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Wholesale South - 874482" sheetId="1" r:id="rId1"/>
  </sheets>
  <externalReferences>
    <externalReference r:id="rId2"/>
  </externalReferences>
  <definedNames>
    <definedName name="_xlnm._FilterDatabase" localSheetId="0" hidden="1">'Wholesale South - 874482'!$A$1:$R$110</definedName>
  </definedNames>
  <calcPr calcId="145621"/>
</workbook>
</file>

<file path=xl/calcChain.xml><?xml version="1.0" encoding="utf-8"?>
<calcChain xmlns="http://schemas.openxmlformats.org/spreadsheetml/2006/main">
  <c r="O118" i="1" l="1"/>
  <c r="P118" i="1" s="1"/>
  <c r="O117" i="1"/>
  <c r="P117" i="1" s="1"/>
  <c r="O116" i="1"/>
  <c r="P116" i="1" s="1"/>
  <c r="O115" i="1"/>
  <c r="P115" i="1" s="1"/>
  <c r="L118" i="1"/>
  <c r="K118" i="1"/>
  <c r="J118" i="1"/>
  <c r="H118" i="1"/>
  <c r="E118" i="1" s="1"/>
  <c r="I118" i="1" s="1"/>
  <c r="G118" i="1"/>
  <c r="F118" i="1"/>
  <c r="C118" i="1"/>
  <c r="B118" i="1"/>
  <c r="L117" i="1"/>
  <c r="K117" i="1"/>
  <c r="J117" i="1"/>
  <c r="H117" i="1"/>
  <c r="E117" i="1" s="1"/>
  <c r="I117" i="1" s="1"/>
  <c r="G117" i="1"/>
  <c r="F117" i="1"/>
  <c r="C117" i="1"/>
  <c r="B117" i="1"/>
  <c r="L116" i="1"/>
  <c r="K116" i="1"/>
  <c r="J116" i="1"/>
  <c r="H116" i="1"/>
  <c r="E116" i="1" s="1"/>
  <c r="I116" i="1" s="1"/>
  <c r="G116" i="1"/>
  <c r="F116" i="1"/>
  <c r="C116" i="1"/>
  <c r="B116" i="1"/>
  <c r="L115" i="1"/>
  <c r="K115" i="1"/>
  <c r="J115" i="1"/>
  <c r="H115" i="1"/>
  <c r="E115" i="1" s="1"/>
  <c r="I115" i="1" s="1"/>
  <c r="G115" i="1"/>
  <c r="F115" i="1"/>
  <c r="C115" i="1"/>
  <c r="B115" i="1"/>
  <c r="R109" i="1" l="1"/>
  <c r="S109" i="1" s="1"/>
  <c r="R108" i="1"/>
  <c r="S108" i="1" s="1"/>
  <c r="R107" i="1"/>
  <c r="S107" i="1" s="1"/>
  <c r="R106" i="1"/>
  <c r="S106" i="1" s="1"/>
  <c r="R105" i="1"/>
  <c r="S105" i="1" s="1"/>
  <c r="R104" i="1"/>
  <c r="S104" i="1" s="1"/>
  <c r="R103" i="1"/>
  <c r="S103" i="1" s="1"/>
  <c r="R102" i="1"/>
  <c r="S102" i="1" s="1"/>
  <c r="R101" i="1"/>
  <c r="S101" i="1" s="1"/>
  <c r="R100" i="1"/>
  <c r="S100" i="1" s="1"/>
  <c r="R99" i="1"/>
  <c r="S99" i="1" s="1"/>
  <c r="R98" i="1"/>
  <c r="S98" i="1" s="1"/>
  <c r="R97" i="1"/>
  <c r="S97" i="1" s="1"/>
  <c r="R96" i="1"/>
  <c r="S96" i="1" s="1"/>
  <c r="R95" i="1"/>
  <c r="S95" i="1" s="1"/>
  <c r="R94" i="1"/>
  <c r="S94" i="1" s="1"/>
  <c r="R93" i="1"/>
  <c r="S93" i="1" s="1"/>
  <c r="R92" i="1"/>
  <c r="S92" i="1" s="1"/>
  <c r="R91" i="1"/>
  <c r="S91" i="1" s="1"/>
  <c r="R90" i="1"/>
  <c r="S90" i="1" s="1"/>
  <c r="R89" i="1"/>
  <c r="S89" i="1" s="1"/>
  <c r="R88" i="1"/>
  <c r="S88" i="1" s="1"/>
  <c r="R87" i="1"/>
  <c r="S87" i="1" s="1"/>
  <c r="R86" i="1"/>
  <c r="S86" i="1" s="1"/>
  <c r="R85" i="1"/>
  <c r="S85" i="1" s="1"/>
  <c r="R84" i="1"/>
  <c r="S84" i="1" s="1"/>
  <c r="R83" i="1"/>
  <c r="S83" i="1" s="1"/>
  <c r="R82" i="1"/>
  <c r="S82" i="1" s="1"/>
  <c r="R81" i="1"/>
  <c r="S81" i="1" s="1"/>
  <c r="R80" i="1"/>
  <c r="S80" i="1" s="1"/>
  <c r="R79" i="1"/>
  <c r="S79" i="1" s="1"/>
  <c r="R78" i="1"/>
  <c r="S78" i="1" s="1"/>
  <c r="R77" i="1"/>
  <c r="S77" i="1" s="1"/>
  <c r="R76" i="1"/>
  <c r="S76" i="1" s="1"/>
  <c r="R75" i="1"/>
  <c r="S75" i="1" s="1"/>
  <c r="R74" i="1"/>
  <c r="S74" i="1" s="1"/>
  <c r="R73" i="1"/>
  <c r="S73" i="1" s="1"/>
  <c r="R72" i="1"/>
  <c r="S72" i="1" s="1"/>
  <c r="R71" i="1"/>
  <c r="S71" i="1" s="1"/>
  <c r="R70" i="1"/>
  <c r="S70" i="1" s="1"/>
  <c r="R69" i="1"/>
  <c r="S69" i="1" s="1"/>
  <c r="R68" i="1"/>
  <c r="S68" i="1" s="1"/>
  <c r="R67" i="1"/>
  <c r="S67" i="1" s="1"/>
  <c r="R66" i="1"/>
  <c r="S66" i="1" s="1"/>
  <c r="R65" i="1"/>
  <c r="S65" i="1" s="1"/>
  <c r="R64" i="1"/>
  <c r="S64" i="1" s="1"/>
  <c r="R63" i="1"/>
  <c r="S63" i="1" s="1"/>
  <c r="R62" i="1"/>
  <c r="S62" i="1" s="1"/>
  <c r="R61" i="1"/>
  <c r="S61" i="1" s="1"/>
  <c r="R60" i="1"/>
  <c r="S60" i="1" s="1"/>
  <c r="R59" i="1"/>
  <c r="S59" i="1" s="1"/>
  <c r="R58" i="1"/>
  <c r="S58" i="1" s="1"/>
  <c r="R57" i="1"/>
  <c r="S57" i="1" s="1"/>
  <c r="R56" i="1"/>
  <c r="S56" i="1" s="1"/>
  <c r="R55" i="1"/>
  <c r="S55" i="1" s="1"/>
  <c r="R54" i="1"/>
  <c r="S54" i="1" s="1"/>
  <c r="R53" i="1"/>
  <c r="S53" i="1" s="1"/>
  <c r="R52" i="1"/>
  <c r="S52" i="1" s="1"/>
  <c r="R51" i="1"/>
  <c r="S51" i="1" s="1"/>
  <c r="R50" i="1"/>
  <c r="S50" i="1" s="1"/>
  <c r="R49" i="1"/>
  <c r="S49" i="1" s="1"/>
  <c r="R48" i="1"/>
  <c r="S48" i="1" s="1"/>
  <c r="R47" i="1"/>
  <c r="S47" i="1" s="1"/>
  <c r="R46" i="1"/>
  <c r="S46" i="1" s="1"/>
  <c r="R45" i="1"/>
  <c r="S45" i="1" s="1"/>
  <c r="R44" i="1"/>
  <c r="S44" i="1" s="1"/>
  <c r="R43" i="1"/>
  <c r="S43" i="1" s="1"/>
  <c r="R42" i="1"/>
  <c r="S42" i="1" s="1"/>
  <c r="R41" i="1"/>
  <c r="S41" i="1" s="1"/>
  <c r="R40" i="1"/>
  <c r="S40" i="1" s="1"/>
  <c r="R39" i="1"/>
  <c r="S39" i="1" s="1"/>
  <c r="R38" i="1"/>
  <c r="S38" i="1" s="1"/>
  <c r="R37" i="1"/>
  <c r="S37" i="1" s="1"/>
  <c r="R36" i="1"/>
  <c r="S36" i="1" s="1"/>
  <c r="R35" i="1"/>
  <c r="S35" i="1" s="1"/>
  <c r="R34" i="1"/>
  <c r="S34" i="1" s="1"/>
  <c r="R33" i="1"/>
  <c r="S33" i="1" s="1"/>
  <c r="R32" i="1"/>
  <c r="S32" i="1" s="1"/>
  <c r="R31" i="1"/>
  <c r="S31" i="1" s="1"/>
  <c r="R30" i="1"/>
  <c r="S30" i="1" s="1"/>
  <c r="R29" i="1"/>
  <c r="S29" i="1" s="1"/>
  <c r="R28" i="1"/>
  <c r="S28" i="1" s="1"/>
  <c r="R27" i="1"/>
  <c r="S27" i="1" s="1"/>
  <c r="R26" i="1"/>
  <c r="S26" i="1" s="1"/>
  <c r="R25" i="1"/>
  <c r="S25" i="1" s="1"/>
  <c r="S24" i="1"/>
  <c r="R24" i="1"/>
  <c r="S23" i="1"/>
  <c r="R23" i="1"/>
  <c r="S22" i="1"/>
  <c r="R22" i="1"/>
  <c r="S21" i="1"/>
  <c r="R21" i="1"/>
  <c r="S20" i="1"/>
  <c r="R20" i="1"/>
  <c r="S19" i="1"/>
  <c r="R19" i="1"/>
  <c r="S18" i="1"/>
  <c r="R18" i="1"/>
  <c r="S17" i="1"/>
  <c r="R17" i="1"/>
  <c r="S16" i="1"/>
  <c r="R16" i="1"/>
  <c r="S15" i="1"/>
  <c r="R15" i="1"/>
  <c r="S14" i="1"/>
  <c r="R14" i="1"/>
  <c r="S13" i="1"/>
  <c r="R13" i="1"/>
  <c r="S12" i="1"/>
  <c r="R12" i="1"/>
  <c r="R11" i="1"/>
  <c r="S11" i="1" s="1"/>
  <c r="R10" i="1"/>
  <c r="S10" i="1" s="1"/>
  <c r="R9" i="1"/>
  <c r="S9" i="1" s="1"/>
  <c r="R8" i="1"/>
  <c r="S8" i="1" s="1"/>
  <c r="R7" i="1"/>
  <c r="S7" i="1" s="1"/>
  <c r="R6" i="1"/>
  <c r="S6" i="1" s="1"/>
  <c r="R5" i="1"/>
  <c r="S5" i="1" s="1"/>
  <c r="R4" i="1"/>
  <c r="S4" i="1" s="1"/>
  <c r="R3" i="1"/>
  <c r="S3" i="1" s="1"/>
  <c r="R2" i="1"/>
  <c r="S2" i="1" s="1"/>
  <c r="S110" i="1"/>
  <c r="R110" i="1"/>
  <c r="E2" i="1"/>
  <c r="I2" i="1" s="1"/>
  <c r="E3" i="1"/>
  <c r="I3" i="1" s="1"/>
  <c r="E4" i="1"/>
  <c r="I4" i="1" s="1"/>
  <c r="E5" i="1"/>
  <c r="I5" i="1" s="1"/>
  <c r="E6" i="1"/>
  <c r="I6" i="1" s="1"/>
  <c r="E7" i="1"/>
  <c r="I7" i="1" s="1"/>
  <c r="E8" i="1"/>
  <c r="I8" i="1" s="1"/>
  <c r="E9" i="1"/>
  <c r="I9" i="1" s="1"/>
  <c r="E10" i="1"/>
  <c r="I10" i="1" s="1"/>
  <c r="E11" i="1"/>
  <c r="I11" i="1" s="1"/>
  <c r="E12" i="1"/>
  <c r="I12" i="1" s="1"/>
  <c r="E13" i="1"/>
  <c r="I13" i="1" s="1"/>
  <c r="E14" i="1"/>
  <c r="I14" i="1" s="1"/>
  <c r="E15" i="1"/>
  <c r="I15" i="1" s="1"/>
  <c r="E16" i="1"/>
  <c r="I16" i="1" s="1"/>
  <c r="E17" i="1"/>
  <c r="I17" i="1" s="1"/>
  <c r="E18" i="1"/>
  <c r="I18" i="1" s="1"/>
  <c r="E19" i="1"/>
  <c r="I19" i="1" s="1"/>
  <c r="E20" i="1"/>
  <c r="I20" i="1" s="1"/>
  <c r="E21" i="1"/>
  <c r="I21" i="1" s="1"/>
  <c r="E22" i="1"/>
  <c r="I22" i="1" s="1"/>
  <c r="E23" i="1"/>
  <c r="I23" i="1" s="1"/>
  <c r="E24" i="1"/>
  <c r="I24" i="1" s="1"/>
  <c r="E25" i="1"/>
  <c r="I25" i="1" s="1"/>
  <c r="E26" i="1"/>
  <c r="I26" i="1" s="1"/>
  <c r="E27" i="1"/>
  <c r="I27" i="1" s="1"/>
  <c r="E28" i="1"/>
  <c r="I28" i="1" s="1"/>
  <c r="E29" i="1"/>
  <c r="I29" i="1" s="1"/>
  <c r="E30" i="1"/>
  <c r="I30" i="1" s="1"/>
  <c r="E31" i="1"/>
  <c r="I31" i="1" s="1"/>
  <c r="E32" i="1"/>
  <c r="I32" i="1" s="1"/>
  <c r="E33" i="1"/>
  <c r="I33" i="1" s="1"/>
  <c r="E34" i="1"/>
  <c r="I34" i="1" s="1"/>
  <c r="E35" i="1"/>
  <c r="I35" i="1" s="1"/>
  <c r="E36" i="1"/>
  <c r="I36" i="1" s="1"/>
  <c r="E37" i="1"/>
  <c r="I37" i="1" s="1"/>
  <c r="E38" i="1"/>
  <c r="I38" i="1" s="1"/>
  <c r="E39" i="1"/>
  <c r="I39" i="1" s="1"/>
  <c r="E40" i="1"/>
  <c r="I40" i="1" s="1"/>
  <c r="E41" i="1"/>
  <c r="I41" i="1" s="1"/>
  <c r="E42" i="1"/>
  <c r="I42" i="1" s="1"/>
  <c r="E43" i="1"/>
  <c r="I43" i="1" s="1"/>
  <c r="E44" i="1"/>
  <c r="I44" i="1" s="1"/>
  <c r="E45" i="1"/>
  <c r="I45" i="1" s="1"/>
  <c r="E46" i="1"/>
  <c r="I46" i="1" s="1"/>
  <c r="E47" i="1"/>
  <c r="I47" i="1" s="1"/>
  <c r="E48" i="1"/>
  <c r="I48" i="1" s="1"/>
  <c r="E49" i="1"/>
  <c r="I49" i="1" s="1"/>
  <c r="E50" i="1"/>
  <c r="I50" i="1" s="1"/>
  <c r="E51" i="1"/>
  <c r="I51" i="1" s="1"/>
  <c r="E52" i="1"/>
  <c r="I52" i="1" s="1"/>
  <c r="E53" i="1"/>
  <c r="I53" i="1" s="1"/>
  <c r="E54" i="1"/>
  <c r="I54" i="1" s="1"/>
  <c r="E55" i="1"/>
  <c r="I55" i="1" s="1"/>
  <c r="E110" i="1" l="1"/>
  <c r="I110" i="1" s="1"/>
  <c r="E109" i="1"/>
  <c r="I109" i="1" s="1"/>
  <c r="E108" i="1"/>
  <c r="I108" i="1" s="1"/>
  <c r="E107" i="1"/>
  <c r="I107" i="1" s="1"/>
  <c r="E106" i="1"/>
  <c r="I106" i="1" s="1"/>
  <c r="E105" i="1"/>
  <c r="I105" i="1" s="1"/>
  <c r="E104" i="1"/>
  <c r="I104" i="1" s="1"/>
  <c r="E103" i="1"/>
  <c r="I103" i="1" s="1"/>
  <c r="E102" i="1"/>
  <c r="I102" i="1" s="1"/>
  <c r="E101" i="1"/>
  <c r="I101" i="1" s="1"/>
  <c r="E100" i="1"/>
  <c r="I100" i="1" s="1"/>
  <c r="E99" i="1"/>
  <c r="I99" i="1" s="1"/>
  <c r="E98" i="1"/>
  <c r="I98" i="1" s="1"/>
  <c r="E97" i="1"/>
  <c r="I97" i="1" s="1"/>
  <c r="E96" i="1"/>
  <c r="I96" i="1" s="1"/>
  <c r="E95" i="1"/>
  <c r="I95" i="1" s="1"/>
  <c r="E94" i="1"/>
  <c r="I94" i="1" s="1"/>
  <c r="E93" i="1"/>
  <c r="I93" i="1" s="1"/>
  <c r="E92" i="1"/>
  <c r="I92" i="1" s="1"/>
  <c r="E91" i="1"/>
  <c r="I91" i="1" s="1"/>
  <c r="E90" i="1"/>
  <c r="I90" i="1" s="1"/>
  <c r="E89" i="1"/>
  <c r="I89" i="1" s="1"/>
  <c r="E88" i="1"/>
  <c r="I88" i="1" s="1"/>
  <c r="E87" i="1"/>
  <c r="I87" i="1" s="1"/>
  <c r="E86" i="1"/>
  <c r="I86" i="1" s="1"/>
  <c r="E85" i="1"/>
  <c r="I85" i="1" s="1"/>
  <c r="E84" i="1"/>
  <c r="I84" i="1" s="1"/>
  <c r="E83" i="1"/>
  <c r="I83" i="1" s="1"/>
  <c r="E82" i="1"/>
  <c r="I82" i="1" s="1"/>
  <c r="E81" i="1"/>
  <c r="I81" i="1" s="1"/>
  <c r="E80" i="1"/>
  <c r="I80" i="1" s="1"/>
  <c r="E79" i="1"/>
  <c r="I79" i="1" s="1"/>
  <c r="E78" i="1"/>
  <c r="I78" i="1" s="1"/>
  <c r="E77" i="1"/>
  <c r="I77" i="1" s="1"/>
  <c r="E76" i="1"/>
  <c r="I76" i="1" s="1"/>
  <c r="E75" i="1"/>
  <c r="I75" i="1" s="1"/>
  <c r="E74" i="1"/>
  <c r="I74" i="1" s="1"/>
  <c r="E73" i="1"/>
  <c r="I73" i="1" s="1"/>
  <c r="E72" i="1"/>
  <c r="I72" i="1" s="1"/>
  <c r="E71" i="1"/>
  <c r="I71" i="1" s="1"/>
  <c r="E70" i="1"/>
  <c r="I70" i="1" s="1"/>
  <c r="E69" i="1"/>
  <c r="I69" i="1" s="1"/>
  <c r="E68" i="1"/>
  <c r="I68" i="1" s="1"/>
  <c r="E67" i="1"/>
  <c r="I67" i="1" s="1"/>
  <c r="E66" i="1"/>
  <c r="I66" i="1" s="1"/>
  <c r="E65" i="1"/>
  <c r="I65" i="1" s="1"/>
  <c r="E64" i="1"/>
  <c r="I64" i="1" s="1"/>
  <c r="E63" i="1"/>
  <c r="I63" i="1" s="1"/>
  <c r="E62" i="1"/>
  <c r="I62" i="1" s="1"/>
  <c r="E61" i="1"/>
  <c r="I61" i="1" s="1"/>
  <c r="E60" i="1"/>
  <c r="I60" i="1" s="1"/>
  <c r="E59" i="1"/>
  <c r="I59" i="1" s="1"/>
  <c r="E58" i="1"/>
  <c r="I58" i="1" s="1"/>
  <c r="E57" i="1"/>
  <c r="I57" i="1" s="1"/>
  <c r="E56" i="1"/>
  <c r="I56" i="1" s="1"/>
</calcChain>
</file>

<file path=xl/sharedStrings.xml><?xml version="1.0" encoding="utf-8"?>
<sst xmlns="http://schemas.openxmlformats.org/spreadsheetml/2006/main" count="747" uniqueCount="282">
  <si>
    <t>Chassis No</t>
  </si>
  <si>
    <t>Purchase Price</t>
  </si>
  <si>
    <t>FOB Fee</t>
  </si>
  <si>
    <t>OFS</t>
  </si>
  <si>
    <t>Age</t>
  </si>
  <si>
    <t>Purchaser</t>
  </si>
  <si>
    <t>Date Confirm</t>
  </si>
  <si>
    <t>Date Stock</t>
  </si>
  <si>
    <t>Remarks</t>
  </si>
  <si>
    <t>Year</t>
  </si>
  <si>
    <t>Make</t>
  </si>
  <si>
    <t>Model</t>
  </si>
  <si>
    <t>Shipment</t>
  </si>
  <si>
    <t>Ship Date</t>
  </si>
  <si>
    <t>Arrival Date</t>
  </si>
  <si>
    <t>NZ Rate</t>
  </si>
  <si>
    <t>NZ CIF</t>
  </si>
  <si>
    <t>ZGE20-0129949</t>
  </si>
  <si>
    <t>Keatley, Glenn</t>
  </si>
  <si>
    <t>TOYOTA</t>
  </si>
  <si>
    <t>WISH</t>
  </si>
  <si>
    <t>Frontier Ace(KB)</t>
  </si>
  <si>
    <t>GJEFP-103773</t>
  </si>
  <si>
    <t>MAZDA</t>
  </si>
  <si>
    <t>ATENZA</t>
  </si>
  <si>
    <t>BMEFS-108956</t>
  </si>
  <si>
    <t>AXELA</t>
  </si>
  <si>
    <t>WDD2120562A062194</t>
  </si>
  <si>
    <t>MERCEDES-BENZ</t>
  </si>
  <si>
    <t>E350</t>
  </si>
  <si>
    <t>Frontier Ace(NG)</t>
  </si>
  <si>
    <t>AVV50-1034116</t>
  </si>
  <si>
    <t>CAMRY</t>
  </si>
  <si>
    <t>ACA33-5265994</t>
  </si>
  <si>
    <t>VANGUARD</t>
  </si>
  <si>
    <t>Frontier Ace(KZ)</t>
  </si>
  <si>
    <t>BMEFS-100601</t>
  </si>
  <si>
    <t>Adria Ace(KB)</t>
  </si>
  <si>
    <t>BM5FS-109922</t>
  </si>
  <si>
    <t>CWFFW-115472</t>
  </si>
  <si>
    <t>PREMACY</t>
  </si>
  <si>
    <t>WDB2110542B275556</t>
  </si>
  <si>
    <t>E300</t>
  </si>
  <si>
    <t>WDD2073472F144998</t>
  </si>
  <si>
    <t>Lim, Grace</t>
  </si>
  <si>
    <t>E250</t>
  </si>
  <si>
    <t>Adria Ace(NG)</t>
  </si>
  <si>
    <t>NHP10-2228810</t>
  </si>
  <si>
    <t>AQUA</t>
  </si>
  <si>
    <t>AZE156-1022927</t>
  </si>
  <si>
    <t>BLADE</t>
  </si>
  <si>
    <t>WVWZZZ6RZCU012450</t>
  </si>
  <si>
    <t>VOLKSWAGEN</t>
  </si>
  <si>
    <t>POLO</t>
  </si>
  <si>
    <t>Adria Ace(KZ)</t>
  </si>
  <si>
    <t>1J8GE59147L131989</t>
  </si>
  <si>
    <t>Joyce, Andrew</t>
  </si>
  <si>
    <t>JEEP</t>
  </si>
  <si>
    <t>WRANGLER UNLIMITED</t>
  </si>
  <si>
    <t>GRX130-6051803</t>
  </si>
  <si>
    <t>MARK X</t>
  </si>
  <si>
    <t>Meridian Ace(KB)</t>
  </si>
  <si>
    <t>AZE156-1015442</t>
  </si>
  <si>
    <t>GK3-3002600</t>
  </si>
  <si>
    <t>HONDA</t>
  </si>
  <si>
    <t>FIT</t>
  </si>
  <si>
    <t>YF15-009709</t>
  </si>
  <si>
    <t>NISSAN</t>
  </si>
  <si>
    <t>JUKE</t>
  </si>
  <si>
    <t>ZVW30-5164765</t>
  </si>
  <si>
    <t>PRIUS</t>
  </si>
  <si>
    <t>CCEFW-217494</t>
  </si>
  <si>
    <t>Yagami, Hiroki</t>
  </si>
  <si>
    <t>BIANTE</t>
  </si>
  <si>
    <t>Meridian Ace(KZ)</t>
  </si>
  <si>
    <t>GP2-007805</t>
  </si>
  <si>
    <t>SUBARU</t>
  </si>
  <si>
    <t>IMPREZA</t>
  </si>
  <si>
    <t>Venus Spirit(KB)</t>
  </si>
  <si>
    <t>CW5W-0400255</t>
  </si>
  <si>
    <t>Sato, Akira</t>
  </si>
  <si>
    <t>MITSUBISHI</t>
  </si>
  <si>
    <t>OUTLANDER</t>
  </si>
  <si>
    <t>BR9-042240</t>
  </si>
  <si>
    <t>OUTBACK</t>
  </si>
  <si>
    <t>WBAVL32040VN78730</t>
  </si>
  <si>
    <t>BMW</t>
  </si>
  <si>
    <t>X1</t>
  </si>
  <si>
    <t>GRX120-3010830</t>
  </si>
  <si>
    <t>Nagai, Masanari</t>
  </si>
  <si>
    <t>BR9-017652</t>
  </si>
  <si>
    <t>Mako, Rico</t>
  </si>
  <si>
    <t>LEGACY TOURING WAGON</t>
  </si>
  <si>
    <t>ZE0-005054</t>
  </si>
  <si>
    <t>LEAF</t>
  </si>
  <si>
    <t>K13-067548</t>
  </si>
  <si>
    <t>Kato, Kai</t>
  </si>
  <si>
    <t>MARCH</t>
  </si>
  <si>
    <t>GP7-006365</t>
  </si>
  <si>
    <t>NZE181-6000760</t>
  </si>
  <si>
    <t>AURIS</t>
  </si>
  <si>
    <t>AZE156-1003138</t>
  </si>
  <si>
    <t>AZE156-1024231</t>
  </si>
  <si>
    <t>GP1-1013359</t>
  </si>
  <si>
    <t>FIT HYBRID</t>
  </si>
  <si>
    <t>E12-047661</t>
  </si>
  <si>
    <t>NOTE</t>
  </si>
  <si>
    <t>WVWZZZ1KZCW281642</t>
  </si>
  <si>
    <t>GOLF</t>
  </si>
  <si>
    <t>AZE0-116382</t>
  </si>
  <si>
    <t>RE3-1100534</t>
  </si>
  <si>
    <t>CR-V</t>
  </si>
  <si>
    <t>Venus Spirit(NG)</t>
  </si>
  <si>
    <t>NT31-041505</t>
  </si>
  <si>
    <t>X-TRAIL</t>
  </si>
  <si>
    <t>FC26-027191</t>
  </si>
  <si>
    <t>Arai, Kazuaki</t>
  </si>
  <si>
    <t>SERENA</t>
  </si>
  <si>
    <t>ZGE20-0062425</t>
  </si>
  <si>
    <t>DEJFS-111188</t>
  </si>
  <si>
    <t>DEMIO</t>
  </si>
  <si>
    <t>WVGZZZ5NZ9W030945</t>
  </si>
  <si>
    <t>Mgt, ISS</t>
  </si>
  <si>
    <t>TIGUAN</t>
  </si>
  <si>
    <t>Venus Spirit(KZ)</t>
  </si>
  <si>
    <t>AZE0-209833</t>
  </si>
  <si>
    <t>Yoshida, Tatsuki</t>
  </si>
  <si>
    <t>ANH20-8281194</t>
  </si>
  <si>
    <t>Nambiar, Tom</t>
  </si>
  <si>
    <t>VELLFIRE</t>
  </si>
  <si>
    <t>CL9-5300004</t>
  </si>
  <si>
    <t>Accord</t>
  </si>
  <si>
    <t>NT31-310516</t>
  </si>
  <si>
    <t>Yukino, Sai</t>
  </si>
  <si>
    <t>BLFFW-103383</t>
  </si>
  <si>
    <t>AXELA SPORT</t>
  </si>
  <si>
    <t>GYL16-2404052</t>
  </si>
  <si>
    <t>Acejas, Lorraine May</t>
  </si>
  <si>
    <t>LEXUS</t>
  </si>
  <si>
    <t>RX450H</t>
  </si>
  <si>
    <t>CV5W-0020482</t>
  </si>
  <si>
    <t>DELICA</t>
  </si>
  <si>
    <t>ZE1-005771</t>
  </si>
  <si>
    <t>WBAVL32030VP92544</t>
  </si>
  <si>
    <t>Suzuki, Kazumi</t>
  </si>
  <si>
    <t>GA4W-0104962</t>
  </si>
  <si>
    <t>Tamura, Sayuri</t>
  </si>
  <si>
    <t>RVR</t>
  </si>
  <si>
    <t>KE2AW-104740</t>
  </si>
  <si>
    <t>Murata, Ryuuya</t>
  </si>
  <si>
    <t>CX-5</t>
  </si>
  <si>
    <t>DJ3FS-102240</t>
  </si>
  <si>
    <t>UNASSIGNED UNITS</t>
  </si>
  <si>
    <t>V. Yr</t>
  </si>
  <si>
    <t>WVWZZZ1KZDW054961</t>
  </si>
  <si>
    <t>AZE156-1013703</t>
  </si>
  <si>
    <t>AVV50-1005792</t>
  </si>
  <si>
    <t>NZ Landed</t>
  </si>
  <si>
    <t>GH5FS-200576</t>
  </si>
  <si>
    <t>WAUZZZ8K0DA078833</t>
  </si>
  <si>
    <t>AUDI</t>
  </si>
  <si>
    <t>A4</t>
  </si>
  <si>
    <t>WDD2120242A556027</t>
  </si>
  <si>
    <t>VY12-172321</t>
  </si>
  <si>
    <t>AD</t>
  </si>
  <si>
    <t>GE6-1543655</t>
  </si>
  <si>
    <t>WVWZZZ1KZ9W469398</t>
  </si>
  <si>
    <t>MCU25-0160599</t>
  </si>
  <si>
    <t>KLUGER</t>
  </si>
  <si>
    <t>HFC26-117302</t>
  </si>
  <si>
    <t>NT31-031253</t>
  </si>
  <si>
    <t>PV36-205439</t>
  </si>
  <si>
    <t>SKYLINE</t>
  </si>
  <si>
    <t>RB1-1051986</t>
  </si>
  <si>
    <t>ODYSSEY</t>
  </si>
  <si>
    <t>ACA38-5162428</t>
  </si>
  <si>
    <t>ZE2-1210457</t>
  </si>
  <si>
    <t>INSIGHT</t>
  </si>
  <si>
    <t>BYEFP-106124</t>
  </si>
  <si>
    <t>ACA31-5047068</t>
  </si>
  <si>
    <t>RAV4</t>
  </si>
  <si>
    <t>NZE181-6005044</t>
  </si>
  <si>
    <t>GSE20-2069098</t>
  </si>
  <si>
    <t>IS250</t>
  </si>
  <si>
    <t>ZGE20-0129467</t>
  </si>
  <si>
    <t>CCEFW-206646</t>
  </si>
  <si>
    <t>ZVW30-5134874</t>
  </si>
  <si>
    <t>WBA1A12030E946324</t>
  </si>
  <si>
    <t>116i</t>
  </si>
  <si>
    <t>ACA33-5227038</t>
  </si>
  <si>
    <t>AZE0-204936</t>
  </si>
  <si>
    <t>DJ3FS-106905</t>
  </si>
  <si>
    <t>NHP10-2260516</t>
  </si>
  <si>
    <t>E12-225165</t>
  </si>
  <si>
    <t>ZVW30-1574191</t>
  </si>
  <si>
    <t>NSP130-2215453</t>
  </si>
  <si>
    <t>VITZ</t>
  </si>
  <si>
    <t>BMEFS-108803</t>
  </si>
  <si>
    <t>TNT31-001593</t>
  </si>
  <si>
    <t>GP7-069688</t>
  </si>
  <si>
    <t>TB17-009273</t>
  </si>
  <si>
    <t>BLUEBIRD SYLPHY</t>
  </si>
  <si>
    <t>ZC72S-337775</t>
  </si>
  <si>
    <t>SUZUKI</t>
  </si>
  <si>
    <t>SWIFT</t>
  </si>
  <si>
    <t>WVWZZZ3CZ9E022016</t>
  </si>
  <si>
    <t>PASSAT VARIANT</t>
  </si>
  <si>
    <t>TE52-001351</t>
  </si>
  <si>
    <t>ELGRAND</t>
  </si>
  <si>
    <t>ACA38-5158761</t>
  </si>
  <si>
    <t>TNT31-003121</t>
  </si>
  <si>
    <t>E12-162262</t>
  </si>
  <si>
    <t>NT31-116382</t>
  </si>
  <si>
    <t>WVWZZZ1KZAW268906</t>
  </si>
  <si>
    <t>ZVW30-5205447</t>
  </si>
  <si>
    <t>E12-188195</t>
  </si>
  <si>
    <t>GK3-3005771</t>
  </si>
  <si>
    <t>WDD2120542A045843</t>
  </si>
  <si>
    <t>NHP10-2252227</t>
  </si>
  <si>
    <t>RE4-1003678</t>
  </si>
  <si>
    <t>BLFFW-107998</t>
  </si>
  <si>
    <t>NHP10-2085579</t>
  </si>
  <si>
    <t>GP5-4001040</t>
  </si>
  <si>
    <t>FC26-062088</t>
  </si>
  <si>
    <t>E12-204107</t>
  </si>
  <si>
    <t>GJEFP-101803</t>
  </si>
  <si>
    <t>Curran, Neil</t>
  </si>
  <si>
    <t>08/03/2019</t>
  </si>
  <si>
    <t>Garnet Ace(KB)</t>
  </si>
  <si>
    <t>12/30/2020</t>
  </si>
  <si>
    <t>01/17/2021</t>
  </si>
  <si>
    <t>Kasunagi, Toshi</t>
  </si>
  <si>
    <t>07/16/2020</t>
  </si>
  <si>
    <t>07/23/2020</t>
  </si>
  <si>
    <t>09/16/2020</t>
  </si>
  <si>
    <t>10/03/2020</t>
  </si>
  <si>
    <t>10/10/2020</t>
  </si>
  <si>
    <t>10/16/2020</t>
  </si>
  <si>
    <t>10/22/2020</t>
  </si>
  <si>
    <t>10/24/2020</t>
  </si>
  <si>
    <t>Kashiwagi, Junpei</t>
  </si>
  <si>
    <t>10/28/2020</t>
  </si>
  <si>
    <t>11/06/2020</t>
  </si>
  <si>
    <t>11/07/2020</t>
  </si>
  <si>
    <t>11/12/2020</t>
  </si>
  <si>
    <t>11/14/2020</t>
  </si>
  <si>
    <t>11/17/2020</t>
  </si>
  <si>
    <t>11/18/2020</t>
  </si>
  <si>
    <t>11/19/2020</t>
  </si>
  <si>
    <t>Shimizu, Tsubasa</t>
  </si>
  <si>
    <t>11/20/2020</t>
  </si>
  <si>
    <t>11/21/2020</t>
  </si>
  <si>
    <t>Shimura, Akio</t>
  </si>
  <si>
    <t>11/27/2020</t>
  </si>
  <si>
    <t>07/18/2020</t>
  </si>
  <si>
    <t>Garnet Ace(NG)</t>
  </si>
  <si>
    <t>12/25/2020</t>
  </si>
  <si>
    <t>11/25/2020</t>
  </si>
  <si>
    <t>11/06/2019</t>
  </si>
  <si>
    <t>Garnet Ace(KZ)</t>
  </si>
  <si>
    <t>12/24/2020</t>
  </si>
  <si>
    <t>Ishikawa, Sato</t>
  </si>
  <si>
    <t>12/15/2020</t>
  </si>
  <si>
    <t>01/04/2021</t>
  </si>
  <si>
    <t>11/11/2020</t>
  </si>
  <si>
    <t>10/09/2020</t>
  </si>
  <si>
    <t>Meridian Ace(NG)</t>
  </si>
  <si>
    <t>12/12/2020</t>
  </si>
  <si>
    <t>10/27/2020</t>
  </si>
  <si>
    <t>10/29/2020</t>
  </si>
  <si>
    <t>11/13/2020</t>
  </si>
  <si>
    <t>Tahara, Eiji</t>
  </si>
  <si>
    <t>11/12/2019</t>
  </si>
  <si>
    <t>12/10/2020</t>
  </si>
  <si>
    <t>Watanabe, Hideki</t>
  </si>
  <si>
    <t>09/30/2020</t>
  </si>
  <si>
    <t>10/08/2020</t>
  </si>
  <si>
    <t>11/03/2020</t>
  </si>
  <si>
    <t>Mileage</t>
  </si>
  <si>
    <t>GDJ150-0006159</t>
  </si>
  <si>
    <t>DEJFS-124439</t>
  </si>
  <si>
    <t>ZGE20-0038465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</si>
</sst>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</cellStyleXfs>
  <cellXfs count="22">
    <xf numFmtId="0" fontId="0" fillId="0" borderId="0" xfId="0"/>
    <xf numFmtId="0" fontId="2" fillId="2" borderId="0" xfId="0" applyFont="1" applyFill="1" applyBorder="1"/>
    <xf numFmtId="14" fontId="2" fillId="2" borderId="0" xfId="0" applyNumberFormat="1" applyFont="1" applyFill="1" applyBorder="1"/>
    <xf numFmtId="43" fontId="2" fillId="2" borderId="0" xfId="1" applyFont="1" applyFill="1" applyBorder="1"/>
    <xf numFmtId="0" fontId="0" fillId="0" borderId="0" xfId="0" applyFont="1" applyBorder="1"/>
    <xf numFmtId="0" fontId="3" fillId="0" borderId="0" xfId="2" applyBorder="1" applyAlignment="1" applyProtection="1">
      <alignment vertical="center" wrapText="1"/>
    </xf>
    <xf numFmtId="164" fontId="0" fillId="0" borderId="0" xfId="1" applyNumberFormat="1" applyFont="1" applyBorder="1"/>
    <xf numFmtId="164" fontId="0" fillId="0" borderId="0" xfId="1" applyNumberFormat="1" applyFont="1" applyBorder="1" applyAlignment="1"/>
    <xf numFmtId="0" fontId="0" fillId="0" borderId="0" xfId="0" applyNumberFormat="1" applyFont="1" applyBorder="1" applyAlignment="1">
      <alignment vertical="center"/>
    </xf>
    <xf numFmtId="14" fontId="0" fillId="0" borderId="0" xfId="0" applyNumberFormat="1" applyFont="1" applyBorder="1"/>
    <xf numFmtId="164" fontId="0" fillId="3" borderId="0" xfId="1" applyNumberFormat="1" applyFont="1" applyFill="1" applyBorder="1" applyAlignment="1"/>
    <xf numFmtId="0" fontId="0" fillId="0" borderId="0" xfId="0" applyFont="1"/>
    <xf numFmtId="0" fontId="4" fillId="0" borderId="0" xfId="2" applyFont="1" applyBorder="1" applyAlignment="1" applyProtection="1">
      <alignment vertical="center"/>
    </xf>
    <xf numFmtId="43" fontId="0" fillId="0" borderId="0" xfId="1" applyFont="1" applyBorder="1" applyAlignment="1"/>
    <xf numFmtId="0" fontId="2" fillId="0" borderId="0" xfId="0" applyFont="1"/>
    <xf numFmtId="164" fontId="0" fillId="4" borderId="0" xfId="1" applyNumberFormat="1" applyFont="1" applyFill="1"/>
    <xf numFmtId="14" fontId="0" fillId="0" borderId="0" xfId="1" applyNumberFormat="1" applyFont="1" applyBorder="1"/>
    <xf numFmtId="0" fontId="0" fillId="0" borderId="0" xfId="1" applyNumberFormat="1" applyFont="1" applyBorder="1"/>
    <xf numFmtId="164" fontId="0" fillId="0" borderId="0" xfId="0" applyNumberFormat="1" applyFont="1"/>
    <xf numFmtId="0" fontId="2" fillId="2" borderId="0" xfId="0" applyNumberFormat="1" applyFont="1" applyFill="1" applyBorder="1" applyAlignment="1">
      <alignment horizontal="center"/>
    </xf>
    <xf numFmtId="0" fontId="0" fillId="0" borderId="0" xfId="1" applyNumberFormat="1" applyFont="1" applyBorder="1" applyAlignment="1">
      <alignment horizontal="center"/>
    </xf>
    <xf numFmtId="0" fontId="0" fillId="0" borderId="0" xfId="0" applyNumberFormat="1" applyFont="1" applyAlignment="1">
      <alignment horizontal="center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oann\Downloads\Copy%20of%20INVTY_VEHICLE%20STATUS%20REPORT.w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VTY_VEHICLE STATUS REPORT"/>
    </sheetNames>
    <sheetDataSet>
      <sheetData sheetId="0">
        <row r="1">
          <cell r="G1">
            <v>1</v>
          </cell>
          <cell r="H1">
            <v>2</v>
          </cell>
          <cell r="I1">
            <v>3</v>
          </cell>
          <cell r="J1">
            <v>4</v>
          </cell>
          <cell r="K1">
            <v>5</v>
          </cell>
          <cell r="L1">
            <v>6</v>
          </cell>
          <cell r="M1">
            <v>7</v>
          </cell>
          <cell r="N1">
            <v>8</v>
          </cell>
          <cell r="O1">
            <v>9</v>
          </cell>
          <cell r="P1">
            <v>10</v>
          </cell>
          <cell r="Q1">
            <v>11</v>
          </cell>
          <cell r="R1">
            <v>12</v>
          </cell>
          <cell r="S1">
            <v>13</v>
          </cell>
          <cell r="T1">
            <v>14</v>
          </cell>
          <cell r="U1">
            <v>15</v>
          </cell>
          <cell r="V1">
            <v>16</v>
          </cell>
          <cell r="W1">
            <v>17</v>
          </cell>
          <cell r="X1">
            <v>18</v>
          </cell>
          <cell r="Y1">
            <v>19</v>
          </cell>
          <cell r="Z1">
            <v>20</v>
          </cell>
          <cell r="AA1">
            <v>21</v>
          </cell>
          <cell r="AB1">
            <v>22</v>
          </cell>
          <cell r="AC1">
            <v>23</v>
          </cell>
          <cell r="AD1">
            <v>24</v>
          </cell>
          <cell r="AE1">
            <v>25</v>
          </cell>
          <cell r="AF1">
            <v>26</v>
          </cell>
          <cell r="AG1">
            <v>27</v>
          </cell>
          <cell r="AH1">
            <v>28</v>
          </cell>
          <cell r="AI1">
            <v>29</v>
          </cell>
          <cell r="AJ1">
            <v>30</v>
          </cell>
          <cell r="AK1">
            <v>31</v>
          </cell>
          <cell r="AL1">
            <v>32</v>
          </cell>
          <cell r="AM1">
            <v>33</v>
          </cell>
          <cell r="AN1">
            <v>34</v>
          </cell>
        </row>
        <row r="2">
          <cell r="G2" t="str">
            <v>Chassis No</v>
          </cell>
          <cell r="H2" t="str">
            <v>Price Sales</v>
          </cell>
          <cell r="I2" t="str">
            <v>Auction Price</v>
          </cell>
          <cell r="J2" t="str">
            <v>Auction Fee</v>
          </cell>
          <cell r="K2" t="str">
            <v>Purchase Price</v>
          </cell>
          <cell r="L2" t="str">
            <v>Car Cost</v>
          </cell>
          <cell r="M2" t="str">
            <v>SIV</v>
          </cell>
          <cell r="N2" t="str">
            <v>BE</v>
          </cell>
          <cell r="O2" t="str">
            <v>Scale Margin</v>
          </cell>
          <cell r="P2" t="str">
            <v>Total Cost</v>
          </cell>
          <cell r="Q2" t="str">
            <v>Ocean Freight</v>
          </cell>
          <cell r="R2" t="str">
            <v>Insurance</v>
          </cell>
          <cell r="S2" t="str">
            <v>Improvement</v>
          </cell>
          <cell r="T2" t="str">
            <v>Distance Transport</v>
          </cell>
          <cell r="U2" t="str">
            <v>SIV + OFS</v>
          </cell>
          <cell r="V2" t="str">
            <v>Status</v>
          </cell>
          <cell r="W2" t="str">
            <v>Date Confirm</v>
          </cell>
          <cell r="X2" t="str">
            <v>Ok Book Date</v>
          </cell>
          <cell r="Y2" t="str">
            <v>Ok Bookby</v>
          </cell>
          <cell r="Z2" t="str">
            <v>Confirmed By</v>
          </cell>
          <cell r="AA2" t="str">
            <v>AM</v>
          </cell>
          <cell r="AB2" t="str">
            <v>RS</v>
          </cell>
          <cell r="AC2" t="str">
            <v>Payment Commitment</v>
          </cell>
          <cell r="AD2" t="str">
            <v>Purchaser</v>
          </cell>
          <cell r="AE2" t="str">
            <v>Age</v>
          </cell>
          <cell r="AF2" t="str">
            <v>Make</v>
          </cell>
          <cell r="AG2" t="str">
            <v>Model</v>
          </cell>
          <cell r="AH2" t="str">
            <v>Year</v>
          </cell>
          <cell r="AI2" t="str">
            <v>Assigned</v>
          </cell>
          <cell r="AJ2" t="str">
            <v>Ship Name</v>
          </cell>
          <cell r="AK2" t="str">
            <v>Arrival</v>
          </cell>
          <cell r="AL2" t="str">
            <v>Destination</v>
          </cell>
          <cell r="AM2" t="str">
            <v>BuyTrip</v>
          </cell>
          <cell r="AN2" t="str">
            <v>Date Stock</v>
          </cell>
        </row>
        <row r="3">
          <cell r="G3" t="str">
            <v>1J8GE59147L131989</v>
          </cell>
          <cell r="H3">
            <v>1174600</v>
          </cell>
          <cell r="I3">
            <v>928000</v>
          </cell>
          <cell r="J3">
            <v>11500</v>
          </cell>
          <cell r="K3">
            <v>939500</v>
          </cell>
          <cell r="L3">
            <v>940000</v>
          </cell>
          <cell r="N3">
            <v>1183656</v>
          </cell>
          <cell r="O3">
            <v>50000</v>
          </cell>
          <cell r="P3">
            <v>1183656</v>
          </cell>
          <cell r="Q3">
            <v>84288</v>
          </cell>
          <cell r="R3">
            <v>5568</v>
          </cell>
          <cell r="S3">
            <v>113100</v>
          </cell>
          <cell r="T3">
            <v>0</v>
          </cell>
          <cell r="U3">
            <v>81615.5</v>
          </cell>
          <cell r="V3" t="str">
            <v>Shipped</v>
          </cell>
          <cell r="W3">
            <v>44074.851377314801</v>
          </cell>
          <cell r="X3">
            <v>44085.270065590303</v>
          </cell>
          <cell r="Y3" t="str">
            <v/>
          </cell>
          <cell r="Z3" t="str">
            <v>Hemi, Jojo</v>
          </cell>
          <cell r="AA3" t="str">
            <v>Keatley, Glenn</v>
          </cell>
          <cell r="AB3" t="str">
            <v>Kawaii Hana</v>
          </cell>
          <cell r="AD3" t="str">
            <v>Joyce, Andrew</v>
          </cell>
          <cell r="AE3">
            <v>328</v>
          </cell>
          <cell r="AF3" t="str">
            <v>JEEP</v>
          </cell>
          <cell r="AG3" t="str">
            <v>WRANGLER UNLIMITED</v>
          </cell>
          <cell r="AH3">
            <v>2007</v>
          </cell>
          <cell r="AI3" t="str">
            <v>11/11/2020</v>
          </cell>
          <cell r="AJ3" t="str">
            <v>Adria Ace(KZ)</v>
          </cell>
          <cell r="AK3" t="str">
            <v>12/03/2020</v>
          </cell>
          <cell r="AL3" t="str">
            <v>Auckland</v>
          </cell>
          <cell r="AM3" t="str">
            <v>NO</v>
          </cell>
          <cell r="AN3" t="str">
            <v>01/22/2020</v>
          </cell>
        </row>
        <row r="4">
          <cell r="G4" t="str">
            <v>ACA31-5047068</v>
          </cell>
          <cell r="H4">
            <v>625000</v>
          </cell>
          <cell r="I4">
            <v>477000</v>
          </cell>
          <cell r="J4">
            <v>8000</v>
          </cell>
          <cell r="K4">
            <v>485000</v>
          </cell>
          <cell r="L4">
            <v>510000</v>
          </cell>
          <cell r="N4">
            <v>605361</v>
          </cell>
          <cell r="O4">
            <v>50000</v>
          </cell>
          <cell r="P4">
            <v>605361</v>
          </cell>
          <cell r="Q4">
            <v>83320</v>
          </cell>
          <cell r="R4">
            <v>3241</v>
          </cell>
          <cell r="S4">
            <v>0</v>
          </cell>
          <cell r="T4">
            <v>6000</v>
          </cell>
          <cell r="U4">
            <v>84076.5</v>
          </cell>
          <cell r="V4" t="str">
            <v>Pending</v>
          </cell>
          <cell r="W4">
            <v>44165.465087696801</v>
          </cell>
          <cell r="X4">
            <v>44167.371431018502</v>
          </cell>
          <cell r="Y4" t="str">
            <v/>
          </cell>
          <cell r="Z4" t="str">
            <v>Keatley, Glenn</v>
          </cell>
          <cell r="AA4" t="str">
            <v>Keatley, Glenn</v>
          </cell>
          <cell r="AB4" t="str">
            <v>Kawaii Hana</v>
          </cell>
          <cell r="AD4" t="str">
            <v>Nagai, Masanari</v>
          </cell>
          <cell r="AE4">
            <v>31</v>
          </cell>
          <cell r="AF4" t="str">
            <v>TOYOTA</v>
          </cell>
          <cell r="AG4" t="str">
            <v>RAV4</v>
          </cell>
          <cell r="AH4">
            <v>2010</v>
          </cell>
          <cell r="AI4" t="str">
            <v>12/30/2020</v>
          </cell>
          <cell r="AJ4" t="str">
            <v>Garnet Ace(KB)</v>
          </cell>
          <cell r="AK4" t="str">
            <v>01/17/2021</v>
          </cell>
          <cell r="AL4" t="str">
            <v>Auckland</v>
          </cell>
          <cell r="AM4" t="str">
            <v>NO</v>
          </cell>
          <cell r="AN4" t="str">
            <v>11/14/2020</v>
          </cell>
        </row>
        <row r="5">
          <cell r="G5" t="str">
            <v>ACA33-5227038</v>
          </cell>
          <cell r="H5">
            <v>593000</v>
          </cell>
          <cell r="I5">
            <v>435000</v>
          </cell>
          <cell r="J5">
            <v>11000</v>
          </cell>
          <cell r="K5">
            <v>446000</v>
          </cell>
          <cell r="L5">
            <v>450000</v>
          </cell>
          <cell r="N5">
            <v>577723</v>
          </cell>
          <cell r="O5">
            <v>50000</v>
          </cell>
          <cell r="P5">
            <v>577723</v>
          </cell>
          <cell r="Q5">
            <v>83320</v>
          </cell>
          <cell r="R5">
            <v>3103</v>
          </cell>
          <cell r="S5">
            <v>0</v>
          </cell>
          <cell r="T5">
            <v>13000</v>
          </cell>
          <cell r="U5">
            <v>84076.5</v>
          </cell>
          <cell r="V5" t="str">
            <v>Pending</v>
          </cell>
          <cell r="W5">
            <v>44165.271452395798</v>
          </cell>
          <cell r="X5">
            <v>44167.371404780097</v>
          </cell>
          <cell r="Y5" t="str">
            <v/>
          </cell>
          <cell r="Z5" t="str">
            <v>Keatley, Glenn</v>
          </cell>
          <cell r="AA5" t="str">
            <v>Keatley, Glenn</v>
          </cell>
          <cell r="AB5" t="str">
            <v>Kawaii Hana</v>
          </cell>
          <cell r="AD5" t="str">
            <v>Arai, Kazuaki</v>
          </cell>
          <cell r="AE5">
            <v>24</v>
          </cell>
          <cell r="AF5" t="str">
            <v>TOYOTA</v>
          </cell>
          <cell r="AG5" t="str">
            <v>VANGUARD</v>
          </cell>
          <cell r="AH5">
            <v>2008</v>
          </cell>
          <cell r="AI5" t="str">
            <v>12/30/2020</v>
          </cell>
          <cell r="AJ5" t="str">
            <v>Garnet Ace(KB)</v>
          </cell>
          <cell r="AK5" t="str">
            <v>01/17/2021</v>
          </cell>
          <cell r="AL5" t="str">
            <v>Auckland</v>
          </cell>
          <cell r="AM5" t="str">
            <v>NO</v>
          </cell>
          <cell r="AN5" t="str">
            <v>11/21/2020</v>
          </cell>
        </row>
        <row r="6">
          <cell r="G6" t="str">
            <v>ACA33-5265994</v>
          </cell>
          <cell r="H6">
            <v>765500</v>
          </cell>
          <cell r="I6">
            <v>627000</v>
          </cell>
          <cell r="J6">
            <v>8500</v>
          </cell>
          <cell r="K6">
            <v>635500</v>
          </cell>
          <cell r="L6">
            <v>640000</v>
          </cell>
          <cell r="N6">
            <v>756564</v>
          </cell>
          <cell r="O6">
            <v>50000</v>
          </cell>
          <cell r="P6">
            <v>756564</v>
          </cell>
          <cell r="Q6">
            <v>83520</v>
          </cell>
          <cell r="R6">
            <v>3994</v>
          </cell>
          <cell r="S6">
            <v>950</v>
          </cell>
          <cell r="T6">
            <v>0</v>
          </cell>
          <cell r="U6">
            <v>79660.507800000007</v>
          </cell>
          <cell r="V6" t="str">
            <v>Shipped</v>
          </cell>
          <cell r="W6">
            <v>44134.368777083298</v>
          </cell>
          <cell r="X6">
            <v>44134.4058371875</v>
          </cell>
          <cell r="Y6" t="str">
            <v/>
          </cell>
          <cell r="Z6" t="str">
            <v>Keatley, Glenn</v>
          </cell>
          <cell r="AA6" t="str">
            <v>Keatley, Glenn</v>
          </cell>
          <cell r="AB6" t="str">
            <v>Kawaii Hana</v>
          </cell>
          <cell r="AD6" t="str">
            <v>Keatley, Glenn</v>
          </cell>
          <cell r="AE6">
            <v>63</v>
          </cell>
          <cell r="AF6" t="str">
            <v>TOYOTA</v>
          </cell>
          <cell r="AG6" t="str">
            <v>VANGUARD</v>
          </cell>
          <cell r="AH6">
            <v>2010</v>
          </cell>
          <cell r="AI6" t="str">
            <v>11/21/2020</v>
          </cell>
          <cell r="AJ6" t="str">
            <v>Frontier Ace(KZ)</v>
          </cell>
          <cell r="AK6" t="str">
            <v>12/21/2020</v>
          </cell>
          <cell r="AL6" t="str">
            <v>Auckland</v>
          </cell>
          <cell r="AM6" t="str">
            <v>NO</v>
          </cell>
          <cell r="AN6" t="str">
            <v>10/13/2020</v>
          </cell>
        </row>
        <row r="7">
          <cell r="G7" t="str">
            <v>ACA38-5158761</v>
          </cell>
          <cell r="H7">
            <v>640000</v>
          </cell>
          <cell r="I7">
            <v>497000</v>
          </cell>
          <cell r="J7">
            <v>9000</v>
          </cell>
          <cell r="K7">
            <v>506000</v>
          </cell>
          <cell r="L7">
            <v>520000</v>
          </cell>
          <cell r="N7">
            <v>622446</v>
          </cell>
          <cell r="O7">
            <v>50000</v>
          </cell>
          <cell r="P7">
            <v>622446</v>
          </cell>
          <cell r="Q7">
            <v>83320</v>
          </cell>
          <cell r="R7">
            <v>3326</v>
          </cell>
          <cell r="S7">
            <v>0</v>
          </cell>
          <cell r="T7">
            <v>0</v>
          </cell>
          <cell r="U7">
            <v>84076.5</v>
          </cell>
          <cell r="V7" t="str">
            <v>Pending</v>
          </cell>
          <cell r="W7">
            <v>44165.2714607292</v>
          </cell>
          <cell r="X7">
            <v>44167.371392673602</v>
          </cell>
          <cell r="Y7" t="str">
            <v/>
          </cell>
          <cell r="Z7" t="str">
            <v>Keatley, Glenn</v>
          </cell>
          <cell r="AA7" t="str">
            <v>Keatley, Glenn</v>
          </cell>
          <cell r="AB7" t="str">
            <v>Kawaii Hana</v>
          </cell>
          <cell r="AD7" t="str">
            <v>Arai, Kazuaki</v>
          </cell>
          <cell r="AE7">
            <v>26</v>
          </cell>
          <cell r="AF7" t="str">
            <v>TOYOTA</v>
          </cell>
          <cell r="AG7" t="str">
            <v>VANGUARD</v>
          </cell>
          <cell r="AH7">
            <v>2010</v>
          </cell>
          <cell r="AI7" t="str">
            <v>12/25/2020</v>
          </cell>
          <cell r="AJ7" t="str">
            <v>Garnet Ace(NG)</v>
          </cell>
          <cell r="AK7" t="str">
            <v>01/17/2021</v>
          </cell>
          <cell r="AL7" t="str">
            <v>Auckland</v>
          </cell>
          <cell r="AM7" t="str">
            <v>NO</v>
          </cell>
          <cell r="AN7" t="str">
            <v>11/19/2020</v>
          </cell>
        </row>
        <row r="8">
          <cell r="G8" t="str">
            <v>ACA38-5162428</v>
          </cell>
          <cell r="H8">
            <v>705500</v>
          </cell>
          <cell r="I8">
            <v>562000</v>
          </cell>
          <cell r="J8">
            <v>8000</v>
          </cell>
          <cell r="K8">
            <v>570000</v>
          </cell>
          <cell r="L8">
            <v>590000</v>
          </cell>
          <cell r="N8">
            <v>688273</v>
          </cell>
          <cell r="O8">
            <v>50000</v>
          </cell>
          <cell r="P8">
            <v>688273</v>
          </cell>
          <cell r="Q8">
            <v>83320</v>
          </cell>
          <cell r="R8">
            <v>3653</v>
          </cell>
          <cell r="S8">
            <v>0</v>
          </cell>
          <cell r="T8">
            <v>1500</v>
          </cell>
          <cell r="U8">
            <v>84076.5</v>
          </cell>
          <cell r="V8" t="str">
            <v>Pending</v>
          </cell>
          <cell r="W8">
            <v>44165.465105057898</v>
          </cell>
          <cell r="X8">
            <v>44167.371415856498</v>
          </cell>
          <cell r="Y8" t="str">
            <v/>
          </cell>
          <cell r="Z8" t="str">
            <v>Keatley, Glenn</v>
          </cell>
          <cell r="AA8" t="str">
            <v>Keatley, Glenn</v>
          </cell>
          <cell r="AB8" t="str">
            <v>Kawaii Hana</v>
          </cell>
          <cell r="AD8" t="str">
            <v>Nagai, Masanari</v>
          </cell>
          <cell r="AE8">
            <v>39</v>
          </cell>
          <cell r="AF8" t="str">
            <v>TOYOTA</v>
          </cell>
          <cell r="AG8" t="str">
            <v>VANGUARD</v>
          </cell>
          <cell r="AH8">
            <v>2010</v>
          </cell>
          <cell r="AI8" t="str">
            <v>12/30/2020</v>
          </cell>
          <cell r="AJ8" t="str">
            <v>Garnet Ace(KB)</v>
          </cell>
          <cell r="AK8" t="str">
            <v>01/17/2021</v>
          </cell>
          <cell r="AL8" t="str">
            <v>Auckland</v>
          </cell>
          <cell r="AM8" t="str">
            <v>NO</v>
          </cell>
          <cell r="AN8" t="str">
            <v>11/06/2020</v>
          </cell>
        </row>
        <row r="9">
          <cell r="G9" t="str">
            <v>ANH20-8281194</v>
          </cell>
          <cell r="H9">
            <v>1125000</v>
          </cell>
          <cell r="I9">
            <v>978000</v>
          </cell>
          <cell r="J9">
            <v>9000</v>
          </cell>
          <cell r="K9">
            <v>987000</v>
          </cell>
          <cell r="L9">
            <v>1200000</v>
          </cell>
          <cell r="N9">
            <v>1116743</v>
          </cell>
          <cell r="O9">
            <v>60000</v>
          </cell>
          <cell r="P9">
            <v>1116743</v>
          </cell>
          <cell r="Q9">
            <v>84288</v>
          </cell>
          <cell r="R9">
            <v>5755</v>
          </cell>
          <cell r="S9">
            <v>0</v>
          </cell>
          <cell r="T9">
            <v>0</v>
          </cell>
          <cell r="U9">
            <v>81615.5</v>
          </cell>
          <cell r="V9" t="str">
            <v>Shipped</v>
          </cell>
          <cell r="W9">
            <v>44074.814398148097</v>
          </cell>
          <cell r="X9">
            <v>44085.270070104198</v>
          </cell>
          <cell r="Y9" t="str">
            <v/>
          </cell>
          <cell r="Z9" t="str">
            <v>Hemi, Jojo</v>
          </cell>
          <cell r="AA9" t="str">
            <v>Keatley, Glenn</v>
          </cell>
          <cell r="AB9" t="str">
            <v>Kawaii Hana</v>
          </cell>
          <cell r="AD9" t="str">
            <v>Nambiar, Tom</v>
          </cell>
          <cell r="AE9">
            <v>279</v>
          </cell>
          <cell r="AF9" t="str">
            <v>TOYOTA</v>
          </cell>
          <cell r="AG9" t="str">
            <v>VELLFIRE</v>
          </cell>
          <cell r="AH9">
            <v>2013</v>
          </cell>
          <cell r="AI9" t="str">
            <v>10/08/2020</v>
          </cell>
          <cell r="AJ9" t="str">
            <v>Venus Spirit(KZ)</v>
          </cell>
          <cell r="AK9" t="str">
            <v>11/06/2020</v>
          </cell>
          <cell r="AL9" t="str">
            <v>Auckland</v>
          </cell>
          <cell r="AM9" t="str">
            <v>NO</v>
          </cell>
          <cell r="AN9" t="str">
            <v>03/11/2020</v>
          </cell>
        </row>
        <row r="10">
          <cell r="G10" t="str">
            <v>AVV50-1005792</v>
          </cell>
          <cell r="H10">
            <v>679000</v>
          </cell>
          <cell r="I10">
            <v>538000</v>
          </cell>
          <cell r="J10">
            <v>10000</v>
          </cell>
          <cell r="K10">
            <v>548000</v>
          </cell>
          <cell r="L10">
            <v>550000</v>
          </cell>
          <cell r="N10">
            <v>697480</v>
          </cell>
          <cell r="O10">
            <v>50000</v>
          </cell>
          <cell r="P10">
            <v>697480</v>
          </cell>
          <cell r="Q10">
            <v>82680</v>
          </cell>
          <cell r="R10">
            <v>3700</v>
          </cell>
          <cell r="S10">
            <v>0</v>
          </cell>
          <cell r="T10">
            <v>0</v>
          </cell>
          <cell r="U10">
            <v>82581.5</v>
          </cell>
          <cell r="V10" t="str">
            <v>Shipped</v>
          </cell>
          <cell r="W10">
            <v>44145.308400810201</v>
          </cell>
          <cell r="X10">
            <v>44146.366133298601</v>
          </cell>
          <cell r="Y10" t="str">
            <v/>
          </cell>
          <cell r="Z10" t="str">
            <v>Keatley, Glenn</v>
          </cell>
          <cell r="AA10" t="str">
            <v>Keatley, Glenn</v>
          </cell>
          <cell r="AB10" t="str">
            <v>Kawaii Hana</v>
          </cell>
          <cell r="AD10" t="str">
            <v>Keatley, Glenn</v>
          </cell>
          <cell r="AE10">
            <v>49</v>
          </cell>
          <cell r="AF10" t="str">
            <v>TOYOTA</v>
          </cell>
          <cell r="AG10" t="str">
            <v>CAMRY</v>
          </cell>
          <cell r="AH10">
            <v>2012</v>
          </cell>
          <cell r="AI10" t="str">
            <v>12/12/2020</v>
          </cell>
          <cell r="AJ10" t="str">
            <v>Meridian Ace(NG)</v>
          </cell>
          <cell r="AK10" t="str">
            <v>01/04/2021</v>
          </cell>
          <cell r="AL10" t="str">
            <v>Auckland</v>
          </cell>
          <cell r="AM10" t="str">
            <v>NO</v>
          </cell>
          <cell r="AN10" t="str">
            <v>10/27/2020</v>
          </cell>
        </row>
        <row r="11">
          <cell r="G11" t="str">
            <v>AVV50-1034116</v>
          </cell>
          <cell r="H11">
            <v>759500</v>
          </cell>
          <cell r="I11">
            <v>615000</v>
          </cell>
          <cell r="J11">
            <v>13500</v>
          </cell>
          <cell r="K11">
            <v>628500</v>
          </cell>
          <cell r="L11">
            <v>630000</v>
          </cell>
          <cell r="N11">
            <v>745720</v>
          </cell>
          <cell r="O11">
            <v>50000</v>
          </cell>
          <cell r="P11">
            <v>745720</v>
          </cell>
          <cell r="Q11">
            <v>82680</v>
          </cell>
          <cell r="R11">
            <v>3940</v>
          </cell>
          <cell r="S11">
            <v>0</v>
          </cell>
          <cell r="T11">
            <v>0</v>
          </cell>
          <cell r="U11">
            <v>82581.5</v>
          </cell>
          <cell r="V11" t="str">
            <v>Shipped</v>
          </cell>
          <cell r="W11">
            <v>44145.308369525497</v>
          </cell>
          <cell r="X11">
            <v>44146.366134571799</v>
          </cell>
          <cell r="Y11" t="str">
            <v/>
          </cell>
          <cell r="Z11" t="str">
            <v>Keatley, Glenn</v>
          </cell>
          <cell r="AA11" t="str">
            <v>Keatley, Glenn</v>
          </cell>
          <cell r="AB11" t="str">
            <v>Kawaii Hana</v>
          </cell>
          <cell r="AD11" t="str">
            <v>Keatley, Glenn</v>
          </cell>
          <cell r="AE11">
            <v>48</v>
          </cell>
          <cell r="AF11" t="str">
            <v>TOYOTA</v>
          </cell>
          <cell r="AG11" t="str">
            <v>CAMRY</v>
          </cell>
          <cell r="AH11">
            <v>2013</v>
          </cell>
          <cell r="AI11" t="str">
            <v>11/25/2020</v>
          </cell>
          <cell r="AJ11" t="str">
            <v>Frontier Ace(NG)</v>
          </cell>
          <cell r="AK11" t="str">
            <v>12/21/2020</v>
          </cell>
          <cell r="AL11" t="str">
            <v>Auckland</v>
          </cell>
          <cell r="AM11" t="str">
            <v>NO</v>
          </cell>
          <cell r="AN11" t="str">
            <v>10/28/2020</v>
          </cell>
        </row>
        <row r="12">
          <cell r="G12" t="str">
            <v>AZE0-116382</v>
          </cell>
          <cell r="H12">
            <v>848000</v>
          </cell>
          <cell r="I12">
            <v>705000</v>
          </cell>
          <cell r="J12">
            <v>11000</v>
          </cell>
          <cell r="K12">
            <v>716000</v>
          </cell>
          <cell r="L12">
            <v>730000</v>
          </cell>
          <cell r="N12">
            <v>838891</v>
          </cell>
          <cell r="O12">
            <v>50000</v>
          </cell>
          <cell r="P12">
            <v>838891</v>
          </cell>
          <cell r="Q12">
            <v>84288</v>
          </cell>
          <cell r="R12">
            <v>4403</v>
          </cell>
          <cell r="S12">
            <v>0</v>
          </cell>
          <cell r="T12">
            <v>0</v>
          </cell>
          <cell r="U12">
            <v>81615.5</v>
          </cell>
          <cell r="V12" t="str">
            <v>Shipped</v>
          </cell>
          <cell r="W12">
            <v>44074.808448495402</v>
          </cell>
          <cell r="X12">
            <v>44085.270071724502</v>
          </cell>
          <cell r="Y12" t="str">
            <v/>
          </cell>
          <cell r="Z12" t="str">
            <v>Hemi, Jojo</v>
          </cell>
          <cell r="AA12" t="str">
            <v>Keatley, Glenn</v>
          </cell>
          <cell r="AB12" t="str">
            <v>Kawaii Hana</v>
          </cell>
          <cell r="AD12" t="str">
            <v>Keatley, Glenn</v>
          </cell>
          <cell r="AE12">
            <v>277</v>
          </cell>
          <cell r="AF12" t="str">
            <v>NISSAN</v>
          </cell>
          <cell r="AG12" t="str">
            <v>LEAF</v>
          </cell>
          <cell r="AH12">
            <v>2015</v>
          </cell>
          <cell r="AI12" t="str">
            <v>10/15/2020</v>
          </cell>
          <cell r="AJ12" t="str">
            <v>Venus Spirit(KB)</v>
          </cell>
          <cell r="AK12" t="str">
            <v>11/06/2020</v>
          </cell>
          <cell r="AL12" t="str">
            <v>Auckland</v>
          </cell>
          <cell r="AM12" t="str">
            <v>NO</v>
          </cell>
          <cell r="AN12" t="str">
            <v>03/13/2020</v>
          </cell>
        </row>
        <row r="13">
          <cell r="G13" t="str">
            <v>AZE0-204936</v>
          </cell>
          <cell r="H13">
            <v>968000</v>
          </cell>
          <cell r="I13">
            <v>810000</v>
          </cell>
          <cell r="J13">
            <v>11000</v>
          </cell>
          <cell r="K13">
            <v>821000</v>
          </cell>
          <cell r="L13">
            <v>850000</v>
          </cell>
          <cell r="N13">
            <v>954598</v>
          </cell>
          <cell r="O13">
            <v>50000</v>
          </cell>
          <cell r="P13">
            <v>954598</v>
          </cell>
          <cell r="Q13">
            <v>83320</v>
          </cell>
          <cell r="R13">
            <v>4978</v>
          </cell>
          <cell r="S13">
            <v>0</v>
          </cell>
          <cell r="T13">
            <v>13000</v>
          </cell>
          <cell r="U13">
            <v>84076.5</v>
          </cell>
          <cell r="V13" t="str">
            <v>Pending</v>
          </cell>
          <cell r="W13">
            <v>44165.352080902798</v>
          </cell>
          <cell r="X13">
            <v>44167.371408067098</v>
          </cell>
          <cell r="Y13" t="str">
            <v/>
          </cell>
          <cell r="Z13" t="str">
            <v>Keatley, Glenn</v>
          </cell>
          <cell r="AA13" t="str">
            <v>Keatley, Glenn</v>
          </cell>
          <cell r="AB13" t="str">
            <v>Kawaii Hana</v>
          </cell>
          <cell r="AD13" t="str">
            <v>Shimura, Akio</v>
          </cell>
          <cell r="AE13">
            <v>24</v>
          </cell>
          <cell r="AF13" t="str">
            <v>NISSAN</v>
          </cell>
          <cell r="AG13" t="str">
            <v>LEAF</v>
          </cell>
          <cell r="AH13">
            <v>2016</v>
          </cell>
          <cell r="AI13" t="str">
            <v>12/30/2020</v>
          </cell>
          <cell r="AJ13" t="str">
            <v>Garnet Ace(KB)</v>
          </cell>
          <cell r="AK13" t="str">
            <v>01/17/2021</v>
          </cell>
          <cell r="AL13" t="str">
            <v>Auckland</v>
          </cell>
          <cell r="AM13" t="str">
            <v>NO</v>
          </cell>
          <cell r="AN13" t="str">
            <v>11/21/2020</v>
          </cell>
        </row>
        <row r="14">
          <cell r="G14" t="str">
            <v>AZE0-209833</v>
          </cell>
          <cell r="H14">
            <v>1032000</v>
          </cell>
          <cell r="I14">
            <v>890000</v>
          </cell>
          <cell r="J14">
            <v>10000</v>
          </cell>
          <cell r="K14">
            <v>900000</v>
          </cell>
          <cell r="L14">
            <v>870000</v>
          </cell>
          <cell r="N14">
            <v>1022303</v>
          </cell>
          <cell r="O14">
            <v>50000</v>
          </cell>
          <cell r="P14">
            <v>1022303</v>
          </cell>
          <cell r="Q14">
            <v>84288</v>
          </cell>
          <cell r="R14">
            <v>5315</v>
          </cell>
          <cell r="S14">
            <v>0</v>
          </cell>
          <cell r="T14">
            <v>0</v>
          </cell>
          <cell r="U14">
            <v>81615.5</v>
          </cell>
          <cell r="V14" t="str">
            <v>Shipped</v>
          </cell>
          <cell r="W14">
            <v>44074.8084403588</v>
          </cell>
          <cell r="X14">
            <v>44085.270073148102</v>
          </cell>
          <cell r="Y14" t="str">
            <v/>
          </cell>
          <cell r="Z14" t="str">
            <v>Hemi, Jojo</v>
          </cell>
          <cell r="AA14" t="str">
            <v>Keatley, Glenn</v>
          </cell>
          <cell r="AB14" t="str">
            <v>Kawaii Hana</v>
          </cell>
          <cell r="AD14" t="str">
            <v>Yoshida, Tatsuki</v>
          </cell>
          <cell r="AE14">
            <v>159</v>
          </cell>
          <cell r="AF14" t="str">
            <v>NISSAN</v>
          </cell>
          <cell r="AG14" t="str">
            <v>LEAF</v>
          </cell>
          <cell r="AH14">
            <v>2016</v>
          </cell>
          <cell r="AI14" t="str">
            <v>10/08/2020</v>
          </cell>
          <cell r="AJ14" t="str">
            <v>Venus Spirit(KZ)</v>
          </cell>
          <cell r="AK14" t="str">
            <v>11/06/2020</v>
          </cell>
          <cell r="AL14" t="str">
            <v>Auckland</v>
          </cell>
          <cell r="AM14" t="str">
            <v>NO</v>
          </cell>
          <cell r="AN14" t="str">
            <v>07/09/2020</v>
          </cell>
        </row>
        <row r="15">
          <cell r="G15" t="str">
            <v>AZE156-1003138</v>
          </cell>
          <cell r="H15">
            <v>290000</v>
          </cell>
          <cell r="I15">
            <v>147000</v>
          </cell>
          <cell r="J15">
            <v>11000</v>
          </cell>
          <cell r="K15">
            <v>158000</v>
          </cell>
          <cell r="L15">
            <v>170000</v>
          </cell>
          <cell r="N15">
            <v>283238</v>
          </cell>
          <cell r="O15">
            <v>50000</v>
          </cell>
          <cell r="P15">
            <v>283238</v>
          </cell>
          <cell r="Q15">
            <v>84288</v>
          </cell>
          <cell r="R15">
            <v>2750</v>
          </cell>
          <cell r="S15">
            <v>12000</v>
          </cell>
          <cell r="T15">
            <v>0</v>
          </cell>
          <cell r="U15">
            <v>81615.5</v>
          </cell>
          <cell r="V15" t="str">
            <v>Shipped</v>
          </cell>
          <cell r="W15">
            <v>44074.939107951403</v>
          </cell>
          <cell r="X15">
            <v>44085.270068634301</v>
          </cell>
          <cell r="Y15" t="str">
            <v/>
          </cell>
          <cell r="Z15" t="str">
            <v>Hemi, Jojo</v>
          </cell>
          <cell r="AA15" t="str">
            <v>Keatley, Glenn</v>
          </cell>
          <cell r="AB15" t="str">
            <v>Kawaii Hana</v>
          </cell>
          <cell r="AD15" t="str">
            <v>Keatley, Glenn</v>
          </cell>
          <cell r="AE15">
            <v>284</v>
          </cell>
          <cell r="AF15" t="str">
            <v>TOYOTA</v>
          </cell>
          <cell r="AG15" t="str">
            <v>BLADE</v>
          </cell>
          <cell r="AH15">
            <v>2007</v>
          </cell>
          <cell r="AI15" t="str">
            <v>10/15/2020</v>
          </cell>
          <cell r="AJ15" t="str">
            <v>Venus Spirit(KB)</v>
          </cell>
          <cell r="AK15" t="str">
            <v>11/06/2020</v>
          </cell>
          <cell r="AL15" t="str">
            <v>Auckland</v>
          </cell>
          <cell r="AM15" t="str">
            <v>NO</v>
          </cell>
          <cell r="AN15" t="str">
            <v>03/06/2020</v>
          </cell>
        </row>
        <row r="16">
          <cell r="G16" t="str">
            <v>AZE156-1013703</v>
          </cell>
          <cell r="H16">
            <v>311400</v>
          </cell>
          <cell r="I16">
            <v>165000</v>
          </cell>
          <cell r="J16">
            <v>8000</v>
          </cell>
          <cell r="K16">
            <v>173000</v>
          </cell>
          <cell r="L16">
            <v>180000</v>
          </cell>
          <cell r="N16">
            <v>307530</v>
          </cell>
          <cell r="O16">
            <v>50000</v>
          </cell>
          <cell r="P16">
            <v>307530</v>
          </cell>
          <cell r="Q16">
            <v>82680</v>
          </cell>
          <cell r="R16">
            <v>2750</v>
          </cell>
          <cell r="S16">
            <v>19500</v>
          </cell>
          <cell r="T16">
            <v>0</v>
          </cell>
          <cell r="U16">
            <v>82581.5</v>
          </cell>
          <cell r="V16" t="str">
            <v>Shipped</v>
          </cell>
          <cell r="W16">
            <v>44145.418032407397</v>
          </cell>
          <cell r="X16">
            <v>44146.366135266202</v>
          </cell>
          <cell r="Y16" t="str">
            <v/>
          </cell>
          <cell r="Z16" t="str">
            <v>Keatley, Glenn</v>
          </cell>
          <cell r="AA16" t="str">
            <v>Keatley, Glenn</v>
          </cell>
          <cell r="AB16" t="str">
            <v>Kawaii Hana</v>
          </cell>
          <cell r="AD16" t="str">
            <v>Keatley, Glenn</v>
          </cell>
          <cell r="AE16">
            <v>47</v>
          </cell>
          <cell r="AF16" t="str">
            <v>TOYOTA</v>
          </cell>
          <cell r="AG16" t="str">
            <v>BLADE</v>
          </cell>
          <cell r="AH16">
            <v>2007</v>
          </cell>
          <cell r="AI16" t="str">
            <v>12/12/2020</v>
          </cell>
          <cell r="AJ16" t="str">
            <v>Meridian Ace(NG)</v>
          </cell>
          <cell r="AK16" t="str">
            <v>01/04/2021</v>
          </cell>
          <cell r="AL16" t="str">
            <v>Auckland</v>
          </cell>
          <cell r="AM16" t="str">
            <v>NO</v>
          </cell>
          <cell r="AN16" t="str">
            <v>10/29/2020</v>
          </cell>
        </row>
        <row r="17">
          <cell r="G17" t="str">
            <v>AZE156-1015442</v>
          </cell>
          <cell r="H17">
            <v>323500</v>
          </cell>
          <cell r="I17">
            <v>176000</v>
          </cell>
          <cell r="J17">
            <v>8000</v>
          </cell>
          <cell r="K17">
            <v>184000</v>
          </cell>
          <cell r="L17">
            <v>200000</v>
          </cell>
          <cell r="N17">
            <v>309634</v>
          </cell>
          <cell r="O17">
            <v>50000</v>
          </cell>
          <cell r="P17">
            <v>309634</v>
          </cell>
          <cell r="Q17">
            <v>84784</v>
          </cell>
          <cell r="R17">
            <v>2750</v>
          </cell>
          <cell r="S17">
            <v>0</v>
          </cell>
          <cell r="T17">
            <v>8500</v>
          </cell>
          <cell r="U17">
            <v>80385</v>
          </cell>
          <cell r="V17" t="str">
            <v>Shipped</v>
          </cell>
          <cell r="W17">
            <v>44113.515398842603</v>
          </cell>
          <cell r="X17">
            <v>44113.516891550898</v>
          </cell>
          <cell r="Y17" t="str">
            <v/>
          </cell>
          <cell r="Z17" t="str">
            <v>Keatley, Glenn</v>
          </cell>
          <cell r="AA17" t="str">
            <v>Keatley, Glenn</v>
          </cell>
          <cell r="AB17" t="str">
            <v>Kawaii Hana</v>
          </cell>
          <cell r="AD17" t="str">
            <v>Keatley, Glenn</v>
          </cell>
          <cell r="AE17">
            <v>77</v>
          </cell>
          <cell r="AF17" t="str">
            <v>TOYOTA</v>
          </cell>
          <cell r="AG17" t="str">
            <v>BLADE</v>
          </cell>
          <cell r="AH17">
            <v>2007</v>
          </cell>
          <cell r="AI17" t="str">
            <v>10/31/2020</v>
          </cell>
          <cell r="AJ17" t="str">
            <v>Meridian Ace(KB)</v>
          </cell>
          <cell r="AK17" t="str">
            <v>11/18/2020</v>
          </cell>
          <cell r="AL17" t="str">
            <v>Auckland</v>
          </cell>
          <cell r="AM17" t="str">
            <v>NO</v>
          </cell>
          <cell r="AN17" t="str">
            <v>09/29/2020</v>
          </cell>
        </row>
        <row r="18">
          <cell r="G18" t="str">
            <v>AZE156-1022927</v>
          </cell>
          <cell r="H18">
            <v>331000</v>
          </cell>
          <cell r="I18">
            <v>190000</v>
          </cell>
          <cell r="J18">
            <v>10000</v>
          </cell>
          <cell r="K18">
            <v>200000</v>
          </cell>
          <cell r="L18">
            <v>200000</v>
          </cell>
          <cell r="N18">
            <v>346234</v>
          </cell>
          <cell r="O18">
            <v>50000</v>
          </cell>
          <cell r="P18">
            <v>346234</v>
          </cell>
          <cell r="Q18">
            <v>84784</v>
          </cell>
          <cell r="R18">
            <v>2750</v>
          </cell>
          <cell r="S18">
            <v>28100</v>
          </cell>
          <cell r="T18">
            <v>0</v>
          </cell>
          <cell r="U18">
            <v>80385</v>
          </cell>
          <cell r="V18" t="str">
            <v>Shipped</v>
          </cell>
          <cell r="W18">
            <v>44113.515368981498</v>
          </cell>
          <cell r="X18">
            <v>44113.516887580998</v>
          </cell>
          <cell r="Y18" t="str">
            <v/>
          </cell>
          <cell r="Z18" t="str">
            <v>Keatley, Glenn</v>
          </cell>
          <cell r="AA18" t="str">
            <v>Keatley, Glenn</v>
          </cell>
          <cell r="AB18" t="str">
            <v>Kawaii Hana</v>
          </cell>
          <cell r="AD18" t="str">
            <v>Keatley, Glenn</v>
          </cell>
          <cell r="AE18">
            <v>76</v>
          </cell>
          <cell r="AF18" t="str">
            <v>TOYOTA</v>
          </cell>
          <cell r="AG18" t="str">
            <v>BLADE</v>
          </cell>
          <cell r="AH18">
            <v>2008</v>
          </cell>
          <cell r="AI18" t="str">
            <v>11/14/2020</v>
          </cell>
          <cell r="AJ18" t="str">
            <v>Adria Ace(NG)</v>
          </cell>
          <cell r="AK18" t="str">
            <v>12/03/2020</v>
          </cell>
          <cell r="AL18" t="str">
            <v>Auckland</v>
          </cell>
          <cell r="AM18" t="str">
            <v>NO</v>
          </cell>
          <cell r="AN18" t="str">
            <v>09/30/2020</v>
          </cell>
        </row>
        <row r="19">
          <cell r="G19" t="str">
            <v>AZE156-1024231</v>
          </cell>
          <cell r="H19">
            <v>368500</v>
          </cell>
          <cell r="I19">
            <v>227000</v>
          </cell>
          <cell r="J19">
            <v>8000</v>
          </cell>
          <cell r="K19">
            <v>235000</v>
          </cell>
          <cell r="L19">
            <v>240000</v>
          </cell>
          <cell r="N19">
            <v>353238</v>
          </cell>
          <cell r="O19">
            <v>50000</v>
          </cell>
          <cell r="P19">
            <v>353238</v>
          </cell>
          <cell r="Q19">
            <v>84288</v>
          </cell>
          <cell r="R19">
            <v>2750</v>
          </cell>
          <cell r="S19">
            <v>0</v>
          </cell>
          <cell r="T19">
            <v>1500</v>
          </cell>
          <cell r="U19">
            <v>81615.5</v>
          </cell>
          <cell r="V19" t="str">
            <v>Shipped</v>
          </cell>
          <cell r="W19">
            <v>44074.808432060199</v>
          </cell>
          <cell r="X19">
            <v>44085.270086377299</v>
          </cell>
          <cell r="Y19" t="str">
            <v/>
          </cell>
          <cell r="Z19" t="str">
            <v>Hemi, Jojo</v>
          </cell>
          <cell r="AA19" t="str">
            <v>Keatley, Glenn</v>
          </cell>
          <cell r="AB19" t="str">
            <v>Kawaii Hana</v>
          </cell>
          <cell r="AD19" t="str">
            <v>Nagai, Masanari</v>
          </cell>
          <cell r="AE19">
            <v>130</v>
          </cell>
          <cell r="AF19" t="str">
            <v>TOYOTA</v>
          </cell>
          <cell r="AG19" t="str">
            <v>BLADE</v>
          </cell>
          <cell r="AH19">
            <v>2007</v>
          </cell>
          <cell r="AI19" t="str">
            <v>10/15/2020</v>
          </cell>
          <cell r="AJ19" t="str">
            <v>Venus Spirit(KB)</v>
          </cell>
          <cell r="AK19" t="str">
            <v>11/06/2020</v>
          </cell>
          <cell r="AL19" t="str">
            <v>Auckland</v>
          </cell>
          <cell r="AM19" t="str">
            <v>NO</v>
          </cell>
          <cell r="AN19" t="str">
            <v>08/07/2020</v>
          </cell>
        </row>
        <row r="20">
          <cell r="G20" t="str">
            <v>BLFFW-103383</v>
          </cell>
          <cell r="H20">
            <v>698000</v>
          </cell>
          <cell r="I20">
            <v>555000</v>
          </cell>
          <cell r="J20">
            <v>11000</v>
          </cell>
          <cell r="K20">
            <v>566000</v>
          </cell>
          <cell r="L20">
            <v>566000</v>
          </cell>
          <cell r="N20">
            <v>690151</v>
          </cell>
          <cell r="O20">
            <v>50000</v>
          </cell>
          <cell r="P20">
            <v>690151</v>
          </cell>
          <cell r="Q20">
            <v>84288</v>
          </cell>
          <cell r="R20">
            <v>3663</v>
          </cell>
          <cell r="S20">
            <v>0</v>
          </cell>
          <cell r="T20">
            <v>0</v>
          </cell>
          <cell r="U20">
            <v>81615.5</v>
          </cell>
          <cell r="V20" t="str">
            <v>Shipped</v>
          </cell>
          <cell r="W20">
            <v>44074.808422997703</v>
          </cell>
          <cell r="X20">
            <v>44085.270084919001</v>
          </cell>
          <cell r="Y20" t="str">
            <v/>
          </cell>
          <cell r="Z20" t="str">
            <v>Hemi, Jojo</v>
          </cell>
          <cell r="AA20" t="str">
            <v>Keatley, Glenn</v>
          </cell>
          <cell r="AB20" t="str">
            <v>Kawaii Hana</v>
          </cell>
          <cell r="AD20" t="str">
            <v>Arai, Kazuaki</v>
          </cell>
          <cell r="AE20">
            <v>132</v>
          </cell>
          <cell r="AF20" t="str">
            <v>MAZDA</v>
          </cell>
          <cell r="AG20" t="str">
            <v>AXELA SPORT</v>
          </cell>
          <cell r="AH20">
            <v>2011</v>
          </cell>
          <cell r="AI20" t="str">
            <v>10/08/2020</v>
          </cell>
          <cell r="AJ20" t="str">
            <v>Venus Spirit(KZ)</v>
          </cell>
          <cell r="AK20" t="str">
            <v>11/06/2020</v>
          </cell>
          <cell r="AL20" t="str">
            <v>Auckland</v>
          </cell>
          <cell r="AM20" t="str">
            <v>NO</v>
          </cell>
          <cell r="AN20" t="str">
            <v>08/05/2020</v>
          </cell>
        </row>
        <row r="21">
          <cell r="G21" t="str">
            <v>BLFFW-107998</v>
          </cell>
          <cell r="H21">
            <v>509000</v>
          </cell>
          <cell r="I21">
            <v>367000</v>
          </cell>
          <cell r="J21">
            <v>9000</v>
          </cell>
          <cell r="K21">
            <v>376000</v>
          </cell>
          <cell r="L21">
            <v>390000</v>
          </cell>
          <cell r="N21">
            <v>493054</v>
          </cell>
          <cell r="O21">
            <v>50000</v>
          </cell>
          <cell r="P21">
            <v>493054</v>
          </cell>
          <cell r="Q21">
            <v>83104</v>
          </cell>
          <cell r="R21">
            <v>2750</v>
          </cell>
          <cell r="S21">
            <v>0</v>
          </cell>
          <cell r="T21">
            <v>0</v>
          </cell>
          <cell r="U21">
            <v>83340.5</v>
          </cell>
          <cell r="V21" t="str">
            <v>Shipped</v>
          </cell>
          <cell r="W21">
            <v>44159.340043171302</v>
          </cell>
          <cell r="X21">
            <v>44160.303390277797</v>
          </cell>
          <cell r="Y21" t="str">
            <v/>
          </cell>
          <cell r="Z21" t="str">
            <v>Keatley, Glenn</v>
          </cell>
          <cell r="AA21" t="str">
            <v>Keatley, Glenn</v>
          </cell>
          <cell r="AB21" t="str">
            <v>Kawaii Hana</v>
          </cell>
          <cell r="AD21" t="str">
            <v>Arai, Kazuaki</v>
          </cell>
          <cell r="AE21">
            <v>54</v>
          </cell>
          <cell r="AF21" t="str">
            <v>MAZDA</v>
          </cell>
          <cell r="AG21" t="str">
            <v>AXELA</v>
          </cell>
          <cell r="AH21">
            <v>2012</v>
          </cell>
          <cell r="AI21" t="str">
            <v>12/10/2020</v>
          </cell>
          <cell r="AJ21" t="str">
            <v>Meridian Ace(KZ)</v>
          </cell>
          <cell r="AK21" t="str">
            <v>01/04/2021</v>
          </cell>
          <cell r="AL21" t="str">
            <v>Auckland</v>
          </cell>
          <cell r="AM21" t="str">
            <v>NO</v>
          </cell>
          <cell r="AN21" t="str">
            <v>10/22/2020</v>
          </cell>
        </row>
        <row r="22">
          <cell r="G22" t="str">
            <v>BM5FS-109922</v>
          </cell>
          <cell r="H22">
            <v>786000</v>
          </cell>
          <cell r="I22">
            <v>623000</v>
          </cell>
          <cell r="J22">
            <v>13500</v>
          </cell>
          <cell r="K22">
            <v>636500</v>
          </cell>
          <cell r="L22">
            <v>660000</v>
          </cell>
          <cell r="N22">
            <v>778222</v>
          </cell>
          <cell r="O22">
            <v>50000</v>
          </cell>
          <cell r="P22">
            <v>778222</v>
          </cell>
          <cell r="Q22">
            <v>83520</v>
          </cell>
          <cell r="R22">
            <v>4102</v>
          </cell>
          <cell r="S22">
            <v>0</v>
          </cell>
          <cell r="T22">
            <v>20500</v>
          </cell>
          <cell r="U22">
            <v>79660.507800000007</v>
          </cell>
          <cell r="V22" t="str">
            <v>Shipped</v>
          </cell>
          <cell r="W22">
            <v>44134.368787766201</v>
          </cell>
          <cell r="X22">
            <v>44134.405835914396</v>
          </cell>
          <cell r="Y22" t="str">
            <v/>
          </cell>
          <cell r="Z22" t="str">
            <v>Keatley, Glenn</v>
          </cell>
          <cell r="AA22" t="str">
            <v>Keatley, Glenn</v>
          </cell>
          <cell r="AB22" t="str">
            <v>Kawaii Hana</v>
          </cell>
          <cell r="AD22" t="str">
            <v>Keatley, Glenn</v>
          </cell>
          <cell r="AE22">
            <v>63</v>
          </cell>
          <cell r="AF22" t="str">
            <v>MAZDA</v>
          </cell>
          <cell r="AG22" t="str">
            <v>AXELA</v>
          </cell>
          <cell r="AH22">
            <v>2014</v>
          </cell>
          <cell r="AI22" t="str">
            <v>11/16/2020</v>
          </cell>
          <cell r="AJ22" t="str">
            <v>Adria Ace(KB)</v>
          </cell>
          <cell r="AK22" t="str">
            <v>12/03/2020</v>
          </cell>
          <cell r="AL22" t="str">
            <v>Auckland</v>
          </cell>
          <cell r="AM22" t="str">
            <v>NO</v>
          </cell>
          <cell r="AN22" t="str">
            <v>10/13/2020</v>
          </cell>
        </row>
        <row r="23">
          <cell r="G23" t="str">
            <v>BMEFS-100601</v>
          </cell>
          <cell r="H23">
            <v>698000</v>
          </cell>
          <cell r="I23">
            <v>546000</v>
          </cell>
          <cell r="J23">
            <v>13000</v>
          </cell>
          <cell r="K23">
            <v>559000</v>
          </cell>
          <cell r="L23">
            <v>570000</v>
          </cell>
          <cell r="N23">
            <v>700334</v>
          </cell>
          <cell r="O23">
            <v>50000</v>
          </cell>
          <cell r="P23">
            <v>700334</v>
          </cell>
          <cell r="Q23">
            <v>83520</v>
          </cell>
          <cell r="R23">
            <v>3714</v>
          </cell>
          <cell r="S23">
            <v>0</v>
          </cell>
          <cell r="T23">
            <v>9000</v>
          </cell>
          <cell r="U23">
            <v>79660.507800000007</v>
          </cell>
          <cell r="V23" t="str">
            <v>Shipped</v>
          </cell>
          <cell r="W23">
            <v>44134.368766238404</v>
          </cell>
          <cell r="X23">
            <v>44134.405838657403</v>
          </cell>
          <cell r="Y23" t="str">
            <v/>
          </cell>
          <cell r="Z23" t="str">
            <v>Keatley, Glenn</v>
          </cell>
          <cell r="AA23" t="str">
            <v>Keatley, Glenn</v>
          </cell>
          <cell r="AB23" t="str">
            <v>Kawaii Hana</v>
          </cell>
          <cell r="AD23" t="str">
            <v>Keatley, Glenn</v>
          </cell>
          <cell r="AE23">
            <v>62</v>
          </cell>
          <cell r="AF23" t="str">
            <v>MAZDA</v>
          </cell>
          <cell r="AG23" t="str">
            <v>AXELA</v>
          </cell>
          <cell r="AH23">
            <v>2014</v>
          </cell>
          <cell r="AI23" t="str">
            <v>11/16/2020</v>
          </cell>
          <cell r="AJ23" t="str">
            <v>Adria Ace(KB)</v>
          </cell>
          <cell r="AK23" t="str">
            <v>12/03/2020</v>
          </cell>
          <cell r="AL23" t="str">
            <v>Auckland</v>
          </cell>
          <cell r="AM23" t="str">
            <v>NO</v>
          </cell>
          <cell r="AN23" t="str">
            <v>10/14/2020</v>
          </cell>
        </row>
        <row r="24">
          <cell r="G24" t="str">
            <v>BMEFS-108803</v>
          </cell>
          <cell r="H24">
            <v>674000</v>
          </cell>
          <cell r="I24">
            <v>531000</v>
          </cell>
          <cell r="J24">
            <v>9000</v>
          </cell>
          <cell r="K24">
            <v>540000</v>
          </cell>
          <cell r="L24">
            <v>550000</v>
          </cell>
          <cell r="N24">
            <v>658123</v>
          </cell>
          <cell r="O24">
            <v>50000</v>
          </cell>
          <cell r="P24">
            <v>658123</v>
          </cell>
          <cell r="Q24">
            <v>83320</v>
          </cell>
          <cell r="R24">
            <v>3503</v>
          </cell>
          <cell r="S24">
            <v>0</v>
          </cell>
          <cell r="T24">
            <v>0</v>
          </cell>
          <cell r="U24">
            <v>84076.5</v>
          </cell>
          <cell r="V24" t="str">
            <v>Pending</v>
          </cell>
          <cell r="W24">
            <v>44165.288823877301</v>
          </cell>
          <cell r="X24">
            <v>44167.371397222203</v>
          </cell>
          <cell r="Y24" t="str">
            <v/>
          </cell>
          <cell r="Z24" t="str">
            <v>Keatley, Glenn</v>
          </cell>
          <cell r="AA24" t="str">
            <v>Keatley, Glenn</v>
          </cell>
          <cell r="AB24" t="str">
            <v>Kawaii Hana</v>
          </cell>
          <cell r="AD24" t="str">
            <v>Arai, Kazuaki</v>
          </cell>
          <cell r="AE24">
            <v>54</v>
          </cell>
          <cell r="AF24" t="str">
            <v>MAZDA</v>
          </cell>
          <cell r="AG24" t="str">
            <v>AXELA</v>
          </cell>
          <cell r="AH24">
            <v>2014</v>
          </cell>
          <cell r="AI24" t="str">
            <v>12/24/2020</v>
          </cell>
          <cell r="AJ24" t="str">
            <v>Garnet Ace(KZ)</v>
          </cell>
          <cell r="AK24" t="str">
            <v>01/17/2021</v>
          </cell>
          <cell r="AL24" t="str">
            <v>Auckland</v>
          </cell>
          <cell r="AM24" t="str">
            <v>NO</v>
          </cell>
          <cell r="AN24" t="str">
            <v>10/22/2020</v>
          </cell>
        </row>
        <row r="25">
          <cell r="G25" t="str">
            <v>BMEFS-108956</v>
          </cell>
          <cell r="H25">
            <v>870000</v>
          </cell>
          <cell r="I25">
            <v>730000</v>
          </cell>
          <cell r="J25">
            <v>9000</v>
          </cell>
          <cell r="K25">
            <v>739000</v>
          </cell>
          <cell r="L25">
            <v>740000</v>
          </cell>
          <cell r="N25">
            <v>854762</v>
          </cell>
          <cell r="O25">
            <v>50000</v>
          </cell>
          <cell r="P25">
            <v>854762</v>
          </cell>
          <cell r="Q25">
            <v>82680</v>
          </cell>
          <cell r="R25">
            <v>4482</v>
          </cell>
          <cell r="S25">
            <v>0</v>
          </cell>
          <cell r="T25">
            <v>0</v>
          </cell>
          <cell r="U25">
            <v>82581.5</v>
          </cell>
          <cell r="V25" t="str">
            <v>Shipped</v>
          </cell>
          <cell r="W25">
            <v>44145.308414004598</v>
          </cell>
          <cell r="X25">
            <v>44146.3661327546</v>
          </cell>
          <cell r="Y25" t="str">
            <v/>
          </cell>
          <cell r="Z25" t="str">
            <v>Keatley, Glenn</v>
          </cell>
          <cell r="AA25" t="str">
            <v>Keatley, Glenn</v>
          </cell>
          <cell r="AB25" t="str">
            <v>Kawaii Hana</v>
          </cell>
          <cell r="AD25" t="str">
            <v>Keatley, Glenn</v>
          </cell>
          <cell r="AE25">
            <v>53</v>
          </cell>
          <cell r="AF25" t="str">
            <v>MAZDA</v>
          </cell>
          <cell r="AG25" t="str">
            <v>AXELA</v>
          </cell>
          <cell r="AH25">
            <v>2014</v>
          </cell>
          <cell r="AI25" t="str">
            <v>11/27/2020</v>
          </cell>
          <cell r="AJ25" t="str">
            <v>Frontier Ace(KB)</v>
          </cell>
          <cell r="AK25" t="str">
            <v>12/21/2020</v>
          </cell>
          <cell r="AL25" t="str">
            <v>Auckland</v>
          </cell>
          <cell r="AM25" t="str">
            <v>NO</v>
          </cell>
          <cell r="AN25" t="str">
            <v>10/23/2020</v>
          </cell>
        </row>
        <row r="26">
          <cell r="G26" t="str">
            <v>BR9-017652</v>
          </cell>
          <cell r="H26">
            <v>453500</v>
          </cell>
          <cell r="I26">
            <v>312000</v>
          </cell>
          <cell r="J26">
            <v>8000</v>
          </cell>
          <cell r="K26">
            <v>320000</v>
          </cell>
          <cell r="L26">
            <v>330000</v>
          </cell>
          <cell r="N26">
            <v>438238</v>
          </cell>
          <cell r="O26">
            <v>50000</v>
          </cell>
          <cell r="P26">
            <v>438238</v>
          </cell>
          <cell r="Q26">
            <v>84288</v>
          </cell>
          <cell r="R26">
            <v>2750</v>
          </cell>
          <cell r="S26">
            <v>0</v>
          </cell>
          <cell r="T26">
            <v>1500</v>
          </cell>
          <cell r="U26">
            <v>81615.5</v>
          </cell>
          <cell r="V26" t="str">
            <v>Shipped</v>
          </cell>
          <cell r="W26">
            <v>44074.808414699102</v>
          </cell>
          <cell r="X26">
            <v>44085.270087812503</v>
          </cell>
          <cell r="Y26" t="str">
            <v/>
          </cell>
          <cell r="Z26" t="str">
            <v>Hemi, Jojo</v>
          </cell>
          <cell r="AA26" t="str">
            <v>Keatley, Glenn</v>
          </cell>
          <cell r="AB26" t="str">
            <v>Kawaii Hana</v>
          </cell>
          <cell r="AD26" t="str">
            <v>Mako, Rico</v>
          </cell>
          <cell r="AE26">
            <v>130</v>
          </cell>
          <cell r="AF26" t="str">
            <v>SUBARU</v>
          </cell>
          <cell r="AG26" t="str">
            <v>LEGACY TOURING WAGON</v>
          </cell>
          <cell r="AH26">
            <v>2010</v>
          </cell>
          <cell r="AI26" t="str">
            <v>10/15/2020</v>
          </cell>
          <cell r="AJ26" t="str">
            <v>Venus Spirit(KB)</v>
          </cell>
          <cell r="AK26" t="str">
            <v>11/06/2020</v>
          </cell>
          <cell r="AL26" t="str">
            <v>Auckland</v>
          </cell>
          <cell r="AM26" t="str">
            <v>NO</v>
          </cell>
          <cell r="AN26" t="str">
            <v>08/07/2020</v>
          </cell>
        </row>
        <row r="27">
          <cell r="G27" t="str">
            <v>BR9-042240</v>
          </cell>
          <cell r="H27">
            <v>492000</v>
          </cell>
          <cell r="I27">
            <v>347000</v>
          </cell>
          <cell r="J27">
            <v>13000</v>
          </cell>
          <cell r="K27">
            <v>360000</v>
          </cell>
          <cell r="L27">
            <v>370000</v>
          </cell>
          <cell r="N27">
            <v>473738</v>
          </cell>
          <cell r="O27">
            <v>50000</v>
          </cell>
          <cell r="P27">
            <v>473738</v>
          </cell>
          <cell r="Q27">
            <v>84288</v>
          </cell>
          <cell r="R27">
            <v>2750</v>
          </cell>
          <cell r="S27">
            <v>0</v>
          </cell>
          <cell r="T27">
            <v>0</v>
          </cell>
          <cell r="U27">
            <v>81615.5</v>
          </cell>
          <cell r="V27" t="str">
            <v>Shipped</v>
          </cell>
          <cell r="W27">
            <v>44074.939165277799</v>
          </cell>
          <cell r="X27">
            <v>44085.270067210702</v>
          </cell>
          <cell r="Y27" t="str">
            <v/>
          </cell>
          <cell r="Z27" t="str">
            <v>Hemi, Jojo</v>
          </cell>
          <cell r="AA27" t="str">
            <v>Keatley, Glenn</v>
          </cell>
          <cell r="AB27" t="str">
            <v>Kawaii Hana</v>
          </cell>
          <cell r="AD27" t="str">
            <v>Keatley, Glenn</v>
          </cell>
          <cell r="AE27">
            <v>285</v>
          </cell>
          <cell r="AF27" t="str">
            <v>SUBARU</v>
          </cell>
          <cell r="AG27" t="str">
            <v>OUTBACK</v>
          </cell>
          <cell r="AH27">
            <v>2010</v>
          </cell>
          <cell r="AI27" t="str">
            <v>10/15/2020</v>
          </cell>
          <cell r="AJ27" t="str">
            <v>Venus Spirit(KB)</v>
          </cell>
          <cell r="AK27" t="str">
            <v>11/06/2020</v>
          </cell>
          <cell r="AL27" t="str">
            <v>Auckland</v>
          </cell>
          <cell r="AM27" t="str">
            <v>NO</v>
          </cell>
          <cell r="AN27" t="str">
            <v>03/05/2020</v>
          </cell>
        </row>
        <row r="28">
          <cell r="G28" t="str">
            <v>BYEFP-106124</v>
          </cell>
          <cell r="H28">
            <v>668000</v>
          </cell>
          <cell r="I28">
            <v>518000</v>
          </cell>
          <cell r="J28">
            <v>6000</v>
          </cell>
          <cell r="K28">
            <v>524000</v>
          </cell>
          <cell r="L28">
            <v>550000</v>
          </cell>
          <cell r="N28">
            <v>650586</v>
          </cell>
          <cell r="O28">
            <v>50000</v>
          </cell>
          <cell r="P28">
            <v>650586</v>
          </cell>
          <cell r="Q28">
            <v>83320</v>
          </cell>
          <cell r="R28">
            <v>3466</v>
          </cell>
          <cell r="S28">
            <v>0</v>
          </cell>
          <cell r="T28">
            <v>10000</v>
          </cell>
          <cell r="U28">
            <v>84076.5</v>
          </cell>
          <cell r="V28" t="str">
            <v>Pending</v>
          </cell>
          <cell r="W28">
            <v>44165.465096377302</v>
          </cell>
          <cell r="X28">
            <v>44167.371455786997</v>
          </cell>
          <cell r="Y28" t="str">
            <v/>
          </cell>
          <cell r="Z28" t="str">
            <v>Keatley, Glenn</v>
          </cell>
          <cell r="AA28" t="str">
            <v>Keatley, Glenn</v>
          </cell>
          <cell r="AB28" t="str">
            <v>Kawaii Hana</v>
          </cell>
          <cell r="AD28" t="str">
            <v>Nagai, Masanari</v>
          </cell>
          <cell r="AE28">
            <v>33</v>
          </cell>
          <cell r="AF28" t="str">
            <v>MAZDA</v>
          </cell>
          <cell r="AG28" t="str">
            <v>AXELA</v>
          </cell>
          <cell r="AH28">
            <v>2014</v>
          </cell>
          <cell r="AI28" t="str">
            <v>12/30/2020</v>
          </cell>
          <cell r="AJ28" t="str">
            <v>Garnet Ace(KB)</v>
          </cell>
          <cell r="AK28" t="str">
            <v>01/17/2021</v>
          </cell>
          <cell r="AL28" t="str">
            <v>Auckland</v>
          </cell>
          <cell r="AM28" t="str">
            <v>NO</v>
          </cell>
          <cell r="AN28" t="str">
            <v>11/12/2020</v>
          </cell>
        </row>
        <row r="29">
          <cell r="G29" t="str">
            <v>CCEFW-206646</v>
          </cell>
          <cell r="H29">
            <v>336000</v>
          </cell>
          <cell r="I29">
            <v>191000</v>
          </cell>
          <cell r="J29">
            <v>9500</v>
          </cell>
          <cell r="K29">
            <v>200500</v>
          </cell>
          <cell r="L29">
            <v>220000</v>
          </cell>
          <cell r="N29">
            <v>337370</v>
          </cell>
          <cell r="O29">
            <v>50000</v>
          </cell>
          <cell r="P29">
            <v>337370</v>
          </cell>
          <cell r="Q29">
            <v>83320</v>
          </cell>
          <cell r="R29">
            <v>2750</v>
          </cell>
          <cell r="S29">
            <v>0</v>
          </cell>
          <cell r="T29">
            <v>1500</v>
          </cell>
          <cell r="U29">
            <v>84076.5</v>
          </cell>
          <cell r="V29" t="str">
            <v>Pending</v>
          </cell>
          <cell r="W29">
            <v>44165.2659170486</v>
          </cell>
          <cell r="X29">
            <v>44167.371386342602</v>
          </cell>
          <cell r="Y29" t="str">
            <v/>
          </cell>
          <cell r="Z29" t="str">
            <v>Keatley, Glenn</v>
          </cell>
          <cell r="AA29" t="str">
            <v>Keatley, Glenn</v>
          </cell>
          <cell r="AB29" t="str">
            <v>Kawaii Hana</v>
          </cell>
          <cell r="AD29" t="str">
            <v>Suzuki, Kazumi</v>
          </cell>
          <cell r="AE29">
            <v>27</v>
          </cell>
          <cell r="AF29" t="str">
            <v>MAZDA</v>
          </cell>
          <cell r="AG29" t="str">
            <v>BIANTE</v>
          </cell>
          <cell r="AH29">
            <v>2010</v>
          </cell>
          <cell r="AI29" t="str">
            <v>12/30/2020</v>
          </cell>
          <cell r="AJ29" t="str">
            <v>Garnet Ace(KB)</v>
          </cell>
          <cell r="AK29" t="str">
            <v>01/17/2021</v>
          </cell>
          <cell r="AL29" t="str">
            <v>Auckland</v>
          </cell>
          <cell r="AM29" t="str">
            <v>NO</v>
          </cell>
          <cell r="AN29" t="str">
            <v>11/18/2020</v>
          </cell>
        </row>
        <row r="30">
          <cell r="G30" t="str">
            <v>CCEFW-217494</v>
          </cell>
          <cell r="H30">
            <v>421300</v>
          </cell>
          <cell r="I30">
            <v>247000</v>
          </cell>
          <cell r="J30">
            <v>10000</v>
          </cell>
          <cell r="K30">
            <v>257000</v>
          </cell>
          <cell r="L30">
            <v>260000</v>
          </cell>
          <cell r="N30">
            <v>409038</v>
          </cell>
          <cell r="O30">
            <v>50000</v>
          </cell>
          <cell r="P30">
            <v>409038</v>
          </cell>
          <cell r="Q30">
            <v>84288</v>
          </cell>
          <cell r="R30">
            <v>2750</v>
          </cell>
          <cell r="S30">
            <v>32300</v>
          </cell>
          <cell r="T30">
            <v>0</v>
          </cell>
          <cell r="U30">
            <v>81960.5</v>
          </cell>
          <cell r="V30" t="str">
            <v>Shipped</v>
          </cell>
          <cell r="W30">
            <v>44075.470534838001</v>
          </cell>
          <cell r="X30">
            <v>44085.270097951397</v>
          </cell>
          <cell r="Y30" t="str">
            <v/>
          </cell>
          <cell r="Z30" t="str">
            <v>Hemi, Jojo</v>
          </cell>
          <cell r="AA30" t="str">
            <v>Keatley, Glenn</v>
          </cell>
          <cell r="AB30" t="str">
            <v>Kawaii Hana</v>
          </cell>
          <cell r="AD30" t="str">
            <v>Yagami, Hiroki</v>
          </cell>
          <cell r="AE30">
            <v>112</v>
          </cell>
          <cell r="AF30" t="str">
            <v>MAZDA</v>
          </cell>
          <cell r="AG30" t="str">
            <v>BIANTE</v>
          </cell>
          <cell r="AH30">
            <v>2010</v>
          </cell>
          <cell r="AI30" t="str">
            <v>10/22/2020</v>
          </cell>
          <cell r="AJ30" t="str">
            <v>Meridian Ace(KZ)</v>
          </cell>
          <cell r="AK30" t="str">
            <v>11/18/2020</v>
          </cell>
          <cell r="AL30" t="str">
            <v>Auckland</v>
          </cell>
          <cell r="AM30" t="str">
            <v>NO</v>
          </cell>
          <cell r="AN30" t="str">
            <v>08/25/2020</v>
          </cell>
        </row>
        <row r="31">
          <cell r="G31" t="str">
            <v>CL9-5300004</v>
          </cell>
          <cell r="H31">
            <v>409000</v>
          </cell>
          <cell r="I31">
            <v>264000</v>
          </cell>
          <cell r="J31">
            <v>13000</v>
          </cell>
          <cell r="K31">
            <v>277000</v>
          </cell>
          <cell r="L31">
            <v>280000</v>
          </cell>
          <cell r="N31">
            <v>400238</v>
          </cell>
          <cell r="O31">
            <v>50000</v>
          </cell>
          <cell r="P31">
            <v>400238</v>
          </cell>
          <cell r="Q31">
            <v>84288</v>
          </cell>
          <cell r="R31">
            <v>2750</v>
          </cell>
          <cell r="S31">
            <v>0</v>
          </cell>
          <cell r="T31">
            <v>0</v>
          </cell>
          <cell r="U31">
            <v>81615.5</v>
          </cell>
          <cell r="V31" t="str">
            <v>Shipped</v>
          </cell>
          <cell r="W31">
            <v>44074.808396608802</v>
          </cell>
          <cell r="X31">
            <v>44085.270092326398</v>
          </cell>
          <cell r="Y31" t="str">
            <v/>
          </cell>
          <cell r="Z31" t="str">
            <v>Hemi, Jojo</v>
          </cell>
          <cell r="AA31" t="str">
            <v>Keatley, Glenn</v>
          </cell>
          <cell r="AB31" t="str">
            <v>Kawaii Hana</v>
          </cell>
          <cell r="AD31" t="str">
            <v>Nagai, Masanari</v>
          </cell>
          <cell r="AE31">
            <v>118</v>
          </cell>
          <cell r="AF31" t="str">
            <v>HONDA</v>
          </cell>
          <cell r="AG31" t="str">
            <v>Accord</v>
          </cell>
          <cell r="AH31">
            <v>2007</v>
          </cell>
          <cell r="AI31" t="str">
            <v>10/08/2020</v>
          </cell>
          <cell r="AJ31" t="str">
            <v>Venus Spirit(KZ)</v>
          </cell>
          <cell r="AK31" t="str">
            <v>11/06/2020</v>
          </cell>
          <cell r="AL31" t="str">
            <v>Auckland</v>
          </cell>
          <cell r="AM31" t="str">
            <v>NO</v>
          </cell>
          <cell r="AN31" t="str">
            <v>08/19/2020</v>
          </cell>
        </row>
        <row r="32">
          <cell r="G32" t="str">
            <v>CV5W-0020482</v>
          </cell>
          <cell r="H32">
            <v>411500</v>
          </cell>
          <cell r="I32">
            <v>270000</v>
          </cell>
          <cell r="J32">
            <v>9500</v>
          </cell>
          <cell r="K32">
            <v>279500</v>
          </cell>
          <cell r="L32">
            <v>278000</v>
          </cell>
          <cell r="N32">
            <v>399238</v>
          </cell>
          <cell r="O32">
            <v>50000</v>
          </cell>
          <cell r="P32">
            <v>399238</v>
          </cell>
          <cell r="Q32">
            <v>84288</v>
          </cell>
          <cell r="R32">
            <v>2750</v>
          </cell>
          <cell r="S32">
            <v>0</v>
          </cell>
          <cell r="T32">
            <v>0</v>
          </cell>
          <cell r="U32">
            <v>81615.5</v>
          </cell>
          <cell r="V32" t="str">
            <v>Shipped</v>
          </cell>
          <cell r="W32">
            <v>44074.808388078702</v>
          </cell>
          <cell r="X32">
            <v>44085.270076041699</v>
          </cell>
          <cell r="Y32" t="str">
            <v/>
          </cell>
          <cell r="Z32" t="str">
            <v>Hemi, Jojo</v>
          </cell>
          <cell r="AA32" t="str">
            <v>Keatley, Glenn</v>
          </cell>
          <cell r="AB32" t="str">
            <v>Kawaii Hana</v>
          </cell>
          <cell r="AD32" t="str">
            <v>Arai, Kazuaki</v>
          </cell>
          <cell r="AE32">
            <v>152</v>
          </cell>
          <cell r="AF32" t="str">
            <v>MITSUBISHI</v>
          </cell>
          <cell r="AG32" t="str">
            <v>DELICA</v>
          </cell>
          <cell r="AH32">
            <v>2007</v>
          </cell>
          <cell r="AI32" t="str">
            <v>10/08/2020</v>
          </cell>
          <cell r="AJ32" t="str">
            <v>Venus Spirit(KZ)</v>
          </cell>
          <cell r="AK32" t="str">
            <v>11/06/2020</v>
          </cell>
          <cell r="AL32" t="str">
            <v>Auckland</v>
          </cell>
          <cell r="AM32" t="str">
            <v>NO</v>
          </cell>
          <cell r="AN32" t="str">
            <v>07/16/2020</v>
          </cell>
        </row>
        <row r="33">
          <cell r="G33" t="str">
            <v>CW5W-0400255</v>
          </cell>
          <cell r="H33">
            <v>897000</v>
          </cell>
          <cell r="I33">
            <v>755000</v>
          </cell>
          <cell r="J33">
            <v>10000</v>
          </cell>
          <cell r="K33">
            <v>765000</v>
          </cell>
          <cell r="L33">
            <v>800000</v>
          </cell>
          <cell r="N33">
            <v>903211</v>
          </cell>
          <cell r="O33">
            <v>50000</v>
          </cell>
          <cell r="P33">
            <v>903211</v>
          </cell>
          <cell r="Q33">
            <v>84288</v>
          </cell>
          <cell r="R33">
            <v>4723</v>
          </cell>
          <cell r="S33">
            <v>15000</v>
          </cell>
          <cell r="T33">
            <v>0</v>
          </cell>
          <cell r="U33">
            <v>81615.5</v>
          </cell>
          <cell r="V33" t="str">
            <v>Shipped</v>
          </cell>
          <cell r="W33">
            <v>44074.943830671298</v>
          </cell>
          <cell r="X33">
            <v>44085.270056516201</v>
          </cell>
          <cell r="Y33" t="str">
            <v/>
          </cell>
          <cell r="Z33" t="str">
            <v>Hemi, Jojo</v>
          </cell>
          <cell r="AA33" t="str">
            <v>Keatley, Glenn</v>
          </cell>
          <cell r="AB33" t="str">
            <v>Kawaii Hana</v>
          </cell>
          <cell r="AD33" t="str">
            <v>Sato, Akira</v>
          </cell>
          <cell r="AE33">
            <v>452</v>
          </cell>
          <cell r="AF33" t="str">
            <v>MITSUBISHI</v>
          </cell>
          <cell r="AG33" t="str">
            <v>OUTLANDER</v>
          </cell>
          <cell r="AH33">
            <v>2012</v>
          </cell>
          <cell r="AI33" t="str">
            <v>10/15/2020</v>
          </cell>
          <cell r="AJ33" t="str">
            <v>Venus Spirit(KB)</v>
          </cell>
          <cell r="AK33" t="str">
            <v>11/06/2020</v>
          </cell>
          <cell r="AL33" t="str">
            <v>Auckland</v>
          </cell>
          <cell r="AM33" t="str">
            <v>NO</v>
          </cell>
          <cell r="AN33" t="str">
            <v>09/20/2019</v>
          </cell>
        </row>
        <row r="34">
          <cell r="G34" t="str">
            <v>CWFFW-115472</v>
          </cell>
          <cell r="H34">
            <v>570000</v>
          </cell>
          <cell r="I34">
            <v>430000</v>
          </cell>
          <cell r="J34">
            <v>10000</v>
          </cell>
          <cell r="K34">
            <v>440000</v>
          </cell>
          <cell r="L34">
            <v>440000</v>
          </cell>
          <cell r="N34">
            <v>555112</v>
          </cell>
          <cell r="O34">
            <v>50000</v>
          </cell>
          <cell r="P34">
            <v>555112</v>
          </cell>
          <cell r="Q34">
            <v>83520</v>
          </cell>
          <cell r="R34">
            <v>2992</v>
          </cell>
          <cell r="S34">
            <v>0</v>
          </cell>
          <cell r="T34">
            <v>0</v>
          </cell>
          <cell r="U34">
            <v>79660.507800000007</v>
          </cell>
          <cell r="V34" t="str">
            <v>Shipped</v>
          </cell>
          <cell r="W34">
            <v>44134.3688076736</v>
          </cell>
          <cell r="X34">
            <v>44134.405833217599</v>
          </cell>
          <cell r="Y34" t="str">
            <v/>
          </cell>
          <cell r="Z34" t="str">
            <v>Keatley, Glenn</v>
          </cell>
          <cell r="AA34" t="str">
            <v>Keatley, Glenn</v>
          </cell>
          <cell r="AB34" t="str">
            <v>Kawaii Hana</v>
          </cell>
          <cell r="AD34" t="str">
            <v>Keatley, Glenn</v>
          </cell>
          <cell r="AE34">
            <v>67</v>
          </cell>
          <cell r="AF34" t="str">
            <v>MAZDA</v>
          </cell>
          <cell r="AG34" t="str">
            <v>PREMACY</v>
          </cell>
          <cell r="AH34">
            <v>2013</v>
          </cell>
          <cell r="AI34" t="str">
            <v>11/16/2020</v>
          </cell>
          <cell r="AJ34" t="str">
            <v>Adria Ace(KB)</v>
          </cell>
          <cell r="AK34" t="str">
            <v>12/03/2020</v>
          </cell>
          <cell r="AL34" t="str">
            <v>Auckland</v>
          </cell>
          <cell r="AM34" t="str">
            <v>NO</v>
          </cell>
          <cell r="AN34" t="str">
            <v>10/09/2020</v>
          </cell>
        </row>
        <row r="35">
          <cell r="G35" t="str">
            <v>DEJFS-111188</v>
          </cell>
          <cell r="H35">
            <v>302000</v>
          </cell>
          <cell r="I35">
            <v>159000</v>
          </cell>
          <cell r="J35">
            <v>11000</v>
          </cell>
          <cell r="K35">
            <v>170000</v>
          </cell>
          <cell r="L35">
            <v>170000</v>
          </cell>
          <cell r="N35">
            <v>302738</v>
          </cell>
          <cell r="O35">
            <v>50000</v>
          </cell>
          <cell r="P35">
            <v>302738</v>
          </cell>
          <cell r="Q35">
            <v>84288</v>
          </cell>
          <cell r="R35">
            <v>2750</v>
          </cell>
          <cell r="S35">
            <v>15000</v>
          </cell>
          <cell r="T35">
            <v>0</v>
          </cell>
          <cell r="U35">
            <v>81615.5</v>
          </cell>
          <cell r="V35" t="str">
            <v>Shipped</v>
          </cell>
          <cell r="W35">
            <v>44074.808379594899</v>
          </cell>
          <cell r="X35">
            <v>44085.2700746181</v>
          </cell>
          <cell r="Y35" t="str">
            <v/>
          </cell>
          <cell r="Z35" t="str">
            <v>Hemi, Jojo</v>
          </cell>
          <cell r="AA35" t="str">
            <v>Keatley, Glenn</v>
          </cell>
          <cell r="AB35" t="str">
            <v>Kawaii Hana</v>
          </cell>
          <cell r="AD35" t="str">
            <v>Mako, Rico</v>
          </cell>
          <cell r="AE35">
            <v>158</v>
          </cell>
          <cell r="AF35" t="str">
            <v>MAZDA</v>
          </cell>
          <cell r="AG35" t="str">
            <v>DEMIO</v>
          </cell>
          <cell r="AH35">
            <v>2011</v>
          </cell>
          <cell r="AI35" t="str">
            <v>10/13/2020</v>
          </cell>
          <cell r="AJ35" t="str">
            <v>Venus Spirit(NG)</v>
          </cell>
          <cell r="AK35" t="str">
            <v>11/06/2020</v>
          </cell>
          <cell r="AL35" t="str">
            <v>Auckland</v>
          </cell>
          <cell r="AM35" t="str">
            <v>NO</v>
          </cell>
          <cell r="AN35" t="str">
            <v>07/10/2020</v>
          </cell>
        </row>
        <row r="36">
          <cell r="G36" t="str">
            <v>DEJFS-124439</v>
          </cell>
          <cell r="H36">
            <v>329500</v>
          </cell>
          <cell r="I36">
            <v>181000</v>
          </cell>
          <cell r="J36">
            <v>14500</v>
          </cell>
          <cell r="K36">
            <v>195500</v>
          </cell>
          <cell r="L36">
            <v>210000</v>
          </cell>
          <cell r="N36">
            <v>312370</v>
          </cell>
          <cell r="O36">
            <v>50000</v>
          </cell>
          <cell r="P36">
            <v>312370</v>
          </cell>
          <cell r="Q36">
            <v>83320</v>
          </cell>
          <cell r="R36">
            <v>2750</v>
          </cell>
          <cell r="S36">
            <v>0</v>
          </cell>
          <cell r="T36">
            <v>0</v>
          </cell>
          <cell r="U36">
            <v>84076.5</v>
          </cell>
          <cell r="V36" t="str">
            <v>Unshipped Unassigned</v>
          </cell>
          <cell r="W36">
            <v>44165.271501932897</v>
          </cell>
          <cell r="X36">
            <v>44167.371457256901</v>
          </cell>
          <cell r="Y36" t="str">
            <v/>
          </cell>
          <cell r="Z36" t="str">
            <v>Keatley, Glenn</v>
          </cell>
          <cell r="AA36" t="str">
            <v>Keatley, Glenn</v>
          </cell>
          <cell r="AB36" t="str">
            <v>Kawaii Hana</v>
          </cell>
          <cell r="AD36" t="str">
            <v>Arai, Kazuaki</v>
          </cell>
          <cell r="AE36">
            <v>34</v>
          </cell>
          <cell r="AF36" t="str">
            <v>MAZDA</v>
          </cell>
          <cell r="AG36" t="str">
            <v>DEMIO</v>
          </cell>
          <cell r="AH36">
            <v>2012</v>
          </cell>
          <cell r="AI36" t="str">
            <v>12/31/2020</v>
          </cell>
          <cell r="AJ36" t="str">
            <v>Unassigned</v>
          </cell>
          <cell r="AK36" t="str">
            <v>12/31/2019</v>
          </cell>
          <cell r="AL36" t="str">
            <v>Nagoya</v>
          </cell>
          <cell r="AM36" t="str">
            <v>NO</v>
          </cell>
          <cell r="AN36" t="str">
            <v>11/11/2020</v>
          </cell>
        </row>
        <row r="37">
          <cell r="G37" t="str">
            <v>DJ3FS-102240</v>
          </cell>
          <cell r="H37">
            <v>508000</v>
          </cell>
          <cell r="I37">
            <v>356000</v>
          </cell>
          <cell r="J37">
            <v>17000</v>
          </cell>
          <cell r="K37">
            <v>373000</v>
          </cell>
          <cell r="L37">
            <v>380000</v>
          </cell>
          <cell r="N37">
            <v>494738</v>
          </cell>
          <cell r="O37">
            <v>50000</v>
          </cell>
          <cell r="P37">
            <v>494738</v>
          </cell>
          <cell r="Q37">
            <v>84288</v>
          </cell>
          <cell r="R37">
            <v>2750</v>
          </cell>
          <cell r="S37">
            <v>0</v>
          </cell>
          <cell r="T37">
            <v>3000</v>
          </cell>
          <cell r="U37">
            <v>81615.5</v>
          </cell>
          <cell r="V37" t="str">
            <v>Shipped</v>
          </cell>
          <cell r="W37">
            <v>44074.808371099498</v>
          </cell>
          <cell r="X37">
            <v>44085.270077511603</v>
          </cell>
          <cell r="Y37" t="str">
            <v/>
          </cell>
          <cell r="Z37" t="str">
            <v>Hemi, Jojo</v>
          </cell>
          <cell r="AA37" t="str">
            <v>Keatley, Glenn</v>
          </cell>
          <cell r="AB37" t="str">
            <v>Kawaii Hana</v>
          </cell>
          <cell r="AD37" t="str">
            <v>Keatley, Glenn</v>
          </cell>
          <cell r="AE37">
            <v>150</v>
          </cell>
          <cell r="AF37" t="str">
            <v>MAZDA</v>
          </cell>
          <cell r="AG37" t="str">
            <v>DEMIO</v>
          </cell>
          <cell r="AH37">
            <v>2014</v>
          </cell>
          <cell r="AI37" t="str">
            <v>10/08/2020</v>
          </cell>
          <cell r="AJ37" t="str">
            <v>Venus Spirit(KZ)</v>
          </cell>
          <cell r="AK37" t="str">
            <v>11/06/2020</v>
          </cell>
          <cell r="AL37" t="str">
            <v>Auckland</v>
          </cell>
          <cell r="AM37" t="str">
            <v>NO</v>
          </cell>
          <cell r="AN37" t="str">
            <v>07/18/2020</v>
          </cell>
        </row>
        <row r="38">
          <cell r="G38" t="str">
            <v>DJ3FS-106905</v>
          </cell>
          <cell r="H38">
            <v>640000</v>
          </cell>
          <cell r="I38">
            <v>495000</v>
          </cell>
          <cell r="J38">
            <v>11000</v>
          </cell>
          <cell r="K38">
            <v>506000</v>
          </cell>
          <cell r="L38">
            <v>520000</v>
          </cell>
          <cell r="N38">
            <v>621441</v>
          </cell>
          <cell r="O38">
            <v>50000</v>
          </cell>
          <cell r="P38">
            <v>621441</v>
          </cell>
          <cell r="Q38">
            <v>83320</v>
          </cell>
          <cell r="R38">
            <v>3321</v>
          </cell>
          <cell r="S38">
            <v>0</v>
          </cell>
          <cell r="T38">
            <v>0</v>
          </cell>
          <cell r="U38">
            <v>84076.5</v>
          </cell>
          <cell r="V38" t="str">
            <v>Pending</v>
          </cell>
          <cell r="W38">
            <v>44165.304793252297</v>
          </cell>
          <cell r="X38">
            <v>44167.371417476897</v>
          </cell>
          <cell r="Y38" t="str">
            <v/>
          </cell>
          <cell r="Z38" t="str">
            <v>Keatley, Glenn</v>
          </cell>
          <cell r="AA38" t="str">
            <v>Keatley, Glenn</v>
          </cell>
          <cell r="AB38" t="str">
            <v>Kawaii Hana</v>
          </cell>
          <cell r="AD38" t="str">
            <v>Keatley, Glenn</v>
          </cell>
          <cell r="AE38">
            <v>18</v>
          </cell>
          <cell r="AF38" t="str">
            <v>MAZDA</v>
          </cell>
          <cell r="AG38" t="str">
            <v>DEMIO</v>
          </cell>
          <cell r="AH38">
            <v>2014</v>
          </cell>
          <cell r="AI38" t="str">
            <v>12/30/2020</v>
          </cell>
          <cell r="AJ38" t="str">
            <v>Garnet Ace(KB)</v>
          </cell>
          <cell r="AK38" t="str">
            <v>01/17/2021</v>
          </cell>
          <cell r="AL38" t="str">
            <v>Auckland</v>
          </cell>
          <cell r="AM38" t="str">
            <v>NO</v>
          </cell>
          <cell r="AN38" t="str">
            <v>11/27/2020</v>
          </cell>
        </row>
        <row r="39">
          <cell r="G39" t="str">
            <v>E12-047661</v>
          </cell>
          <cell r="H39">
            <v>371000</v>
          </cell>
          <cell r="I39">
            <v>210000</v>
          </cell>
          <cell r="J39">
            <v>16000</v>
          </cell>
          <cell r="K39">
            <v>226000</v>
          </cell>
          <cell r="L39">
            <v>250000</v>
          </cell>
          <cell r="N39">
            <v>355738</v>
          </cell>
          <cell r="O39">
            <v>50000</v>
          </cell>
          <cell r="P39">
            <v>355738</v>
          </cell>
          <cell r="Q39">
            <v>84288</v>
          </cell>
          <cell r="R39">
            <v>2750</v>
          </cell>
          <cell r="S39">
            <v>0</v>
          </cell>
          <cell r="T39">
            <v>13000</v>
          </cell>
          <cell r="U39">
            <v>81615.5</v>
          </cell>
          <cell r="V39" t="str">
            <v>Shipped</v>
          </cell>
          <cell r="W39">
            <v>44074.939203275499</v>
          </cell>
          <cell r="X39">
            <v>44085.2700625</v>
          </cell>
          <cell r="Y39" t="str">
            <v/>
          </cell>
          <cell r="Z39" t="str">
            <v>Hemi, Jojo</v>
          </cell>
          <cell r="AA39" t="str">
            <v>Keatley, Glenn</v>
          </cell>
          <cell r="AB39" t="str">
            <v>Kawaii Hana</v>
          </cell>
          <cell r="AD39" t="str">
            <v>Keatley, Glenn</v>
          </cell>
          <cell r="AE39">
            <v>369</v>
          </cell>
          <cell r="AF39" t="str">
            <v>NISSAN</v>
          </cell>
          <cell r="AG39" t="str">
            <v>NOTE</v>
          </cell>
          <cell r="AH39">
            <v>2012</v>
          </cell>
          <cell r="AI39" t="str">
            <v>10/15/2020</v>
          </cell>
          <cell r="AJ39" t="str">
            <v>Venus Spirit(KB)</v>
          </cell>
          <cell r="AK39" t="str">
            <v>11/06/2020</v>
          </cell>
          <cell r="AL39" t="str">
            <v>Auckland</v>
          </cell>
          <cell r="AM39" t="str">
            <v>NO</v>
          </cell>
          <cell r="AN39" t="str">
            <v>12/12/2019</v>
          </cell>
        </row>
        <row r="40">
          <cell r="G40" t="str">
            <v>E12-162262</v>
          </cell>
          <cell r="H40">
            <v>409500</v>
          </cell>
          <cell r="I40">
            <v>258000</v>
          </cell>
          <cell r="J40">
            <v>13000</v>
          </cell>
          <cell r="K40">
            <v>271000</v>
          </cell>
          <cell r="L40">
            <v>290000</v>
          </cell>
          <cell r="N40">
            <v>387870</v>
          </cell>
          <cell r="O40">
            <v>50000</v>
          </cell>
          <cell r="P40">
            <v>387870</v>
          </cell>
          <cell r="Q40">
            <v>83320</v>
          </cell>
          <cell r="R40">
            <v>2750</v>
          </cell>
          <cell r="S40">
            <v>0</v>
          </cell>
          <cell r="T40">
            <v>4500</v>
          </cell>
          <cell r="U40">
            <v>84076.5</v>
          </cell>
          <cell r="V40" t="str">
            <v>Pending</v>
          </cell>
          <cell r="W40">
            <v>44165.304802662002</v>
          </cell>
          <cell r="X40">
            <v>44167.3714142014</v>
          </cell>
          <cell r="Y40" t="str">
            <v/>
          </cell>
          <cell r="Z40" t="str">
            <v>Keatley, Glenn</v>
          </cell>
          <cell r="AA40" t="str">
            <v>Keatley, Glenn</v>
          </cell>
          <cell r="AB40" t="str">
            <v>Kawaii Hana</v>
          </cell>
          <cell r="AD40" t="str">
            <v>Keatley, Glenn</v>
          </cell>
          <cell r="AE40">
            <v>18</v>
          </cell>
          <cell r="AF40" t="str">
            <v>NISSAN</v>
          </cell>
          <cell r="AG40" t="str">
            <v>NOTE</v>
          </cell>
          <cell r="AH40">
            <v>2013</v>
          </cell>
          <cell r="AI40" t="str">
            <v>12/25/2020</v>
          </cell>
          <cell r="AJ40" t="str">
            <v>Garnet Ace(NG)</v>
          </cell>
          <cell r="AK40" t="str">
            <v>01/17/2021</v>
          </cell>
          <cell r="AL40" t="str">
            <v>Auckland</v>
          </cell>
          <cell r="AM40" t="str">
            <v>NO</v>
          </cell>
          <cell r="AN40" t="str">
            <v>11/27/2020</v>
          </cell>
        </row>
        <row r="41">
          <cell r="G41" t="str">
            <v>E12-188195</v>
          </cell>
          <cell r="H41">
            <v>400000</v>
          </cell>
          <cell r="I41">
            <v>255000</v>
          </cell>
          <cell r="J41">
            <v>12000</v>
          </cell>
          <cell r="K41">
            <v>267000</v>
          </cell>
          <cell r="L41">
            <v>280000</v>
          </cell>
          <cell r="N41">
            <v>382054</v>
          </cell>
          <cell r="O41">
            <v>50000</v>
          </cell>
          <cell r="P41">
            <v>382054</v>
          </cell>
          <cell r="Q41">
            <v>83104</v>
          </cell>
          <cell r="R41">
            <v>2750</v>
          </cell>
          <cell r="S41">
            <v>0</v>
          </cell>
          <cell r="T41">
            <v>0</v>
          </cell>
          <cell r="U41">
            <v>83340.5</v>
          </cell>
          <cell r="V41" t="str">
            <v>Shipped</v>
          </cell>
          <cell r="W41">
            <v>44159.342144097202</v>
          </cell>
          <cell r="X41">
            <v>44160.303398229204</v>
          </cell>
          <cell r="Y41" t="str">
            <v/>
          </cell>
          <cell r="Z41" t="str">
            <v>Keatley, Glenn</v>
          </cell>
          <cell r="AA41" t="str">
            <v>Keatley, Glenn</v>
          </cell>
          <cell r="AB41" t="str">
            <v>Kawaii Hana</v>
          </cell>
          <cell r="AD41" t="str">
            <v>Keatley, Glenn</v>
          </cell>
          <cell r="AE41">
            <v>33</v>
          </cell>
          <cell r="AF41" t="str">
            <v>NISSAN</v>
          </cell>
          <cell r="AG41" t="str">
            <v>NOTE</v>
          </cell>
          <cell r="AH41">
            <v>2014</v>
          </cell>
          <cell r="AI41" t="str">
            <v>12/15/2020</v>
          </cell>
          <cell r="AJ41" t="str">
            <v>Meridian Ace(KB)</v>
          </cell>
          <cell r="AK41" t="str">
            <v>01/04/2021</v>
          </cell>
          <cell r="AL41" t="str">
            <v>Auckland</v>
          </cell>
          <cell r="AM41" t="str">
            <v>NO</v>
          </cell>
          <cell r="AN41" t="str">
            <v>11/12/2020</v>
          </cell>
        </row>
        <row r="42">
          <cell r="G42" t="str">
            <v>E12-204107</v>
          </cell>
          <cell r="H42">
            <v>440000</v>
          </cell>
          <cell r="I42">
            <v>295000</v>
          </cell>
          <cell r="J42">
            <v>12000</v>
          </cell>
          <cell r="K42">
            <v>307000</v>
          </cell>
          <cell r="L42">
            <v>320000</v>
          </cell>
          <cell r="N42">
            <v>423554</v>
          </cell>
          <cell r="O42">
            <v>50000</v>
          </cell>
          <cell r="P42">
            <v>423554</v>
          </cell>
          <cell r="Q42">
            <v>83104</v>
          </cell>
          <cell r="R42">
            <v>2750</v>
          </cell>
          <cell r="S42">
            <v>0</v>
          </cell>
          <cell r="T42">
            <v>0</v>
          </cell>
          <cell r="U42">
            <v>83340.5</v>
          </cell>
          <cell r="V42" t="str">
            <v>Shipped</v>
          </cell>
          <cell r="W42">
            <v>44159.339987118103</v>
          </cell>
          <cell r="X42">
            <v>44160.303407256899</v>
          </cell>
          <cell r="Y42" t="str">
            <v/>
          </cell>
          <cell r="Z42" t="str">
            <v>Keatley, Glenn</v>
          </cell>
          <cell r="AA42" t="str">
            <v>Keatley, Glenn</v>
          </cell>
          <cell r="AB42" t="str">
            <v>Kawaii Hana</v>
          </cell>
          <cell r="AD42" t="str">
            <v>Keatley, Glenn</v>
          </cell>
          <cell r="AE42">
            <v>39</v>
          </cell>
          <cell r="AF42" t="str">
            <v>NISSAN</v>
          </cell>
          <cell r="AG42" t="str">
            <v>NOTE</v>
          </cell>
          <cell r="AH42">
            <v>2014</v>
          </cell>
          <cell r="AI42" t="str">
            <v>12/12/2020</v>
          </cell>
          <cell r="AJ42" t="str">
            <v>Meridian Ace(NG)</v>
          </cell>
          <cell r="AK42" t="str">
            <v>01/04/2021</v>
          </cell>
          <cell r="AL42" t="str">
            <v>Auckland</v>
          </cell>
          <cell r="AM42" t="str">
            <v>NO</v>
          </cell>
          <cell r="AN42" t="str">
            <v>11/06/2020</v>
          </cell>
        </row>
        <row r="43">
          <cell r="G43" t="str">
            <v>E12-225165</v>
          </cell>
          <cell r="H43">
            <v>439000</v>
          </cell>
          <cell r="I43">
            <v>295000</v>
          </cell>
          <cell r="J43">
            <v>10000</v>
          </cell>
          <cell r="K43">
            <v>305000</v>
          </cell>
          <cell r="L43">
            <v>320000</v>
          </cell>
          <cell r="N43">
            <v>421870</v>
          </cell>
          <cell r="O43">
            <v>50000</v>
          </cell>
          <cell r="P43">
            <v>421870</v>
          </cell>
          <cell r="Q43">
            <v>83320</v>
          </cell>
          <cell r="R43">
            <v>2750</v>
          </cell>
          <cell r="S43">
            <v>0</v>
          </cell>
          <cell r="T43">
            <v>0</v>
          </cell>
          <cell r="U43">
            <v>84076.5</v>
          </cell>
          <cell r="V43" t="str">
            <v>Pending</v>
          </cell>
          <cell r="W43">
            <v>44165.304775196797</v>
          </cell>
          <cell r="X43">
            <v>44167.371454363398</v>
          </cell>
          <cell r="Y43" t="str">
            <v/>
          </cell>
          <cell r="Z43" t="str">
            <v>Keatley, Glenn</v>
          </cell>
          <cell r="AA43" t="str">
            <v>Keatley, Glenn</v>
          </cell>
          <cell r="AB43" t="str">
            <v>Kawaii Hana</v>
          </cell>
          <cell r="AD43" t="str">
            <v>Keatley, Glenn</v>
          </cell>
          <cell r="AE43">
            <v>18</v>
          </cell>
          <cell r="AF43" t="str">
            <v>NISSAN</v>
          </cell>
          <cell r="AG43" t="str">
            <v>NOTE</v>
          </cell>
          <cell r="AH43">
            <v>2014</v>
          </cell>
          <cell r="AI43" t="str">
            <v>12/30/2020</v>
          </cell>
          <cell r="AJ43" t="str">
            <v>Garnet Ace(KB)</v>
          </cell>
          <cell r="AK43" t="str">
            <v>01/17/2021</v>
          </cell>
          <cell r="AL43" t="str">
            <v>Auckland</v>
          </cell>
          <cell r="AM43" t="str">
            <v>NO</v>
          </cell>
          <cell r="AN43" t="str">
            <v>11/27/2020</v>
          </cell>
        </row>
        <row r="44">
          <cell r="G44" t="str">
            <v>FC26-027191</v>
          </cell>
          <cell r="H44">
            <v>346000</v>
          </cell>
          <cell r="I44">
            <v>206000</v>
          </cell>
          <cell r="J44">
            <v>8000</v>
          </cell>
          <cell r="K44">
            <v>214000</v>
          </cell>
          <cell r="L44">
            <v>220000</v>
          </cell>
          <cell r="N44">
            <v>340738</v>
          </cell>
          <cell r="O44">
            <v>50000</v>
          </cell>
          <cell r="P44">
            <v>340738</v>
          </cell>
          <cell r="Q44">
            <v>84288</v>
          </cell>
          <cell r="R44">
            <v>2750</v>
          </cell>
          <cell r="S44">
            <v>9000</v>
          </cell>
          <cell r="T44">
            <v>0</v>
          </cell>
          <cell r="U44">
            <v>81615.5</v>
          </cell>
          <cell r="V44" t="str">
            <v>Shipped</v>
          </cell>
          <cell r="W44">
            <v>44074.808362233802</v>
          </cell>
          <cell r="X44">
            <v>44085.270093784697</v>
          </cell>
          <cell r="Y44" t="str">
            <v/>
          </cell>
          <cell r="Z44" t="str">
            <v>Hemi, Jojo</v>
          </cell>
          <cell r="AA44" t="str">
            <v>Keatley, Glenn</v>
          </cell>
          <cell r="AB44" t="str">
            <v>Kawaii Hana</v>
          </cell>
          <cell r="AD44" t="str">
            <v>Arai, Kazuaki</v>
          </cell>
          <cell r="AE44">
            <v>118</v>
          </cell>
          <cell r="AF44" t="str">
            <v>NISSAN</v>
          </cell>
          <cell r="AG44" t="str">
            <v>SERENA</v>
          </cell>
          <cell r="AH44">
            <v>2011</v>
          </cell>
          <cell r="AI44" t="str">
            <v>10/13/2020</v>
          </cell>
          <cell r="AJ44" t="str">
            <v>Venus Spirit(NG)</v>
          </cell>
          <cell r="AK44" t="str">
            <v>11/06/2020</v>
          </cell>
          <cell r="AL44" t="str">
            <v>Auckland</v>
          </cell>
          <cell r="AM44" t="str">
            <v>NO</v>
          </cell>
          <cell r="AN44" t="str">
            <v>08/19/2020</v>
          </cell>
        </row>
        <row r="45">
          <cell r="G45" t="str">
            <v>FC26-062088</v>
          </cell>
          <cell r="H45">
            <v>349000</v>
          </cell>
          <cell r="I45">
            <v>207000</v>
          </cell>
          <cell r="J45">
            <v>9000</v>
          </cell>
          <cell r="K45">
            <v>216000</v>
          </cell>
          <cell r="L45">
            <v>220000</v>
          </cell>
          <cell r="N45">
            <v>347254</v>
          </cell>
          <cell r="O45">
            <v>50000</v>
          </cell>
          <cell r="P45">
            <v>347254</v>
          </cell>
          <cell r="Q45">
            <v>83104</v>
          </cell>
          <cell r="R45">
            <v>2750</v>
          </cell>
          <cell r="S45">
            <v>14700</v>
          </cell>
          <cell r="T45">
            <v>0</v>
          </cell>
          <cell r="U45">
            <v>83340.5</v>
          </cell>
          <cell r="V45" t="str">
            <v>Shipped</v>
          </cell>
          <cell r="W45">
            <v>44159.336040046299</v>
          </cell>
          <cell r="X45">
            <v>44160.303405636601</v>
          </cell>
          <cell r="Y45" t="str">
            <v/>
          </cell>
          <cell r="Z45" t="str">
            <v>Keatley, Glenn</v>
          </cell>
          <cell r="AA45" t="str">
            <v>Keatley, Glenn</v>
          </cell>
          <cell r="AB45" t="str">
            <v>Kawaii Hana</v>
          </cell>
          <cell r="AD45" t="str">
            <v>Arai, Kazuaki</v>
          </cell>
          <cell r="AE45">
            <v>67</v>
          </cell>
          <cell r="AF45" t="str">
            <v>NISSAN</v>
          </cell>
          <cell r="AG45" t="str">
            <v>SERENA</v>
          </cell>
          <cell r="AH45">
            <v>2012</v>
          </cell>
          <cell r="AI45" t="str">
            <v>12/12/2020</v>
          </cell>
          <cell r="AJ45" t="str">
            <v>Meridian Ace(NG)</v>
          </cell>
          <cell r="AK45" t="str">
            <v>01/04/2021</v>
          </cell>
          <cell r="AL45" t="str">
            <v>Auckland</v>
          </cell>
          <cell r="AM45" t="str">
            <v>NO</v>
          </cell>
          <cell r="AN45" t="str">
            <v>10/09/2020</v>
          </cell>
        </row>
        <row r="46">
          <cell r="G46" t="str">
            <v>GA4W-0104962</v>
          </cell>
          <cell r="H46">
            <v>1054000</v>
          </cell>
          <cell r="I46">
            <v>910000</v>
          </cell>
          <cell r="J46">
            <v>12000</v>
          </cell>
          <cell r="K46">
            <v>922000</v>
          </cell>
          <cell r="L46">
            <v>980000</v>
          </cell>
          <cell r="N46">
            <v>1047931</v>
          </cell>
          <cell r="O46">
            <v>50000</v>
          </cell>
          <cell r="P46">
            <v>1047931</v>
          </cell>
          <cell r="Q46">
            <v>84288</v>
          </cell>
          <cell r="R46">
            <v>5443</v>
          </cell>
          <cell r="S46">
            <v>0</v>
          </cell>
          <cell r="T46">
            <v>0</v>
          </cell>
          <cell r="U46">
            <v>81615.5</v>
          </cell>
          <cell r="V46" t="str">
            <v>Shipped</v>
          </cell>
          <cell r="W46">
            <v>44074.943840081003</v>
          </cell>
          <cell r="X46">
            <v>44085.270054895802</v>
          </cell>
          <cell r="Y46" t="str">
            <v/>
          </cell>
          <cell r="Z46" t="str">
            <v>Hemi, Jojo</v>
          </cell>
          <cell r="AA46" t="str">
            <v>Keatley, Glenn</v>
          </cell>
          <cell r="AB46" t="str">
            <v>Kawaii Hana</v>
          </cell>
          <cell r="AD46" t="str">
            <v>Tamura, Sayuri</v>
          </cell>
          <cell r="AE46">
            <v>453</v>
          </cell>
          <cell r="AF46" t="str">
            <v>MITSUBISHI</v>
          </cell>
          <cell r="AG46" t="str">
            <v>RVR</v>
          </cell>
          <cell r="AH46">
            <v>2012</v>
          </cell>
          <cell r="AI46" t="str">
            <v>10/08/2020</v>
          </cell>
          <cell r="AJ46" t="str">
            <v>Venus Spirit(KZ)</v>
          </cell>
          <cell r="AK46" t="str">
            <v>11/06/2020</v>
          </cell>
          <cell r="AL46" t="str">
            <v>Auckland</v>
          </cell>
          <cell r="AM46" t="str">
            <v>NO</v>
          </cell>
          <cell r="AN46" t="str">
            <v>09/19/2019</v>
          </cell>
        </row>
        <row r="47">
          <cell r="G47" t="str">
            <v>GDJ150-0006159</v>
          </cell>
          <cell r="H47">
            <v>2186000</v>
          </cell>
          <cell r="I47">
            <v>2010000</v>
          </cell>
          <cell r="J47">
            <v>12000</v>
          </cell>
          <cell r="K47">
            <v>2022000</v>
          </cell>
          <cell r="L47">
            <v>2030000</v>
          </cell>
          <cell r="N47">
            <v>2177833</v>
          </cell>
          <cell r="O47">
            <v>80000</v>
          </cell>
          <cell r="P47">
            <v>2177833</v>
          </cell>
          <cell r="Q47">
            <v>83320</v>
          </cell>
          <cell r="R47">
            <v>11213</v>
          </cell>
          <cell r="S47">
            <v>0</v>
          </cell>
          <cell r="T47">
            <v>0</v>
          </cell>
          <cell r="U47">
            <v>84076.5</v>
          </cell>
          <cell r="V47" t="str">
            <v>Unshipped Unassigned</v>
          </cell>
          <cell r="W47">
            <v>44165.288869641197</v>
          </cell>
          <cell r="X47">
            <v>44167.371449849503</v>
          </cell>
          <cell r="Y47" t="str">
            <v/>
          </cell>
          <cell r="Z47" t="str">
            <v>Keatley, Glenn</v>
          </cell>
          <cell r="AA47" t="str">
            <v>Keatley, Glenn</v>
          </cell>
          <cell r="AB47" t="str">
            <v>Kawaii Hana</v>
          </cell>
          <cell r="AD47" t="str">
            <v>Kanai, Mieko</v>
          </cell>
          <cell r="AE47">
            <v>69</v>
          </cell>
          <cell r="AF47" t="str">
            <v>TOYOTA</v>
          </cell>
          <cell r="AG47" t="str">
            <v>LANDCRUISER PRADO</v>
          </cell>
          <cell r="AH47">
            <v>2015</v>
          </cell>
          <cell r="AI47" t="str">
            <v>12/31/2020</v>
          </cell>
          <cell r="AJ47" t="str">
            <v>Unassigned</v>
          </cell>
          <cell r="AK47" t="str">
            <v>12/31/2019</v>
          </cell>
          <cell r="AL47" t="str">
            <v>Nagoya</v>
          </cell>
          <cell r="AM47" t="str">
            <v>NO</v>
          </cell>
          <cell r="AN47" t="str">
            <v>10/07/2020</v>
          </cell>
        </row>
        <row r="48">
          <cell r="G48" t="str">
            <v>GE6-1543655</v>
          </cell>
          <cell r="H48">
            <v>240000</v>
          </cell>
          <cell r="I48">
            <v>85000</v>
          </cell>
          <cell r="J48">
            <v>12000</v>
          </cell>
          <cell r="K48">
            <v>97000</v>
          </cell>
          <cell r="L48">
            <v>90000</v>
          </cell>
          <cell r="N48">
            <v>237370</v>
          </cell>
          <cell r="O48">
            <v>50000</v>
          </cell>
          <cell r="P48">
            <v>237370</v>
          </cell>
          <cell r="Q48">
            <v>83320</v>
          </cell>
          <cell r="R48">
            <v>2750</v>
          </cell>
          <cell r="S48">
            <v>0</v>
          </cell>
          <cell r="T48">
            <v>9000</v>
          </cell>
          <cell r="U48">
            <v>84076.5</v>
          </cell>
          <cell r="V48" t="str">
            <v>Pending</v>
          </cell>
          <cell r="W48">
            <v>44165.2851560532</v>
          </cell>
          <cell r="X48">
            <v>44167.371446956</v>
          </cell>
          <cell r="Y48" t="str">
            <v/>
          </cell>
          <cell r="Z48" t="str">
            <v>Keatley, Glenn</v>
          </cell>
          <cell r="AA48" t="str">
            <v>Keatley, Glenn</v>
          </cell>
          <cell r="AB48" t="str">
            <v>Kawaii Hana</v>
          </cell>
          <cell r="AD48" t="str">
            <v>Sato, Akira</v>
          </cell>
          <cell r="AE48">
            <v>90</v>
          </cell>
          <cell r="AF48" t="str">
            <v>HONDA</v>
          </cell>
          <cell r="AG48" t="str">
            <v>FIT</v>
          </cell>
          <cell r="AH48">
            <v>2011</v>
          </cell>
          <cell r="AI48" t="str">
            <v>12/30/2020</v>
          </cell>
          <cell r="AJ48" t="str">
            <v>Garnet Ace(KB)</v>
          </cell>
          <cell r="AK48" t="str">
            <v>01/17/2021</v>
          </cell>
          <cell r="AL48" t="str">
            <v>Auckland</v>
          </cell>
          <cell r="AM48" t="str">
            <v>NO</v>
          </cell>
          <cell r="AN48" t="str">
            <v>09/16/2020</v>
          </cell>
        </row>
        <row r="49">
          <cell r="G49" t="str">
            <v>GH5FS-200576</v>
          </cell>
          <cell r="H49">
            <v>497000</v>
          </cell>
          <cell r="I49">
            <v>315000</v>
          </cell>
          <cell r="J49">
            <v>13000</v>
          </cell>
          <cell r="K49">
            <v>328000</v>
          </cell>
          <cell r="L49">
            <v>330000</v>
          </cell>
          <cell r="N49">
            <v>482870</v>
          </cell>
          <cell r="O49">
            <v>50000</v>
          </cell>
          <cell r="P49">
            <v>482870</v>
          </cell>
          <cell r="Q49">
            <v>83320</v>
          </cell>
          <cell r="R49">
            <v>2750</v>
          </cell>
          <cell r="S49">
            <v>35000</v>
          </cell>
          <cell r="T49">
            <v>0</v>
          </cell>
          <cell r="U49">
            <v>84076.5</v>
          </cell>
          <cell r="V49" t="str">
            <v>Unshipped Unassigned</v>
          </cell>
          <cell r="W49">
            <v>44165.7956597222</v>
          </cell>
          <cell r="X49">
            <v>44167.371391053202</v>
          </cell>
          <cell r="Y49" t="str">
            <v/>
          </cell>
          <cell r="Z49" t="str">
            <v>Keatley, Glenn</v>
          </cell>
          <cell r="AA49" t="str">
            <v>Keatley, Glenn</v>
          </cell>
          <cell r="AB49" t="str">
            <v>Kawaii Hana</v>
          </cell>
          <cell r="AD49" t="str">
            <v>Nagai, Masanari</v>
          </cell>
          <cell r="AE49">
            <v>97</v>
          </cell>
          <cell r="AF49" t="str">
            <v>MAZDA</v>
          </cell>
          <cell r="AG49" t="str">
            <v>ATENZA</v>
          </cell>
          <cell r="AH49">
            <v>2010</v>
          </cell>
          <cell r="AI49" t="str">
            <v>12/31/2020</v>
          </cell>
          <cell r="AJ49" t="str">
            <v>Unassigned</v>
          </cell>
          <cell r="AK49" t="str">
            <v>12/31/2019</v>
          </cell>
          <cell r="AL49" t="str">
            <v>Nagoya</v>
          </cell>
          <cell r="AM49" t="str">
            <v>NO</v>
          </cell>
          <cell r="AN49" t="str">
            <v>09/09/2020</v>
          </cell>
        </row>
        <row r="50">
          <cell r="G50" t="str">
            <v>GJEFP-101803</v>
          </cell>
          <cell r="H50">
            <v>759000</v>
          </cell>
          <cell r="I50">
            <v>615000</v>
          </cell>
          <cell r="J50">
            <v>11000</v>
          </cell>
          <cell r="K50">
            <v>626000</v>
          </cell>
          <cell r="L50">
            <v>640000</v>
          </cell>
          <cell r="N50">
            <v>743734</v>
          </cell>
          <cell r="O50">
            <v>50000</v>
          </cell>
          <cell r="P50">
            <v>743734</v>
          </cell>
          <cell r="Q50">
            <v>83104</v>
          </cell>
          <cell r="R50">
            <v>3930</v>
          </cell>
          <cell r="S50">
            <v>0</v>
          </cell>
          <cell r="T50">
            <v>0</v>
          </cell>
          <cell r="U50">
            <v>83340.5</v>
          </cell>
          <cell r="V50" t="str">
            <v>Shipped</v>
          </cell>
          <cell r="W50">
            <v>44159.342134143502</v>
          </cell>
          <cell r="X50">
            <v>44160.303401273202</v>
          </cell>
          <cell r="Y50" t="str">
            <v/>
          </cell>
          <cell r="Z50" t="str">
            <v>Keatley, Glenn</v>
          </cell>
          <cell r="AA50" t="str">
            <v>Keatley, Glenn</v>
          </cell>
          <cell r="AB50" t="str">
            <v>Kawaii Hana</v>
          </cell>
          <cell r="AD50" t="str">
            <v>Keatley, Glenn</v>
          </cell>
          <cell r="AE50">
            <v>32</v>
          </cell>
          <cell r="AF50" t="str">
            <v>MAZDA</v>
          </cell>
          <cell r="AG50" t="str">
            <v>ATENZA</v>
          </cell>
          <cell r="AH50">
            <v>2013</v>
          </cell>
          <cell r="AI50" t="str">
            <v>12/12/2020</v>
          </cell>
          <cell r="AJ50" t="str">
            <v>Meridian Ace(NG)</v>
          </cell>
          <cell r="AK50" t="str">
            <v>01/04/2021</v>
          </cell>
          <cell r="AL50" t="str">
            <v>Auckland</v>
          </cell>
          <cell r="AM50" t="str">
            <v>NO</v>
          </cell>
          <cell r="AN50" t="str">
            <v>11/13/2020</v>
          </cell>
        </row>
        <row r="51">
          <cell r="G51" t="str">
            <v>GJEFP-103773</v>
          </cell>
          <cell r="H51">
            <v>717000</v>
          </cell>
          <cell r="I51">
            <v>574000</v>
          </cell>
          <cell r="J51">
            <v>12000</v>
          </cell>
          <cell r="K51">
            <v>586000</v>
          </cell>
          <cell r="L51">
            <v>590000</v>
          </cell>
          <cell r="N51">
            <v>701500</v>
          </cell>
          <cell r="O51">
            <v>50000</v>
          </cell>
          <cell r="P51">
            <v>701500</v>
          </cell>
          <cell r="Q51">
            <v>82680</v>
          </cell>
          <cell r="R51">
            <v>3720</v>
          </cell>
          <cell r="S51">
            <v>0</v>
          </cell>
          <cell r="T51">
            <v>0</v>
          </cell>
          <cell r="U51">
            <v>82581.5</v>
          </cell>
          <cell r="V51" t="str">
            <v>Shipped</v>
          </cell>
          <cell r="W51">
            <v>44145.308348182902</v>
          </cell>
          <cell r="X51">
            <v>44146.366135798598</v>
          </cell>
          <cell r="Y51" t="str">
            <v/>
          </cell>
          <cell r="Z51" t="str">
            <v>Keatley, Glenn</v>
          </cell>
          <cell r="AA51" t="str">
            <v>Keatley, Glenn</v>
          </cell>
          <cell r="AB51" t="str">
            <v>Kawaii Hana</v>
          </cell>
          <cell r="AD51" t="str">
            <v>Keatley, Glenn</v>
          </cell>
          <cell r="AE51">
            <v>47</v>
          </cell>
          <cell r="AF51" t="str">
            <v>MAZDA</v>
          </cell>
          <cell r="AG51" t="str">
            <v>ATENZA</v>
          </cell>
          <cell r="AH51">
            <v>2014</v>
          </cell>
          <cell r="AI51" t="str">
            <v>11/27/2020</v>
          </cell>
          <cell r="AJ51" t="str">
            <v>Frontier Ace(KB)</v>
          </cell>
          <cell r="AK51" t="str">
            <v>12/21/2020</v>
          </cell>
          <cell r="AL51" t="str">
            <v>Auckland</v>
          </cell>
          <cell r="AM51" t="str">
            <v>NO</v>
          </cell>
          <cell r="AN51" t="str">
            <v>10/29/2020</v>
          </cell>
        </row>
        <row r="52">
          <cell r="G52" t="str">
            <v>GK3-3002600</v>
          </cell>
          <cell r="H52">
            <v>557000</v>
          </cell>
          <cell r="I52">
            <v>415000</v>
          </cell>
          <cell r="J52">
            <v>11000</v>
          </cell>
          <cell r="K52">
            <v>426000</v>
          </cell>
          <cell r="L52">
            <v>430000</v>
          </cell>
          <cell r="N52">
            <v>552362</v>
          </cell>
          <cell r="O52">
            <v>50000</v>
          </cell>
          <cell r="P52">
            <v>552362</v>
          </cell>
          <cell r="Q52">
            <v>84784</v>
          </cell>
          <cell r="R52">
            <v>2978</v>
          </cell>
          <cell r="S52">
            <v>10000</v>
          </cell>
          <cell r="T52">
            <v>0</v>
          </cell>
          <cell r="U52">
            <v>80385</v>
          </cell>
          <cell r="V52" t="str">
            <v>Shipped</v>
          </cell>
          <cell r="W52">
            <v>44113.515455092602</v>
          </cell>
          <cell r="X52">
            <v>44113.516889386599</v>
          </cell>
          <cell r="Y52" t="str">
            <v/>
          </cell>
          <cell r="Z52" t="str">
            <v>Keatley, Glenn</v>
          </cell>
          <cell r="AA52" t="str">
            <v>Keatley, Glenn</v>
          </cell>
          <cell r="AB52" t="str">
            <v>Kawaii Hana</v>
          </cell>
          <cell r="AD52" t="str">
            <v>Keatley, Glenn</v>
          </cell>
          <cell r="AE52">
            <v>102</v>
          </cell>
          <cell r="AF52" t="str">
            <v>HONDA</v>
          </cell>
          <cell r="AG52" t="str">
            <v>FIT</v>
          </cell>
          <cell r="AH52">
            <v>2013</v>
          </cell>
          <cell r="AI52" t="str">
            <v>10/31/2020</v>
          </cell>
          <cell r="AJ52" t="str">
            <v>Meridian Ace(KB)</v>
          </cell>
          <cell r="AK52" t="str">
            <v>11/18/2020</v>
          </cell>
          <cell r="AL52" t="str">
            <v>Auckland</v>
          </cell>
          <cell r="AM52" t="str">
            <v>NO</v>
          </cell>
          <cell r="AN52" t="str">
            <v>09/04/2020</v>
          </cell>
        </row>
        <row r="53">
          <cell r="G53" t="str">
            <v>GK3-3005771</v>
          </cell>
          <cell r="H53">
            <v>393000</v>
          </cell>
          <cell r="I53">
            <v>230000</v>
          </cell>
          <cell r="J53">
            <v>17000</v>
          </cell>
          <cell r="K53">
            <v>247000</v>
          </cell>
          <cell r="L53">
            <v>270000</v>
          </cell>
          <cell r="N53">
            <v>378054</v>
          </cell>
          <cell r="O53">
            <v>50000</v>
          </cell>
          <cell r="P53">
            <v>378054</v>
          </cell>
          <cell r="Q53">
            <v>83104</v>
          </cell>
          <cell r="R53">
            <v>2750</v>
          </cell>
          <cell r="S53">
            <v>0</v>
          </cell>
          <cell r="T53">
            <v>13000</v>
          </cell>
          <cell r="U53">
            <v>83340.5</v>
          </cell>
          <cell r="V53" t="str">
            <v>Shipped</v>
          </cell>
          <cell r="W53">
            <v>44159.3421234954</v>
          </cell>
          <cell r="X53">
            <v>44160.303402743099</v>
          </cell>
          <cell r="Y53" t="str">
            <v/>
          </cell>
          <cell r="Z53" t="str">
            <v>Keatley, Glenn</v>
          </cell>
          <cell r="AA53" t="str">
            <v>Keatley, Glenn</v>
          </cell>
          <cell r="AB53" t="str">
            <v>Kawaii Hana</v>
          </cell>
          <cell r="AD53" t="str">
            <v>Keatley, Glenn</v>
          </cell>
          <cell r="AE53">
            <v>31</v>
          </cell>
          <cell r="AF53" t="str">
            <v>HONDA</v>
          </cell>
          <cell r="AG53" t="str">
            <v>FIT</v>
          </cell>
          <cell r="AH53">
            <v>2013</v>
          </cell>
          <cell r="AI53" t="str">
            <v>12/15/2020</v>
          </cell>
          <cell r="AJ53" t="str">
            <v>Meridian Ace(KB)</v>
          </cell>
          <cell r="AK53" t="str">
            <v>01/04/2021</v>
          </cell>
          <cell r="AL53" t="str">
            <v>Auckland</v>
          </cell>
          <cell r="AM53" t="str">
            <v>NO</v>
          </cell>
          <cell r="AN53" t="str">
            <v>11/14/2020</v>
          </cell>
        </row>
        <row r="54">
          <cell r="G54" t="str">
            <v>GP1-1013359</v>
          </cell>
          <cell r="H54">
            <v>368000</v>
          </cell>
          <cell r="I54">
            <v>223000</v>
          </cell>
          <cell r="J54">
            <v>13000</v>
          </cell>
          <cell r="K54">
            <v>236000</v>
          </cell>
          <cell r="L54">
            <v>250000</v>
          </cell>
          <cell r="N54">
            <v>374738</v>
          </cell>
          <cell r="O54">
            <v>50000</v>
          </cell>
          <cell r="P54">
            <v>374738</v>
          </cell>
          <cell r="Q54">
            <v>84288</v>
          </cell>
          <cell r="R54">
            <v>2750</v>
          </cell>
          <cell r="S54">
            <v>25000</v>
          </cell>
          <cell r="T54">
            <v>0</v>
          </cell>
          <cell r="U54">
            <v>81615.5</v>
          </cell>
          <cell r="V54" t="str">
            <v>Shipped</v>
          </cell>
          <cell r="W54">
            <v>44074.939225150498</v>
          </cell>
          <cell r="X54">
            <v>44085.270059606497</v>
          </cell>
          <cell r="Y54" t="str">
            <v/>
          </cell>
          <cell r="Z54" t="str">
            <v>Hemi, Jojo</v>
          </cell>
          <cell r="AA54" t="str">
            <v>Keatley, Glenn</v>
          </cell>
          <cell r="AB54" t="str">
            <v>Kawaii Hana</v>
          </cell>
          <cell r="AD54" t="str">
            <v>Keatley, Glenn</v>
          </cell>
          <cell r="AE54">
            <v>418</v>
          </cell>
          <cell r="AF54" t="str">
            <v>HONDA</v>
          </cell>
          <cell r="AG54" t="str">
            <v>FIT HYBRID</v>
          </cell>
          <cell r="AH54">
            <v>2010</v>
          </cell>
          <cell r="AI54" t="str">
            <v>10/15/2020</v>
          </cell>
          <cell r="AJ54" t="str">
            <v>Venus Spirit(KB)</v>
          </cell>
          <cell r="AK54" t="str">
            <v>11/06/2020</v>
          </cell>
          <cell r="AL54" t="str">
            <v>Auckland</v>
          </cell>
          <cell r="AM54" t="str">
            <v>NO</v>
          </cell>
          <cell r="AN54" t="str">
            <v>10/24/2019</v>
          </cell>
        </row>
        <row r="55">
          <cell r="G55" t="str">
            <v>GP2-007805</v>
          </cell>
          <cell r="H55">
            <v>439500</v>
          </cell>
          <cell r="I55">
            <v>294000</v>
          </cell>
          <cell r="J55">
            <v>13500</v>
          </cell>
          <cell r="K55">
            <v>307500</v>
          </cell>
          <cell r="L55">
            <v>310000</v>
          </cell>
          <cell r="N55">
            <v>422738</v>
          </cell>
          <cell r="O55">
            <v>50000</v>
          </cell>
          <cell r="P55">
            <v>422738</v>
          </cell>
          <cell r="Q55">
            <v>84288</v>
          </cell>
          <cell r="R55">
            <v>2750</v>
          </cell>
          <cell r="S55">
            <v>0</v>
          </cell>
          <cell r="T55">
            <v>0</v>
          </cell>
          <cell r="U55">
            <v>81615.5</v>
          </cell>
          <cell r="V55" t="str">
            <v>Shipped</v>
          </cell>
          <cell r="W55">
            <v>44074.808342708297</v>
          </cell>
          <cell r="X55">
            <v>44085.270078935202</v>
          </cell>
          <cell r="Y55" t="str">
            <v/>
          </cell>
          <cell r="Z55" t="str">
            <v>Hemi, Jojo</v>
          </cell>
          <cell r="AA55" t="str">
            <v>Keatley, Glenn</v>
          </cell>
          <cell r="AB55" t="str">
            <v>Kawaii Hana</v>
          </cell>
          <cell r="AD55" t="str">
            <v>Yagami, Hiroki</v>
          </cell>
          <cell r="AE55">
            <v>143</v>
          </cell>
          <cell r="AF55" t="str">
            <v>SUBARU</v>
          </cell>
          <cell r="AG55" t="str">
            <v>IMPREZA</v>
          </cell>
          <cell r="AH55">
            <v>2012</v>
          </cell>
          <cell r="AI55" t="str">
            <v>10/15/2020</v>
          </cell>
          <cell r="AJ55" t="str">
            <v>Venus Spirit(KB)</v>
          </cell>
          <cell r="AK55" t="str">
            <v>11/06/2020</v>
          </cell>
          <cell r="AL55" t="str">
            <v>Auckland</v>
          </cell>
          <cell r="AM55" t="str">
            <v>NO</v>
          </cell>
          <cell r="AN55" t="str">
            <v>07/25/2020</v>
          </cell>
        </row>
        <row r="56">
          <cell r="G56" t="str">
            <v>GP5-4001040</v>
          </cell>
          <cell r="H56">
            <v>597000</v>
          </cell>
          <cell r="I56">
            <v>454000</v>
          </cell>
          <cell r="J56">
            <v>10000</v>
          </cell>
          <cell r="K56">
            <v>464000</v>
          </cell>
          <cell r="L56">
            <v>470000</v>
          </cell>
          <cell r="N56">
            <v>582934</v>
          </cell>
          <cell r="O56">
            <v>50000</v>
          </cell>
          <cell r="P56">
            <v>582934</v>
          </cell>
          <cell r="Q56">
            <v>83104</v>
          </cell>
          <cell r="R56">
            <v>3130</v>
          </cell>
          <cell r="S56">
            <v>0</v>
          </cell>
          <cell r="T56">
            <v>0</v>
          </cell>
          <cell r="U56">
            <v>83340.5</v>
          </cell>
          <cell r="V56" t="str">
            <v>Shipped</v>
          </cell>
          <cell r="W56">
            <v>44159.340001585602</v>
          </cell>
          <cell r="X56">
            <v>44160.303404166698</v>
          </cell>
          <cell r="Y56" t="str">
            <v/>
          </cell>
          <cell r="Z56" t="str">
            <v>Keatley, Glenn</v>
          </cell>
          <cell r="AA56" t="str">
            <v>Keatley, Glenn</v>
          </cell>
          <cell r="AB56" t="str">
            <v>Kawaii Hana</v>
          </cell>
          <cell r="AD56" t="str">
            <v>Keatley, Glenn</v>
          </cell>
          <cell r="AE56">
            <v>42</v>
          </cell>
          <cell r="AF56" t="str">
            <v>HONDA</v>
          </cell>
          <cell r="AG56" t="str">
            <v>FIT HYBRID</v>
          </cell>
          <cell r="AH56">
            <v>2014</v>
          </cell>
          <cell r="AI56" t="str">
            <v>12/10/2020</v>
          </cell>
          <cell r="AJ56" t="str">
            <v>Meridian Ace(KZ)</v>
          </cell>
          <cell r="AK56" t="str">
            <v>01/04/2021</v>
          </cell>
          <cell r="AL56" t="str">
            <v>Auckland</v>
          </cell>
          <cell r="AM56" t="str">
            <v>NO</v>
          </cell>
          <cell r="AN56" t="str">
            <v>11/03/2020</v>
          </cell>
        </row>
        <row r="57">
          <cell r="G57" t="str">
            <v>GP7-006365</v>
          </cell>
          <cell r="H57">
            <v>393500</v>
          </cell>
          <cell r="I57">
            <v>243000</v>
          </cell>
          <cell r="J57">
            <v>8500</v>
          </cell>
          <cell r="K57">
            <v>251500</v>
          </cell>
          <cell r="L57">
            <v>260000</v>
          </cell>
          <cell r="N57">
            <v>378238</v>
          </cell>
          <cell r="O57">
            <v>50000</v>
          </cell>
          <cell r="P57">
            <v>378238</v>
          </cell>
          <cell r="Q57">
            <v>84288</v>
          </cell>
          <cell r="R57">
            <v>2750</v>
          </cell>
          <cell r="S57">
            <v>0</v>
          </cell>
          <cell r="T57">
            <v>10000</v>
          </cell>
          <cell r="U57">
            <v>81615.5</v>
          </cell>
          <cell r="V57" t="str">
            <v>Shipped</v>
          </cell>
          <cell r="W57">
            <v>44074.808334953697</v>
          </cell>
          <cell r="X57">
            <v>44085.270101006899</v>
          </cell>
          <cell r="Y57" t="str">
            <v/>
          </cell>
          <cell r="Z57" t="str">
            <v>Hemi, Jojo</v>
          </cell>
          <cell r="AA57" t="str">
            <v>Keatley, Glenn</v>
          </cell>
          <cell r="AB57" t="str">
            <v>Kawaii Hana</v>
          </cell>
          <cell r="AD57" t="str">
            <v>Nagai, Masanari</v>
          </cell>
          <cell r="AE57">
            <v>110</v>
          </cell>
          <cell r="AF57" t="str">
            <v>SUBARU</v>
          </cell>
          <cell r="AG57" t="str">
            <v>IMPREZA</v>
          </cell>
          <cell r="AH57">
            <v>2012</v>
          </cell>
          <cell r="AI57" t="str">
            <v>10/15/2020</v>
          </cell>
          <cell r="AJ57" t="str">
            <v>Venus Spirit(KB)</v>
          </cell>
          <cell r="AK57" t="str">
            <v>11/06/2020</v>
          </cell>
          <cell r="AL57" t="str">
            <v>Auckland</v>
          </cell>
          <cell r="AM57" t="str">
            <v>NO</v>
          </cell>
          <cell r="AN57" t="str">
            <v>08/27/2020</v>
          </cell>
        </row>
        <row r="58">
          <cell r="G58" t="str">
            <v>GP7-069688</v>
          </cell>
          <cell r="H58">
            <v>628500</v>
          </cell>
          <cell r="I58">
            <v>480000</v>
          </cell>
          <cell r="J58">
            <v>12500</v>
          </cell>
          <cell r="K58">
            <v>492500</v>
          </cell>
          <cell r="L58">
            <v>510000</v>
          </cell>
          <cell r="N58">
            <v>614406</v>
          </cell>
          <cell r="O58">
            <v>50000</v>
          </cell>
          <cell r="P58">
            <v>614406</v>
          </cell>
          <cell r="Q58">
            <v>83320</v>
          </cell>
          <cell r="R58">
            <v>3286</v>
          </cell>
          <cell r="S58">
            <v>0</v>
          </cell>
          <cell r="T58">
            <v>2000</v>
          </cell>
          <cell r="U58">
            <v>84076.5</v>
          </cell>
          <cell r="V58" t="str">
            <v>Pending</v>
          </cell>
          <cell r="W58">
            <v>44165.370119756903</v>
          </cell>
          <cell r="X58">
            <v>44167.371445486096</v>
          </cell>
          <cell r="Y58" t="str">
            <v/>
          </cell>
          <cell r="Z58" t="str">
            <v>Keatley, Glenn</v>
          </cell>
          <cell r="AA58" t="str">
            <v>Keatley, Glenn</v>
          </cell>
          <cell r="AB58" t="str">
            <v>Kawaii Hana</v>
          </cell>
          <cell r="AD58" t="str">
            <v>Yagami, Hiroki</v>
          </cell>
          <cell r="AE58">
            <v>33</v>
          </cell>
          <cell r="AF58" t="str">
            <v>SUBARU</v>
          </cell>
          <cell r="AG58" t="str">
            <v>IMPREZA</v>
          </cell>
          <cell r="AH58">
            <v>2014</v>
          </cell>
          <cell r="AI58" t="str">
            <v>12/24/2020</v>
          </cell>
          <cell r="AJ58" t="str">
            <v>Garnet Ace(KZ)</v>
          </cell>
          <cell r="AK58" t="str">
            <v>01/17/2021</v>
          </cell>
          <cell r="AL58" t="str">
            <v>Auckland</v>
          </cell>
          <cell r="AM58" t="str">
            <v>NO</v>
          </cell>
          <cell r="AN58" t="str">
            <v>11/12/2020</v>
          </cell>
        </row>
        <row r="59">
          <cell r="G59" t="str">
            <v>GRX120-3010830</v>
          </cell>
          <cell r="H59">
            <v>267000</v>
          </cell>
          <cell r="I59">
            <v>121000</v>
          </cell>
          <cell r="J59">
            <v>8000</v>
          </cell>
          <cell r="K59">
            <v>129000</v>
          </cell>
          <cell r="L59">
            <v>140000</v>
          </cell>
          <cell r="N59">
            <v>249738</v>
          </cell>
          <cell r="O59">
            <v>50000</v>
          </cell>
          <cell r="P59">
            <v>249738</v>
          </cell>
          <cell r="Q59">
            <v>84288</v>
          </cell>
          <cell r="R59">
            <v>2750</v>
          </cell>
          <cell r="S59">
            <v>0</v>
          </cell>
          <cell r="T59">
            <v>6000</v>
          </cell>
          <cell r="U59">
            <v>81615.5</v>
          </cell>
          <cell r="V59" t="str">
            <v>Shipped</v>
          </cell>
          <cell r="W59">
            <v>44074.808326967599</v>
          </cell>
          <cell r="X59">
            <v>44085.270089236103</v>
          </cell>
          <cell r="Y59" t="str">
            <v/>
          </cell>
          <cell r="Z59" t="str">
            <v>Hemi, Jojo</v>
          </cell>
          <cell r="AA59" t="str">
            <v>Keatley, Glenn</v>
          </cell>
          <cell r="AB59" t="str">
            <v>Kawaii Hana</v>
          </cell>
          <cell r="AD59" t="str">
            <v>Nagai, Masanari</v>
          </cell>
          <cell r="AE59">
            <v>129</v>
          </cell>
          <cell r="AF59" t="str">
            <v>TOYOTA</v>
          </cell>
          <cell r="AG59" t="str">
            <v>MARK X</v>
          </cell>
          <cell r="AH59">
            <v>2006</v>
          </cell>
          <cell r="AI59" t="str">
            <v>10/15/2020</v>
          </cell>
          <cell r="AJ59" t="str">
            <v>Venus Spirit(KB)</v>
          </cell>
          <cell r="AK59" t="str">
            <v>11/06/2020</v>
          </cell>
          <cell r="AL59" t="str">
            <v>Auckland</v>
          </cell>
          <cell r="AM59" t="str">
            <v>NO</v>
          </cell>
          <cell r="AN59" t="str">
            <v>08/08/2020</v>
          </cell>
        </row>
        <row r="60">
          <cell r="G60" t="str">
            <v>GRX130-6051803</v>
          </cell>
          <cell r="H60">
            <v>492500</v>
          </cell>
          <cell r="I60">
            <v>344000</v>
          </cell>
          <cell r="J60">
            <v>9000</v>
          </cell>
          <cell r="K60">
            <v>353000</v>
          </cell>
          <cell r="L60">
            <v>370000</v>
          </cell>
          <cell r="N60">
            <v>478634</v>
          </cell>
          <cell r="O60">
            <v>50000</v>
          </cell>
          <cell r="P60">
            <v>478634</v>
          </cell>
          <cell r="Q60">
            <v>84784</v>
          </cell>
          <cell r="R60">
            <v>2750</v>
          </cell>
          <cell r="S60">
            <v>0</v>
          </cell>
          <cell r="T60">
            <v>8500</v>
          </cell>
          <cell r="U60">
            <v>80385</v>
          </cell>
          <cell r="V60" t="str">
            <v>Shipped</v>
          </cell>
          <cell r="W60">
            <v>44113.515302280102</v>
          </cell>
          <cell r="X60">
            <v>44113.516888113401</v>
          </cell>
          <cell r="Y60" t="str">
            <v/>
          </cell>
          <cell r="Z60" t="str">
            <v>Keatley, Glenn</v>
          </cell>
          <cell r="AA60" t="str">
            <v>Keatley, Glenn</v>
          </cell>
          <cell r="AB60" t="str">
            <v>Kawaii Hana</v>
          </cell>
          <cell r="AD60" t="str">
            <v>Keatley, Glenn</v>
          </cell>
          <cell r="AE60">
            <v>70</v>
          </cell>
          <cell r="AF60" t="str">
            <v>TOYOTA</v>
          </cell>
          <cell r="AG60" t="str">
            <v>MARK X</v>
          </cell>
          <cell r="AH60">
            <v>2011</v>
          </cell>
          <cell r="AI60" t="str">
            <v>10/31/2020</v>
          </cell>
          <cell r="AJ60" t="str">
            <v>Meridian Ace(KB)</v>
          </cell>
          <cell r="AK60" t="str">
            <v>11/18/2020</v>
          </cell>
          <cell r="AL60" t="str">
            <v>Auckland</v>
          </cell>
          <cell r="AM60" t="str">
            <v>NO</v>
          </cell>
          <cell r="AN60" t="str">
            <v>10/06/2020</v>
          </cell>
        </row>
        <row r="61">
          <cell r="G61" t="str">
            <v>GSE20-2069098</v>
          </cell>
          <cell r="H61">
            <v>562000</v>
          </cell>
          <cell r="I61">
            <v>419000</v>
          </cell>
          <cell r="J61">
            <v>9000</v>
          </cell>
          <cell r="K61">
            <v>428000</v>
          </cell>
          <cell r="L61">
            <v>440000</v>
          </cell>
          <cell r="N61">
            <v>542548</v>
          </cell>
          <cell r="O61">
            <v>50000</v>
          </cell>
          <cell r="P61">
            <v>542548</v>
          </cell>
          <cell r="Q61">
            <v>83320</v>
          </cell>
          <cell r="R61">
            <v>2928</v>
          </cell>
          <cell r="S61">
            <v>0</v>
          </cell>
          <cell r="T61">
            <v>0</v>
          </cell>
          <cell r="U61">
            <v>84076.5</v>
          </cell>
          <cell r="V61" t="str">
            <v>Pending</v>
          </cell>
          <cell r="W61">
            <v>44165.271477349503</v>
          </cell>
          <cell r="X61">
            <v>44167.371437534697</v>
          </cell>
          <cell r="Y61" t="str">
            <v/>
          </cell>
          <cell r="Z61" t="str">
            <v>Keatley, Glenn</v>
          </cell>
          <cell r="AA61" t="str">
            <v>Keatley, Glenn</v>
          </cell>
          <cell r="AB61" t="str">
            <v>Kawaii Hana</v>
          </cell>
          <cell r="AD61" t="str">
            <v>Arai, Kazuaki</v>
          </cell>
          <cell r="AE61">
            <v>31</v>
          </cell>
          <cell r="AF61" t="str">
            <v>LEXUS</v>
          </cell>
          <cell r="AG61" t="str">
            <v>IS250</v>
          </cell>
          <cell r="AH61">
            <v>2007</v>
          </cell>
          <cell r="AI61" t="str">
            <v>12/30/2020</v>
          </cell>
          <cell r="AJ61" t="str">
            <v>Garnet Ace(KB)</v>
          </cell>
          <cell r="AK61" t="str">
            <v>01/17/2021</v>
          </cell>
          <cell r="AL61" t="str">
            <v>Auckland</v>
          </cell>
          <cell r="AM61" t="str">
            <v>NO</v>
          </cell>
          <cell r="AN61" t="str">
            <v>11/14/2020</v>
          </cell>
        </row>
        <row r="62">
          <cell r="G62" t="str">
            <v>GYL16-2404052</v>
          </cell>
          <cell r="H62">
            <v>1994800</v>
          </cell>
          <cell r="I62">
            <v>1834000</v>
          </cell>
          <cell r="J62">
            <v>8800</v>
          </cell>
          <cell r="K62">
            <v>1842800</v>
          </cell>
          <cell r="L62">
            <v>1990000</v>
          </cell>
          <cell r="M62">
            <v>2186340</v>
          </cell>
          <cell r="N62">
            <v>2061621</v>
          </cell>
          <cell r="O62">
            <v>70000</v>
          </cell>
          <cell r="P62">
            <v>2061621</v>
          </cell>
          <cell r="Q62">
            <v>84288</v>
          </cell>
          <cell r="R62">
            <v>10582</v>
          </cell>
          <cell r="S62">
            <v>0</v>
          </cell>
          <cell r="T62">
            <v>0</v>
          </cell>
          <cell r="U62">
            <v>2186339.5</v>
          </cell>
          <cell r="V62" t="str">
            <v>Shipped</v>
          </cell>
          <cell r="W62">
            <v>44074.943850925898</v>
          </cell>
          <cell r="X62">
            <v>44085.270051817097</v>
          </cell>
          <cell r="Y62" t="str">
            <v/>
          </cell>
          <cell r="Z62" t="str">
            <v>Hemi, Jojo</v>
          </cell>
          <cell r="AA62" t="str">
            <v>Keatley, Glenn</v>
          </cell>
          <cell r="AB62" t="str">
            <v>Kawaii Hana</v>
          </cell>
          <cell r="AD62" t="str">
            <v>Acejas, Lorraine May</v>
          </cell>
          <cell r="AE62">
            <v>672</v>
          </cell>
          <cell r="AF62" t="str">
            <v>LEXUS</v>
          </cell>
          <cell r="AG62" t="str">
            <v>RX450H</v>
          </cell>
          <cell r="AH62">
            <v>2012</v>
          </cell>
          <cell r="AI62" t="str">
            <v>10/08/2020</v>
          </cell>
          <cell r="AJ62" t="str">
            <v>Venus Spirit(KZ)</v>
          </cell>
          <cell r="AK62" t="str">
            <v>11/06/2020</v>
          </cell>
          <cell r="AL62" t="str">
            <v>Auckland</v>
          </cell>
          <cell r="AM62" t="str">
            <v>NO</v>
          </cell>
          <cell r="AN62" t="str">
            <v>02/12/2019</v>
          </cell>
        </row>
        <row r="63">
          <cell r="G63" t="str">
            <v>HFC26-117302</v>
          </cell>
          <cell r="H63">
            <v>569500</v>
          </cell>
          <cell r="I63">
            <v>426000</v>
          </cell>
          <cell r="J63">
            <v>8000</v>
          </cell>
          <cell r="K63">
            <v>434000</v>
          </cell>
          <cell r="L63">
            <v>440000</v>
          </cell>
          <cell r="N63">
            <v>551593</v>
          </cell>
          <cell r="O63">
            <v>50000</v>
          </cell>
          <cell r="P63">
            <v>551593</v>
          </cell>
          <cell r="Q63">
            <v>83320</v>
          </cell>
          <cell r="R63">
            <v>2973</v>
          </cell>
          <cell r="S63">
            <v>0</v>
          </cell>
          <cell r="T63">
            <v>1500</v>
          </cell>
          <cell r="U63">
            <v>84076.5</v>
          </cell>
          <cell r="V63" t="str">
            <v>Pending</v>
          </cell>
          <cell r="W63">
            <v>44165.288851041703</v>
          </cell>
          <cell r="X63">
            <v>44167.371422881901</v>
          </cell>
          <cell r="Y63" t="str">
            <v/>
          </cell>
          <cell r="Z63" t="str">
            <v>Keatley, Glenn</v>
          </cell>
          <cell r="AA63" t="str">
            <v>Keatley, Glenn</v>
          </cell>
          <cell r="AB63" t="str">
            <v>Kawaii Hana</v>
          </cell>
          <cell r="AD63" t="str">
            <v>Nagai, Masanari</v>
          </cell>
          <cell r="AE63">
            <v>60</v>
          </cell>
          <cell r="AF63" t="str">
            <v>NISSAN</v>
          </cell>
          <cell r="AG63" t="str">
            <v>SERENA</v>
          </cell>
          <cell r="AH63">
            <v>2012</v>
          </cell>
          <cell r="AI63" t="str">
            <v>12/30/2020</v>
          </cell>
          <cell r="AJ63" t="str">
            <v>Garnet Ace(KB)</v>
          </cell>
          <cell r="AK63" t="str">
            <v>01/17/2021</v>
          </cell>
          <cell r="AL63" t="str">
            <v>Auckland</v>
          </cell>
          <cell r="AM63" t="str">
            <v>NO</v>
          </cell>
          <cell r="AN63" t="str">
            <v>10/16/2020</v>
          </cell>
        </row>
        <row r="64">
          <cell r="G64" t="str">
            <v>K13-067548</v>
          </cell>
          <cell r="H64">
            <v>444000</v>
          </cell>
          <cell r="I64">
            <v>300000</v>
          </cell>
          <cell r="J64">
            <v>12000</v>
          </cell>
          <cell r="K64">
            <v>312000</v>
          </cell>
          <cell r="L64">
            <v>320000</v>
          </cell>
          <cell r="N64">
            <v>428238</v>
          </cell>
          <cell r="O64">
            <v>50000</v>
          </cell>
          <cell r="P64">
            <v>428238</v>
          </cell>
          <cell r="Q64">
            <v>84288</v>
          </cell>
          <cell r="R64">
            <v>2750</v>
          </cell>
          <cell r="S64">
            <v>0</v>
          </cell>
          <cell r="T64">
            <v>0</v>
          </cell>
          <cell r="U64">
            <v>81615.5</v>
          </cell>
          <cell r="V64" t="str">
            <v>Shipped</v>
          </cell>
          <cell r="W64">
            <v>44074.808317939802</v>
          </cell>
          <cell r="X64">
            <v>44085.2701024653</v>
          </cell>
          <cell r="Y64" t="str">
            <v/>
          </cell>
          <cell r="Z64" t="str">
            <v>Hemi, Jojo</v>
          </cell>
          <cell r="AA64" t="str">
            <v>Keatley, Glenn</v>
          </cell>
          <cell r="AB64" t="str">
            <v>Kawaii Hana</v>
          </cell>
          <cell r="AD64" t="str">
            <v>Kato, Kai</v>
          </cell>
          <cell r="AE64">
            <v>110</v>
          </cell>
          <cell r="AF64" t="str">
            <v>NISSAN</v>
          </cell>
          <cell r="AG64" t="str">
            <v>MARCH</v>
          </cell>
          <cell r="AH64">
            <v>2016</v>
          </cell>
          <cell r="AI64" t="str">
            <v>10/15/2020</v>
          </cell>
          <cell r="AJ64" t="str">
            <v>Venus Spirit(KB)</v>
          </cell>
          <cell r="AK64" t="str">
            <v>11/06/2020</v>
          </cell>
          <cell r="AL64" t="str">
            <v>Auckland</v>
          </cell>
          <cell r="AM64" t="str">
            <v>NO</v>
          </cell>
          <cell r="AN64" t="str">
            <v>08/27/2020</v>
          </cell>
        </row>
        <row r="65">
          <cell r="G65" t="str">
            <v>KE2AW-104740</v>
          </cell>
          <cell r="H65">
            <v>932000</v>
          </cell>
          <cell r="I65">
            <v>790000</v>
          </cell>
          <cell r="J65">
            <v>10000</v>
          </cell>
          <cell r="K65">
            <v>800000</v>
          </cell>
          <cell r="L65">
            <v>780000</v>
          </cell>
          <cell r="N65">
            <v>962355</v>
          </cell>
          <cell r="O65">
            <v>50000</v>
          </cell>
          <cell r="P65">
            <v>962355</v>
          </cell>
          <cell r="Q65">
            <v>84288</v>
          </cell>
          <cell r="R65">
            <v>5017</v>
          </cell>
          <cell r="S65">
            <v>42850</v>
          </cell>
          <cell r="T65">
            <v>0</v>
          </cell>
          <cell r="U65">
            <v>81615.5</v>
          </cell>
          <cell r="V65" t="str">
            <v>Shipped</v>
          </cell>
          <cell r="W65">
            <v>44074.808309606502</v>
          </cell>
          <cell r="X65">
            <v>44085.270057986098</v>
          </cell>
          <cell r="Y65" t="str">
            <v/>
          </cell>
          <cell r="Z65" t="str">
            <v>Hemi, Jojo</v>
          </cell>
          <cell r="AA65" t="str">
            <v>Keatley, Glenn</v>
          </cell>
          <cell r="AB65" t="str">
            <v>Kawaii Hana</v>
          </cell>
          <cell r="AD65" t="str">
            <v>Murata, Ryuuya</v>
          </cell>
          <cell r="AE65">
            <v>439</v>
          </cell>
          <cell r="AF65" t="str">
            <v>MAZDA</v>
          </cell>
          <cell r="AG65" t="str">
            <v>CX-5</v>
          </cell>
          <cell r="AH65">
            <v>2012</v>
          </cell>
          <cell r="AI65" t="str">
            <v>10/08/2020</v>
          </cell>
          <cell r="AJ65" t="str">
            <v>Venus Spirit(KZ)</v>
          </cell>
          <cell r="AK65" t="str">
            <v>11/06/2020</v>
          </cell>
          <cell r="AL65" t="str">
            <v>Auckland</v>
          </cell>
          <cell r="AM65" t="str">
            <v>NO</v>
          </cell>
          <cell r="AN65" t="str">
            <v>10/03/2019</v>
          </cell>
        </row>
        <row r="66">
          <cell r="G66" t="str">
            <v>MCU25-0160599</v>
          </cell>
          <cell r="H66">
            <v>532000</v>
          </cell>
          <cell r="I66">
            <v>384000</v>
          </cell>
          <cell r="J66">
            <v>8000</v>
          </cell>
          <cell r="K66">
            <v>392000</v>
          </cell>
          <cell r="L66">
            <v>400000</v>
          </cell>
          <cell r="N66">
            <v>511896</v>
          </cell>
          <cell r="O66">
            <v>50000</v>
          </cell>
          <cell r="P66">
            <v>511896</v>
          </cell>
          <cell r="Q66">
            <v>83320</v>
          </cell>
          <cell r="R66">
            <v>2776</v>
          </cell>
          <cell r="S66">
            <v>0</v>
          </cell>
          <cell r="T66">
            <v>6000</v>
          </cell>
          <cell r="U66">
            <v>84076.5</v>
          </cell>
          <cell r="V66" t="str">
            <v>Pending</v>
          </cell>
          <cell r="W66">
            <v>44165.288860219902</v>
          </cell>
          <cell r="X66">
            <v>44167.3713943287</v>
          </cell>
          <cell r="Y66" t="str">
            <v/>
          </cell>
          <cell r="Z66" t="str">
            <v>Keatley, Glenn</v>
          </cell>
          <cell r="AA66" t="str">
            <v>Keatley, Glenn</v>
          </cell>
          <cell r="AB66" t="str">
            <v>Kawaii Hana</v>
          </cell>
          <cell r="AD66" t="str">
            <v>Nagai, Masanari</v>
          </cell>
          <cell r="AE66">
            <v>66</v>
          </cell>
          <cell r="AF66" t="str">
            <v>TOYOTA</v>
          </cell>
          <cell r="AG66" t="str">
            <v>KLUGER</v>
          </cell>
          <cell r="AH66">
            <v>2005</v>
          </cell>
          <cell r="AI66" t="str">
            <v>12/30/2020</v>
          </cell>
          <cell r="AJ66" t="str">
            <v>Garnet Ace(KB)</v>
          </cell>
          <cell r="AK66" t="str">
            <v>01/17/2021</v>
          </cell>
          <cell r="AL66" t="str">
            <v>Auckland</v>
          </cell>
          <cell r="AM66" t="str">
            <v>NO</v>
          </cell>
          <cell r="AN66" t="str">
            <v>10/10/2020</v>
          </cell>
        </row>
        <row r="67">
          <cell r="G67" t="str">
            <v>NHP10-2085579</v>
          </cell>
          <cell r="H67">
            <v>498000</v>
          </cell>
          <cell r="I67">
            <v>354000</v>
          </cell>
          <cell r="J67">
            <v>11000</v>
          </cell>
          <cell r="K67">
            <v>365000</v>
          </cell>
          <cell r="L67">
            <v>370000</v>
          </cell>
          <cell r="N67">
            <v>487054</v>
          </cell>
          <cell r="O67">
            <v>50000</v>
          </cell>
          <cell r="P67">
            <v>487054</v>
          </cell>
          <cell r="Q67">
            <v>83104</v>
          </cell>
          <cell r="R67">
            <v>2750</v>
          </cell>
          <cell r="S67">
            <v>0</v>
          </cell>
          <cell r="T67">
            <v>0</v>
          </cell>
          <cell r="U67">
            <v>83340.5</v>
          </cell>
          <cell r="V67" t="str">
            <v>Shipped</v>
          </cell>
          <cell r="W67">
            <v>44159.340020717602</v>
          </cell>
          <cell r="X67">
            <v>44160.303411770801</v>
          </cell>
          <cell r="Y67" t="str">
            <v/>
          </cell>
          <cell r="Z67" t="str">
            <v>Keatley, Glenn</v>
          </cell>
          <cell r="AA67" t="str">
            <v>Keatley, Glenn</v>
          </cell>
          <cell r="AB67" t="str">
            <v>Kawaii Hana</v>
          </cell>
          <cell r="AD67" t="str">
            <v>Keatley, Glenn</v>
          </cell>
          <cell r="AE67">
            <v>48</v>
          </cell>
          <cell r="AF67" t="str">
            <v>TOYOTA</v>
          </cell>
          <cell r="AG67" t="str">
            <v>AQUA</v>
          </cell>
          <cell r="AH67">
            <v>2012</v>
          </cell>
          <cell r="AI67" t="str">
            <v>12/10/2020</v>
          </cell>
          <cell r="AJ67" t="str">
            <v>Meridian Ace(KZ)</v>
          </cell>
          <cell r="AK67" t="str">
            <v>01/04/2021</v>
          </cell>
          <cell r="AL67" t="str">
            <v>Auckland</v>
          </cell>
          <cell r="AM67" t="str">
            <v>NO</v>
          </cell>
          <cell r="AN67" t="str">
            <v>10/28/2020</v>
          </cell>
        </row>
        <row r="68">
          <cell r="G68" t="str">
            <v>NHP10-2228810</v>
          </cell>
          <cell r="H68">
            <v>508500</v>
          </cell>
          <cell r="I68">
            <v>365000</v>
          </cell>
          <cell r="J68">
            <v>12500</v>
          </cell>
          <cell r="K68">
            <v>377500</v>
          </cell>
          <cell r="L68">
            <v>380000</v>
          </cell>
          <cell r="N68">
            <v>494134</v>
          </cell>
          <cell r="O68">
            <v>50000</v>
          </cell>
          <cell r="P68">
            <v>494134</v>
          </cell>
          <cell r="Q68">
            <v>84784</v>
          </cell>
          <cell r="R68">
            <v>2750</v>
          </cell>
          <cell r="S68">
            <v>0</v>
          </cell>
          <cell r="T68">
            <v>0</v>
          </cell>
          <cell r="U68">
            <v>80385</v>
          </cell>
          <cell r="V68" t="str">
            <v>Shipped</v>
          </cell>
          <cell r="W68">
            <v>44113.5153490741</v>
          </cell>
          <cell r="X68">
            <v>44113.516888854203</v>
          </cell>
          <cell r="Y68" t="str">
            <v/>
          </cell>
          <cell r="Z68" t="str">
            <v>Keatley, Glenn</v>
          </cell>
          <cell r="AA68" t="str">
            <v>Keatley, Glenn</v>
          </cell>
          <cell r="AB68" t="str">
            <v>Kawaii Hana</v>
          </cell>
          <cell r="AD68" t="str">
            <v>Keatley, Glenn</v>
          </cell>
          <cell r="AE68">
            <v>73</v>
          </cell>
          <cell r="AF68" t="str">
            <v>TOYOTA</v>
          </cell>
          <cell r="AG68" t="str">
            <v>AQUA</v>
          </cell>
          <cell r="AH68">
            <v>2013</v>
          </cell>
          <cell r="AI68" t="str">
            <v>11/14/2020</v>
          </cell>
          <cell r="AJ68" t="str">
            <v>Adria Ace(NG)</v>
          </cell>
          <cell r="AK68" t="str">
            <v>12/03/2020</v>
          </cell>
          <cell r="AL68" t="str">
            <v>Auckland</v>
          </cell>
          <cell r="AM68" t="str">
            <v>NO</v>
          </cell>
          <cell r="AN68" t="str">
            <v>10/03/2020</v>
          </cell>
        </row>
        <row r="69">
          <cell r="G69" t="str">
            <v>NHP10-2252227</v>
          </cell>
          <cell r="H69">
            <v>565000</v>
          </cell>
          <cell r="I69">
            <v>421000</v>
          </cell>
          <cell r="J69">
            <v>11000</v>
          </cell>
          <cell r="K69">
            <v>432000</v>
          </cell>
          <cell r="L69">
            <v>440000</v>
          </cell>
          <cell r="N69">
            <v>554291</v>
          </cell>
          <cell r="O69">
            <v>50000</v>
          </cell>
          <cell r="P69">
            <v>554291</v>
          </cell>
          <cell r="Q69">
            <v>83104</v>
          </cell>
          <cell r="R69">
            <v>2987</v>
          </cell>
          <cell r="S69">
            <v>0</v>
          </cell>
          <cell r="T69">
            <v>0</v>
          </cell>
          <cell r="U69">
            <v>83340.5</v>
          </cell>
          <cell r="V69" t="str">
            <v>Shipped</v>
          </cell>
          <cell r="W69">
            <v>44159.336059756897</v>
          </cell>
          <cell r="X69">
            <v>44160.303410335597</v>
          </cell>
          <cell r="Y69" t="str">
            <v/>
          </cell>
          <cell r="Z69" t="str">
            <v>Keatley, Glenn</v>
          </cell>
          <cell r="AA69" t="str">
            <v>Keatley, Glenn</v>
          </cell>
          <cell r="AB69" t="str">
            <v>Kawaii Hana</v>
          </cell>
          <cell r="AD69" t="str">
            <v>Watanabe, Hideki</v>
          </cell>
          <cell r="AE69">
            <v>76</v>
          </cell>
          <cell r="AF69" t="str">
            <v>TOYOTA</v>
          </cell>
          <cell r="AG69" t="str">
            <v>AQUA</v>
          </cell>
          <cell r="AH69">
            <v>2013</v>
          </cell>
          <cell r="AI69" t="str">
            <v>12/10/2020</v>
          </cell>
          <cell r="AJ69" t="str">
            <v>Meridian Ace(KZ)</v>
          </cell>
          <cell r="AK69" t="str">
            <v>01/04/2021</v>
          </cell>
          <cell r="AL69" t="str">
            <v>Auckland</v>
          </cell>
          <cell r="AM69" t="str">
            <v>NO</v>
          </cell>
          <cell r="AN69" t="str">
            <v>09/30/2020</v>
          </cell>
        </row>
        <row r="70">
          <cell r="G70" t="str">
            <v>NHP10-2260516</v>
          </cell>
          <cell r="H70">
            <v>505000</v>
          </cell>
          <cell r="I70">
            <v>360000</v>
          </cell>
          <cell r="J70">
            <v>11000</v>
          </cell>
          <cell r="K70">
            <v>371000</v>
          </cell>
          <cell r="L70">
            <v>390000</v>
          </cell>
          <cell r="N70">
            <v>485870</v>
          </cell>
          <cell r="O70">
            <v>50000</v>
          </cell>
          <cell r="P70">
            <v>485870</v>
          </cell>
          <cell r="Q70">
            <v>83320</v>
          </cell>
          <cell r="R70">
            <v>2750</v>
          </cell>
          <cell r="S70">
            <v>0</v>
          </cell>
          <cell r="T70">
            <v>0</v>
          </cell>
          <cell r="U70">
            <v>84076.5</v>
          </cell>
          <cell r="V70" t="str">
            <v>Pending</v>
          </cell>
          <cell r="W70">
            <v>44165.3047842245</v>
          </cell>
          <cell r="X70">
            <v>44167.371421064803</v>
          </cell>
          <cell r="Y70" t="str">
            <v/>
          </cell>
          <cell r="Z70" t="str">
            <v>Keatley, Glenn</v>
          </cell>
          <cell r="AA70" t="str">
            <v>Keatley, Glenn</v>
          </cell>
          <cell r="AB70" t="str">
            <v>Kawaii Hana</v>
          </cell>
          <cell r="AD70" t="str">
            <v>Keatley, Glenn</v>
          </cell>
          <cell r="AE70">
            <v>18</v>
          </cell>
          <cell r="AF70" t="str">
            <v>TOYOTA</v>
          </cell>
          <cell r="AG70" t="str">
            <v>AQUA</v>
          </cell>
          <cell r="AH70">
            <v>2013</v>
          </cell>
          <cell r="AI70" t="str">
            <v>12/30/2020</v>
          </cell>
          <cell r="AJ70" t="str">
            <v>Garnet Ace(KB)</v>
          </cell>
          <cell r="AK70" t="str">
            <v>01/17/2021</v>
          </cell>
          <cell r="AL70" t="str">
            <v>Auckland</v>
          </cell>
          <cell r="AM70" t="str">
            <v>NO</v>
          </cell>
          <cell r="AN70" t="str">
            <v>11/27/2020</v>
          </cell>
        </row>
        <row r="71">
          <cell r="G71" t="str">
            <v>NSP130-2215453</v>
          </cell>
          <cell r="H71">
            <v>498500</v>
          </cell>
          <cell r="I71">
            <v>351000</v>
          </cell>
          <cell r="J71">
            <v>13500</v>
          </cell>
          <cell r="K71">
            <v>364500</v>
          </cell>
          <cell r="L71">
            <v>380000</v>
          </cell>
          <cell r="N71">
            <v>482820</v>
          </cell>
          <cell r="O71">
            <v>50000</v>
          </cell>
          <cell r="P71">
            <v>482820</v>
          </cell>
          <cell r="Q71">
            <v>83320</v>
          </cell>
          <cell r="R71">
            <v>2750</v>
          </cell>
          <cell r="S71">
            <v>950</v>
          </cell>
          <cell r="T71">
            <v>0</v>
          </cell>
          <cell r="U71">
            <v>84076.5</v>
          </cell>
          <cell r="V71" t="str">
            <v>Pending</v>
          </cell>
          <cell r="W71">
            <v>44165.288832754602</v>
          </cell>
          <cell r="X71">
            <v>44167.3714283218</v>
          </cell>
          <cell r="Y71" t="str">
            <v/>
          </cell>
          <cell r="Z71" t="str">
            <v>Keatley, Glenn</v>
          </cell>
          <cell r="AA71" t="str">
            <v>Keatley, Glenn</v>
          </cell>
          <cell r="AB71" t="str">
            <v>Kawaii Hana</v>
          </cell>
          <cell r="AD71" t="str">
            <v>Ishikawa, Sato</v>
          </cell>
          <cell r="AE71">
            <v>54</v>
          </cell>
          <cell r="AF71" t="str">
            <v>TOYOTA</v>
          </cell>
          <cell r="AG71" t="str">
            <v>VITZ</v>
          </cell>
          <cell r="AH71">
            <v>2015</v>
          </cell>
          <cell r="AI71" t="str">
            <v>12/24/2020</v>
          </cell>
          <cell r="AJ71" t="str">
            <v>Garnet Ace(KZ)</v>
          </cell>
          <cell r="AK71" t="str">
            <v>01/17/2021</v>
          </cell>
          <cell r="AL71" t="str">
            <v>Auckland</v>
          </cell>
          <cell r="AM71" t="str">
            <v>NO</v>
          </cell>
          <cell r="AN71" t="str">
            <v>10/22/2020</v>
          </cell>
        </row>
        <row r="72">
          <cell r="G72" t="str">
            <v>NT31-031253</v>
          </cell>
          <cell r="H72">
            <v>414500</v>
          </cell>
          <cell r="I72">
            <v>262000</v>
          </cell>
          <cell r="J72">
            <v>8500</v>
          </cell>
          <cell r="K72">
            <v>270500</v>
          </cell>
          <cell r="L72">
            <v>280000</v>
          </cell>
          <cell r="N72">
            <v>406370</v>
          </cell>
          <cell r="O72">
            <v>50000</v>
          </cell>
          <cell r="P72">
            <v>406370</v>
          </cell>
          <cell r="Q72">
            <v>83320</v>
          </cell>
          <cell r="R72">
            <v>2750</v>
          </cell>
          <cell r="S72">
            <v>0</v>
          </cell>
          <cell r="T72">
            <v>10000</v>
          </cell>
          <cell r="U72">
            <v>84076.5</v>
          </cell>
          <cell r="V72" t="str">
            <v>Pending</v>
          </cell>
          <cell r="W72">
            <v>44165.2888417824</v>
          </cell>
          <cell r="X72">
            <v>44167.371419444396</v>
          </cell>
          <cell r="Y72" t="str">
            <v/>
          </cell>
          <cell r="Z72" t="str">
            <v>Keatley, Glenn</v>
          </cell>
          <cell r="AA72" t="str">
            <v>Keatley, Glenn</v>
          </cell>
          <cell r="AB72" t="str">
            <v>Kawaii Hana</v>
          </cell>
          <cell r="AD72" t="str">
            <v>Nagai, Masanari</v>
          </cell>
          <cell r="AE72">
            <v>54</v>
          </cell>
          <cell r="AF72" t="str">
            <v>NISSAN</v>
          </cell>
          <cell r="AG72" t="str">
            <v>X-TRAIL</v>
          </cell>
          <cell r="AH72">
            <v>2008</v>
          </cell>
          <cell r="AI72" t="str">
            <v>12/30/2020</v>
          </cell>
          <cell r="AJ72" t="str">
            <v>Garnet Ace(KB)</v>
          </cell>
          <cell r="AK72" t="str">
            <v>01/17/2021</v>
          </cell>
          <cell r="AL72" t="str">
            <v>Auckland</v>
          </cell>
          <cell r="AM72" t="str">
            <v>NO</v>
          </cell>
          <cell r="AN72" t="str">
            <v>10/22/2020</v>
          </cell>
        </row>
        <row r="73">
          <cell r="G73" t="str">
            <v>NT31-041505</v>
          </cell>
          <cell r="H73">
            <v>533500</v>
          </cell>
          <cell r="I73">
            <v>384000</v>
          </cell>
          <cell r="J73">
            <v>13000</v>
          </cell>
          <cell r="K73">
            <v>397000</v>
          </cell>
          <cell r="L73">
            <v>410000</v>
          </cell>
          <cell r="N73">
            <v>540104</v>
          </cell>
          <cell r="O73">
            <v>50000</v>
          </cell>
          <cell r="P73">
            <v>540104</v>
          </cell>
          <cell r="Q73">
            <v>84288</v>
          </cell>
          <cell r="R73">
            <v>2916</v>
          </cell>
          <cell r="S73">
            <v>25200</v>
          </cell>
          <cell r="T73">
            <v>4500</v>
          </cell>
          <cell r="U73">
            <v>81615.5</v>
          </cell>
          <cell r="V73" t="str">
            <v>Shipped</v>
          </cell>
          <cell r="W73">
            <v>44074.8083014699</v>
          </cell>
          <cell r="X73">
            <v>44085.270095219901</v>
          </cell>
          <cell r="Y73" t="str">
            <v/>
          </cell>
          <cell r="Z73" t="str">
            <v>Hemi, Jojo</v>
          </cell>
          <cell r="AA73" t="str">
            <v>Keatley, Glenn</v>
          </cell>
          <cell r="AB73" t="str">
            <v>Kawaii Hana</v>
          </cell>
          <cell r="AD73" t="str">
            <v>Keatley, Glenn</v>
          </cell>
          <cell r="AE73">
            <v>116</v>
          </cell>
          <cell r="AF73" t="str">
            <v>NISSAN</v>
          </cell>
          <cell r="AG73" t="str">
            <v>X-TRAIL</v>
          </cell>
          <cell r="AH73">
            <v>2009</v>
          </cell>
          <cell r="AI73" t="str">
            <v>10/13/2020</v>
          </cell>
          <cell r="AJ73" t="str">
            <v>Venus Spirit(NG)</v>
          </cell>
          <cell r="AK73" t="str">
            <v>11/06/2020</v>
          </cell>
          <cell r="AL73" t="str">
            <v>Auckland</v>
          </cell>
          <cell r="AM73" t="str">
            <v>NO</v>
          </cell>
          <cell r="AN73" t="str">
            <v>08/21/2020</v>
          </cell>
        </row>
        <row r="74">
          <cell r="G74" t="str">
            <v>NT31-116382</v>
          </cell>
          <cell r="H74">
            <v>572500</v>
          </cell>
          <cell r="I74">
            <v>430000</v>
          </cell>
          <cell r="J74">
            <v>8000</v>
          </cell>
          <cell r="K74">
            <v>438000</v>
          </cell>
          <cell r="L74">
            <v>440000</v>
          </cell>
          <cell r="N74">
            <v>555296</v>
          </cell>
          <cell r="O74">
            <v>50000</v>
          </cell>
          <cell r="P74">
            <v>555296</v>
          </cell>
          <cell r="Q74">
            <v>83104</v>
          </cell>
          <cell r="R74">
            <v>2992</v>
          </cell>
          <cell r="S74">
            <v>0</v>
          </cell>
          <cell r="T74">
            <v>1500</v>
          </cell>
          <cell r="U74">
            <v>83340.5</v>
          </cell>
          <cell r="V74" t="str">
            <v>Shipped</v>
          </cell>
          <cell r="W74">
            <v>44159.340064120399</v>
          </cell>
          <cell r="X74">
            <v>44160.303399849501</v>
          </cell>
          <cell r="Y74" t="str">
            <v/>
          </cell>
          <cell r="Z74" t="str">
            <v>Keatley, Glenn</v>
          </cell>
          <cell r="AA74" t="str">
            <v>Keatley, Glenn</v>
          </cell>
          <cell r="AB74" t="str">
            <v>Kawaii Hana</v>
          </cell>
          <cell r="AD74" t="str">
            <v>Nagai, Masanari</v>
          </cell>
          <cell r="AE74">
            <v>60</v>
          </cell>
          <cell r="AF74" t="str">
            <v>NISSAN</v>
          </cell>
          <cell r="AG74" t="str">
            <v>X-TRAIL</v>
          </cell>
          <cell r="AH74">
            <v>2010</v>
          </cell>
          <cell r="AI74" t="str">
            <v>12/15/2020</v>
          </cell>
          <cell r="AJ74" t="str">
            <v>Meridian Ace(KB)</v>
          </cell>
          <cell r="AK74" t="str">
            <v>01/04/2021</v>
          </cell>
          <cell r="AL74" t="str">
            <v>Auckland</v>
          </cell>
          <cell r="AM74" t="str">
            <v>NO</v>
          </cell>
          <cell r="AN74" t="str">
            <v>10/16/2020</v>
          </cell>
        </row>
        <row r="75">
          <cell r="G75" t="str">
            <v>NT31-310516</v>
          </cell>
          <cell r="H75">
            <v>970800</v>
          </cell>
          <cell r="I75">
            <v>830000</v>
          </cell>
          <cell r="J75">
            <v>8800</v>
          </cell>
          <cell r="K75">
            <v>838800</v>
          </cell>
          <cell r="L75">
            <v>775000</v>
          </cell>
          <cell r="N75">
            <v>957280</v>
          </cell>
          <cell r="O75">
            <v>50000</v>
          </cell>
          <cell r="P75">
            <v>957280</v>
          </cell>
          <cell r="Q75">
            <v>84288</v>
          </cell>
          <cell r="R75">
            <v>4992</v>
          </cell>
          <cell r="S75">
            <v>0</v>
          </cell>
          <cell r="T75">
            <v>0</v>
          </cell>
          <cell r="U75">
            <v>81615.5</v>
          </cell>
          <cell r="V75" t="str">
            <v>Shipped</v>
          </cell>
          <cell r="W75">
            <v>44074.943861956002</v>
          </cell>
          <cell r="X75">
            <v>44085.270064120399</v>
          </cell>
          <cell r="Y75" t="str">
            <v/>
          </cell>
          <cell r="Z75" t="str">
            <v>Hemi, Jojo</v>
          </cell>
          <cell r="AA75" t="str">
            <v>Keatley, Glenn</v>
          </cell>
          <cell r="AB75" t="str">
            <v>Kawaii Hana</v>
          </cell>
          <cell r="AD75" t="str">
            <v>Yukino, Sai</v>
          </cell>
          <cell r="AE75">
            <v>336</v>
          </cell>
          <cell r="AF75" t="str">
            <v>NISSAN</v>
          </cell>
          <cell r="AG75" t="str">
            <v>X-TRAIL</v>
          </cell>
          <cell r="AH75">
            <v>2013</v>
          </cell>
          <cell r="AI75" t="str">
            <v>10/08/2020</v>
          </cell>
          <cell r="AJ75" t="str">
            <v>Venus Spirit(KZ)</v>
          </cell>
          <cell r="AK75" t="str">
            <v>11/06/2020</v>
          </cell>
          <cell r="AL75" t="str">
            <v>Auckland</v>
          </cell>
          <cell r="AM75" t="str">
            <v>NO</v>
          </cell>
          <cell r="AN75" t="str">
            <v>01/14/2020</v>
          </cell>
        </row>
        <row r="76">
          <cell r="G76" t="str">
            <v>NZE181-6000760</v>
          </cell>
          <cell r="H76">
            <v>630000</v>
          </cell>
          <cell r="I76">
            <v>486000</v>
          </cell>
          <cell r="J76">
            <v>12000</v>
          </cell>
          <cell r="K76">
            <v>498000</v>
          </cell>
          <cell r="L76">
            <v>500000</v>
          </cell>
          <cell r="N76">
            <v>615726</v>
          </cell>
          <cell r="O76">
            <v>50000</v>
          </cell>
          <cell r="P76">
            <v>615726</v>
          </cell>
          <cell r="Q76">
            <v>84288</v>
          </cell>
          <cell r="R76">
            <v>3288</v>
          </cell>
          <cell r="S76">
            <v>950</v>
          </cell>
          <cell r="T76">
            <v>0</v>
          </cell>
          <cell r="U76">
            <v>81615.5</v>
          </cell>
          <cell r="V76" t="str">
            <v>Shipped</v>
          </cell>
          <cell r="W76">
            <v>44074.939242858803</v>
          </cell>
          <cell r="X76">
            <v>44085.270099571797</v>
          </cell>
          <cell r="Y76" t="str">
            <v/>
          </cell>
          <cell r="Z76" t="str">
            <v>Hemi, Jojo</v>
          </cell>
          <cell r="AA76" t="str">
            <v>Keatley, Glenn</v>
          </cell>
          <cell r="AB76" t="str">
            <v>Kawaii Hana</v>
          </cell>
          <cell r="AD76" t="str">
            <v>Keatley, Glenn</v>
          </cell>
          <cell r="AE76">
            <v>111</v>
          </cell>
          <cell r="AF76" t="str">
            <v>TOYOTA</v>
          </cell>
          <cell r="AG76" t="str">
            <v>AURIS</v>
          </cell>
          <cell r="AH76">
            <v>2012</v>
          </cell>
          <cell r="AI76" t="str">
            <v>10/15/2020</v>
          </cell>
          <cell r="AJ76" t="str">
            <v>Venus Spirit(KB)</v>
          </cell>
          <cell r="AK76" t="str">
            <v>11/06/2020</v>
          </cell>
          <cell r="AL76" t="str">
            <v>Auckland</v>
          </cell>
          <cell r="AM76" t="str">
            <v>NO</v>
          </cell>
          <cell r="AN76" t="str">
            <v>08/26/2020</v>
          </cell>
        </row>
        <row r="77">
          <cell r="G77" t="str">
            <v>NZE181-6005044</v>
          </cell>
          <cell r="H77">
            <v>649000</v>
          </cell>
          <cell r="I77">
            <v>501000</v>
          </cell>
          <cell r="J77">
            <v>8000</v>
          </cell>
          <cell r="K77">
            <v>509000</v>
          </cell>
          <cell r="L77">
            <v>530000</v>
          </cell>
          <cell r="N77">
            <v>629481</v>
          </cell>
          <cell r="O77">
            <v>50000</v>
          </cell>
          <cell r="P77">
            <v>629481</v>
          </cell>
          <cell r="Q77">
            <v>83320</v>
          </cell>
          <cell r="R77">
            <v>3361</v>
          </cell>
          <cell r="S77">
            <v>0</v>
          </cell>
          <cell r="T77">
            <v>6000</v>
          </cell>
          <cell r="U77">
            <v>84076.5</v>
          </cell>
          <cell r="V77" t="str">
            <v>Pending</v>
          </cell>
          <cell r="W77">
            <v>44165.465078854199</v>
          </cell>
          <cell r="X77">
            <v>44167.371433911998</v>
          </cell>
          <cell r="Y77" t="str">
            <v/>
          </cell>
          <cell r="Z77" t="str">
            <v>Keatley, Glenn</v>
          </cell>
          <cell r="AA77" t="str">
            <v>Keatley, Glenn</v>
          </cell>
          <cell r="AB77" t="str">
            <v>Kawaii Hana</v>
          </cell>
          <cell r="AD77" t="str">
            <v>Nagai, Masanari</v>
          </cell>
          <cell r="AE77">
            <v>31</v>
          </cell>
          <cell r="AF77" t="str">
            <v>TOYOTA</v>
          </cell>
          <cell r="AG77" t="str">
            <v>AURIS</v>
          </cell>
          <cell r="AH77">
            <v>2012</v>
          </cell>
          <cell r="AI77" t="str">
            <v>12/30/2020</v>
          </cell>
          <cell r="AJ77" t="str">
            <v>Garnet Ace(KB)</v>
          </cell>
          <cell r="AK77" t="str">
            <v>01/17/2021</v>
          </cell>
          <cell r="AL77" t="str">
            <v>Auckland</v>
          </cell>
          <cell r="AM77" t="str">
            <v>NO</v>
          </cell>
          <cell r="AN77" t="str">
            <v>11/14/2020</v>
          </cell>
        </row>
        <row r="78">
          <cell r="G78" t="str">
            <v>PV36-205439</v>
          </cell>
          <cell r="H78">
            <v>573000</v>
          </cell>
          <cell r="I78">
            <v>425000</v>
          </cell>
          <cell r="J78">
            <v>8000</v>
          </cell>
          <cell r="K78">
            <v>433000</v>
          </cell>
          <cell r="L78">
            <v>440000</v>
          </cell>
          <cell r="N78">
            <v>553101</v>
          </cell>
          <cell r="O78">
            <v>50000</v>
          </cell>
          <cell r="P78">
            <v>553101</v>
          </cell>
          <cell r="Q78">
            <v>83320</v>
          </cell>
          <cell r="R78">
            <v>2981</v>
          </cell>
          <cell r="S78">
            <v>0</v>
          </cell>
          <cell r="T78">
            <v>6000</v>
          </cell>
          <cell r="U78">
            <v>84076.5</v>
          </cell>
          <cell r="V78" t="str">
            <v>Pending</v>
          </cell>
          <cell r="W78">
            <v>44165.291935451402</v>
          </cell>
          <cell r="X78">
            <v>44167.371435914298</v>
          </cell>
          <cell r="Y78" t="str">
            <v/>
          </cell>
          <cell r="Z78" t="str">
            <v>Keatley, Glenn</v>
          </cell>
          <cell r="AA78" t="str">
            <v>Keatley, Glenn</v>
          </cell>
          <cell r="AB78" t="str">
            <v>Kawaii Hana</v>
          </cell>
          <cell r="AD78" t="str">
            <v>Nagai, Masanari</v>
          </cell>
          <cell r="AE78">
            <v>52</v>
          </cell>
          <cell r="AF78" t="str">
            <v>NISSAN</v>
          </cell>
          <cell r="AG78" t="str">
            <v>SKYLINE</v>
          </cell>
          <cell r="AH78">
            <v>2007</v>
          </cell>
          <cell r="AI78" t="str">
            <v>12/30/2020</v>
          </cell>
          <cell r="AJ78" t="str">
            <v>Garnet Ace(KB)</v>
          </cell>
          <cell r="AK78" t="str">
            <v>01/17/2021</v>
          </cell>
          <cell r="AL78" t="str">
            <v>Auckland</v>
          </cell>
          <cell r="AM78" t="str">
            <v>NO</v>
          </cell>
          <cell r="AN78" t="str">
            <v>10/24/2020</v>
          </cell>
        </row>
        <row r="79">
          <cell r="G79" t="str">
            <v>RB1-1051986</v>
          </cell>
          <cell r="H79">
            <v>205000</v>
          </cell>
          <cell r="I79">
            <v>63000</v>
          </cell>
          <cell r="J79">
            <v>8000</v>
          </cell>
          <cell r="K79">
            <v>71000</v>
          </cell>
          <cell r="L79">
            <v>80000</v>
          </cell>
          <cell r="N79">
            <v>199570</v>
          </cell>
          <cell r="O79">
            <v>50000</v>
          </cell>
          <cell r="P79">
            <v>199570</v>
          </cell>
          <cell r="Q79">
            <v>83320</v>
          </cell>
          <cell r="R79">
            <v>2750</v>
          </cell>
          <cell r="S79">
            <v>0</v>
          </cell>
          <cell r="T79">
            <v>0</v>
          </cell>
          <cell r="U79">
            <v>84076.5</v>
          </cell>
          <cell r="V79" t="str">
            <v>Pending</v>
          </cell>
          <cell r="W79">
            <v>44165.291878472199</v>
          </cell>
          <cell r="X79">
            <v>44167.371400266202</v>
          </cell>
          <cell r="Y79" t="str">
            <v/>
          </cell>
          <cell r="Z79" t="str">
            <v>Keatley, Glenn</v>
          </cell>
          <cell r="AA79" t="str">
            <v>Keatley, Glenn</v>
          </cell>
          <cell r="AB79" t="str">
            <v>Kawaii Hana</v>
          </cell>
          <cell r="AD79" t="str">
            <v>Kashiwagi, Junpei</v>
          </cell>
          <cell r="AE79">
            <v>48</v>
          </cell>
          <cell r="AF79" t="str">
            <v>HONDA</v>
          </cell>
          <cell r="AG79" t="str">
            <v>ODYSSEY</v>
          </cell>
          <cell r="AH79">
            <v>2004</v>
          </cell>
          <cell r="AI79" t="str">
            <v>12/30/2020</v>
          </cell>
          <cell r="AJ79" t="str">
            <v>Garnet Ace(KB)</v>
          </cell>
          <cell r="AK79" t="str">
            <v>01/17/2021</v>
          </cell>
          <cell r="AL79" t="str">
            <v>Auckland</v>
          </cell>
          <cell r="AM79" t="str">
            <v>NO</v>
          </cell>
          <cell r="AN79" t="str">
            <v>10/28/2020</v>
          </cell>
        </row>
        <row r="80">
          <cell r="G80" t="str">
            <v>RE3-1100534</v>
          </cell>
          <cell r="H80">
            <v>513000</v>
          </cell>
          <cell r="I80">
            <v>370000</v>
          </cell>
          <cell r="J80">
            <v>11000</v>
          </cell>
          <cell r="K80">
            <v>381000</v>
          </cell>
          <cell r="L80">
            <v>390000</v>
          </cell>
          <cell r="N80">
            <v>498738</v>
          </cell>
          <cell r="O80">
            <v>50000</v>
          </cell>
          <cell r="P80">
            <v>498738</v>
          </cell>
          <cell r="Q80">
            <v>84288</v>
          </cell>
          <cell r="R80">
            <v>2750</v>
          </cell>
          <cell r="S80">
            <v>0</v>
          </cell>
          <cell r="T80">
            <v>0</v>
          </cell>
          <cell r="U80">
            <v>81615.5</v>
          </cell>
          <cell r="V80" t="str">
            <v>Shipped</v>
          </cell>
          <cell r="W80">
            <v>44074.808293715301</v>
          </cell>
          <cell r="X80">
            <v>44085.270096678199</v>
          </cell>
          <cell r="Y80" t="str">
            <v/>
          </cell>
          <cell r="Z80" t="str">
            <v>Hemi, Jojo</v>
          </cell>
          <cell r="AA80" t="str">
            <v>Keatley, Glenn</v>
          </cell>
          <cell r="AB80" t="str">
            <v>Kawaii Hana</v>
          </cell>
          <cell r="AD80" t="str">
            <v>Keatley, Glenn</v>
          </cell>
          <cell r="AE80">
            <v>116</v>
          </cell>
          <cell r="AF80" t="str">
            <v>HONDA</v>
          </cell>
          <cell r="AG80" t="str">
            <v>CR-V</v>
          </cell>
          <cell r="AH80">
            <v>2007</v>
          </cell>
          <cell r="AI80" t="str">
            <v>10/13/2020</v>
          </cell>
          <cell r="AJ80" t="str">
            <v>Venus Spirit(NG)</v>
          </cell>
          <cell r="AK80" t="str">
            <v>11/06/2020</v>
          </cell>
          <cell r="AL80" t="str">
            <v>Auckland</v>
          </cell>
          <cell r="AM80" t="str">
            <v>NO</v>
          </cell>
          <cell r="AN80" t="str">
            <v>08/21/2020</v>
          </cell>
        </row>
        <row r="81">
          <cell r="G81" t="str">
            <v>RE4-1003678</v>
          </cell>
          <cell r="H81">
            <v>568500</v>
          </cell>
          <cell r="I81">
            <v>426000</v>
          </cell>
          <cell r="J81">
            <v>9500</v>
          </cell>
          <cell r="K81">
            <v>435500</v>
          </cell>
          <cell r="L81">
            <v>440000</v>
          </cell>
          <cell r="N81">
            <v>554291</v>
          </cell>
          <cell r="O81">
            <v>50000</v>
          </cell>
          <cell r="P81">
            <v>554291</v>
          </cell>
          <cell r="Q81">
            <v>83104</v>
          </cell>
          <cell r="R81">
            <v>2987</v>
          </cell>
          <cell r="S81">
            <v>0</v>
          </cell>
          <cell r="T81">
            <v>0</v>
          </cell>
          <cell r="U81">
            <v>83340.5</v>
          </cell>
          <cell r="V81" t="str">
            <v>Shipped</v>
          </cell>
          <cell r="W81">
            <v>44159.336049618098</v>
          </cell>
          <cell r="X81">
            <v>44160.303393321803</v>
          </cell>
          <cell r="Y81" t="str">
            <v/>
          </cell>
          <cell r="Z81" t="str">
            <v>Keatley, Glenn</v>
          </cell>
          <cell r="AA81" t="str">
            <v>Keatley, Glenn</v>
          </cell>
          <cell r="AB81" t="str">
            <v>Kawaii Hana</v>
          </cell>
          <cell r="AD81" t="str">
            <v>Arai, Kazuaki</v>
          </cell>
          <cell r="AE81">
            <v>68</v>
          </cell>
          <cell r="AF81" t="str">
            <v>HONDA</v>
          </cell>
          <cell r="AG81" t="str">
            <v>CR-V</v>
          </cell>
          <cell r="AH81">
            <v>2006</v>
          </cell>
          <cell r="AI81" t="str">
            <v>12/10/2020</v>
          </cell>
          <cell r="AJ81" t="str">
            <v>Meridian Ace(KZ)</v>
          </cell>
          <cell r="AK81" t="str">
            <v>01/04/2021</v>
          </cell>
          <cell r="AL81" t="str">
            <v>Auckland</v>
          </cell>
          <cell r="AM81" t="str">
            <v>NO</v>
          </cell>
          <cell r="AN81" t="str">
            <v>10/08/2020</v>
          </cell>
        </row>
        <row r="82">
          <cell r="G82" t="str">
            <v>TB17-009273</v>
          </cell>
          <cell r="H82">
            <v>566000</v>
          </cell>
          <cell r="I82">
            <v>384000</v>
          </cell>
          <cell r="J82">
            <v>12500</v>
          </cell>
          <cell r="K82">
            <v>396500</v>
          </cell>
          <cell r="L82">
            <v>410000</v>
          </cell>
          <cell r="N82">
            <v>517926</v>
          </cell>
          <cell r="O82">
            <v>50000</v>
          </cell>
          <cell r="P82">
            <v>517926</v>
          </cell>
          <cell r="Q82">
            <v>83320</v>
          </cell>
          <cell r="R82">
            <v>2806</v>
          </cell>
          <cell r="S82">
            <v>0</v>
          </cell>
          <cell r="T82">
            <v>2000</v>
          </cell>
          <cell r="U82">
            <v>84076.5</v>
          </cell>
          <cell r="V82" t="str">
            <v>Pending</v>
          </cell>
          <cell r="W82">
            <v>44165.304811689799</v>
          </cell>
          <cell r="X82">
            <v>44167.371451273102</v>
          </cell>
          <cell r="Y82" t="str">
            <v/>
          </cell>
          <cell r="Z82" t="str">
            <v>Keatley, Glenn</v>
          </cell>
          <cell r="AA82" t="str">
            <v>Keatley, Glenn</v>
          </cell>
          <cell r="AB82" t="str">
            <v>Kawaii Hana</v>
          </cell>
          <cell r="AD82" t="str">
            <v>Keatley, Glenn</v>
          </cell>
          <cell r="AE82">
            <v>33</v>
          </cell>
          <cell r="AF82" t="str">
            <v>NISSAN</v>
          </cell>
          <cell r="AG82" t="str">
            <v>BLUEBIRD SYLPHY</v>
          </cell>
          <cell r="AH82">
            <v>2013</v>
          </cell>
          <cell r="AI82" t="str">
            <v>12/24/2020</v>
          </cell>
          <cell r="AJ82" t="str">
            <v>Garnet Ace(KZ)</v>
          </cell>
          <cell r="AK82" t="str">
            <v>01/17/2021</v>
          </cell>
          <cell r="AL82" t="str">
            <v>Auckland</v>
          </cell>
          <cell r="AM82" t="str">
            <v>NO</v>
          </cell>
          <cell r="AN82" t="str">
            <v>11/12/2020</v>
          </cell>
        </row>
        <row r="83">
          <cell r="G83" t="str">
            <v>TE52-001351</v>
          </cell>
          <cell r="H83">
            <v>553000</v>
          </cell>
          <cell r="I83">
            <v>410000</v>
          </cell>
          <cell r="J83">
            <v>9000</v>
          </cell>
          <cell r="K83">
            <v>419000</v>
          </cell>
          <cell r="L83">
            <v>430000</v>
          </cell>
          <cell r="N83">
            <v>535011</v>
          </cell>
          <cell r="O83">
            <v>50000</v>
          </cell>
          <cell r="P83">
            <v>535011</v>
          </cell>
          <cell r="Q83">
            <v>83320</v>
          </cell>
          <cell r="R83">
            <v>2891</v>
          </cell>
          <cell r="S83">
            <v>0</v>
          </cell>
          <cell r="T83">
            <v>0</v>
          </cell>
          <cell r="U83">
            <v>84076.5</v>
          </cell>
          <cell r="V83" t="str">
            <v>Pending</v>
          </cell>
          <cell r="W83">
            <v>44165.271469213003</v>
          </cell>
          <cell r="X83">
            <v>44167.371389780099</v>
          </cell>
          <cell r="Y83" t="str">
            <v/>
          </cell>
          <cell r="Z83" t="str">
            <v>Keatley, Glenn</v>
          </cell>
          <cell r="AA83" t="str">
            <v>Keatley, Glenn</v>
          </cell>
          <cell r="AB83" t="str">
            <v>Kawaii Hana</v>
          </cell>
          <cell r="AD83" t="str">
            <v>Arai, Kazuaki</v>
          </cell>
          <cell r="AE83">
            <v>26</v>
          </cell>
          <cell r="AF83" t="str">
            <v>NISSAN</v>
          </cell>
          <cell r="AG83" t="str">
            <v>ELGRAND</v>
          </cell>
          <cell r="AH83">
            <v>2010</v>
          </cell>
          <cell r="AI83" t="str">
            <v>12/25/2020</v>
          </cell>
          <cell r="AJ83" t="str">
            <v>Garnet Ace(NG)</v>
          </cell>
          <cell r="AK83" t="str">
            <v>01/17/2021</v>
          </cell>
          <cell r="AL83" t="str">
            <v>Auckland</v>
          </cell>
          <cell r="AM83" t="str">
            <v>NO</v>
          </cell>
          <cell r="AN83" t="str">
            <v>11/19/2020</v>
          </cell>
        </row>
        <row r="84">
          <cell r="G84" t="str">
            <v>TNT31-001593</v>
          </cell>
          <cell r="H84">
            <v>422500</v>
          </cell>
          <cell r="I84">
            <v>279000</v>
          </cell>
          <cell r="J84">
            <v>9500</v>
          </cell>
          <cell r="K84">
            <v>288500</v>
          </cell>
          <cell r="L84">
            <v>285000</v>
          </cell>
          <cell r="N84">
            <v>407370</v>
          </cell>
          <cell r="O84">
            <v>50000</v>
          </cell>
          <cell r="P84">
            <v>407370</v>
          </cell>
          <cell r="Q84">
            <v>83320</v>
          </cell>
          <cell r="R84">
            <v>2750</v>
          </cell>
          <cell r="S84">
            <v>0</v>
          </cell>
          <cell r="T84">
            <v>0</v>
          </cell>
          <cell r="U84">
            <v>84076.5</v>
          </cell>
          <cell r="V84" t="str">
            <v>Pending</v>
          </cell>
          <cell r="W84">
            <v>44165.288814664404</v>
          </cell>
          <cell r="X84">
            <v>44167.371432488399</v>
          </cell>
          <cell r="Y84" t="str">
            <v/>
          </cell>
          <cell r="Z84" t="str">
            <v>Keatley, Glenn</v>
          </cell>
          <cell r="AA84" t="str">
            <v>Keatley, Glenn</v>
          </cell>
          <cell r="AB84" t="str">
            <v>Kawaii Hana</v>
          </cell>
          <cell r="AD84" t="str">
            <v>Yoshida, Tatsuki</v>
          </cell>
          <cell r="AE84">
            <v>54</v>
          </cell>
          <cell r="AF84" t="str">
            <v>NISSAN</v>
          </cell>
          <cell r="AG84" t="str">
            <v>X-TRAIL</v>
          </cell>
          <cell r="AH84">
            <v>2007</v>
          </cell>
          <cell r="AI84" t="str">
            <v>12/24/2020</v>
          </cell>
          <cell r="AJ84" t="str">
            <v>Garnet Ace(KZ)</v>
          </cell>
          <cell r="AK84" t="str">
            <v>01/17/2021</v>
          </cell>
          <cell r="AL84" t="str">
            <v>Auckland</v>
          </cell>
          <cell r="AM84" t="str">
            <v>NO</v>
          </cell>
          <cell r="AN84" t="str">
            <v>10/22/2020</v>
          </cell>
        </row>
        <row r="85">
          <cell r="G85" t="str">
            <v>TNT31-003121</v>
          </cell>
          <cell r="H85">
            <v>563100</v>
          </cell>
          <cell r="I85">
            <v>395000</v>
          </cell>
          <cell r="J85">
            <v>7500</v>
          </cell>
          <cell r="K85">
            <v>402500</v>
          </cell>
          <cell r="L85">
            <v>410000</v>
          </cell>
          <cell r="N85">
            <v>546033</v>
          </cell>
          <cell r="O85">
            <v>50000</v>
          </cell>
          <cell r="P85">
            <v>546033</v>
          </cell>
          <cell r="Q85">
            <v>83320</v>
          </cell>
          <cell r="R85">
            <v>2813</v>
          </cell>
          <cell r="S85">
            <v>26600</v>
          </cell>
          <cell r="T85">
            <v>0</v>
          </cell>
          <cell r="U85">
            <v>84076.5</v>
          </cell>
          <cell r="V85" t="str">
            <v>Pending</v>
          </cell>
          <cell r="W85">
            <v>44165.523668981499</v>
          </cell>
          <cell r="X85">
            <v>44167.371411111097</v>
          </cell>
          <cell r="Y85" t="str">
            <v/>
          </cell>
          <cell r="Z85" t="str">
            <v>Keatley, Glenn</v>
          </cell>
          <cell r="AA85" t="str">
            <v>Keatley, Glenn</v>
          </cell>
          <cell r="AB85" t="str">
            <v>Kawaii Hana</v>
          </cell>
          <cell r="AD85" t="str">
            <v>Arai, Kazuaki</v>
          </cell>
          <cell r="AE85">
            <v>20</v>
          </cell>
          <cell r="AF85" t="str">
            <v>NISSAN</v>
          </cell>
          <cell r="AG85" t="str">
            <v>X-TRAIL</v>
          </cell>
          <cell r="AH85">
            <v>2007</v>
          </cell>
          <cell r="AI85" t="str">
            <v>12/25/2020</v>
          </cell>
          <cell r="AJ85" t="str">
            <v>Garnet Ace(NG)</v>
          </cell>
          <cell r="AK85" t="str">
            <v>01/17/2021</v>
          </cell>
          <cell r="AL85" t="str">
            <v>Auckland</v>
          </cell>
          <cell r="AM85" t="str">
            <v>NO</v>
          </cell>
          <cell r="AN85" t="str">
            <v>11/25/2020</v>
          </cell>
        </row>
        <row r="86">
          <cell r="G86" t="str">
            <v>VY12-172321</v>
          </cell>
          <cell r="H86">
            <v>300000</v>
          </cell>
          <cell r="I86">
            <v>140000</v>
          </cell>
          <cell r="J86">
            <v>13000</v>
          </cell>
          <cell r="K86">
            <v>153000</v>
          </cell>
          <cell r="L86">
            <v>170000</v>
          </cell>
          <cell r="N86">
            <v>284370</v>
          </cell>
          <cell r="O86">
            <v>50000</v>
          </cell>
          <cell r="P86">
            <v>284370</v>
          </cell>
          <cell r="Q86">
            <v>83320</v>
          </cell>
          <cell r="R86">
            <v>2750</v>
          </cell>
          <cell r="S86">
            <v>0</v>
          </cell>
          <cell r="T86">
            <v>13000</v>
          </cell>
          <cell r="U86">
            <v>84076.5</v>
          </cell>
          <cell r="V86" t="str">
            <v>Pending</v>
          </cell>
          <cell r="W86">
            <v>44165.285175578698</v>
          </cell>
          <cell r="X86">
            <v>44167.371443865697</v>
          </cell>
          <cell r="Y86" t="str">
            <v/>
          </cell>
          <cell r="Z86" t="str">
            <v>Keatley, Glenn</v>
          </cell>
          <cell r="AA86" t="str">
            <v>Keatley, Glenn</v>
          </cell>
          <cell r="AB86" t="str">
            <v>Kawaii Hana</v>
          </cell>
          <cell r="AD86" t="str">
            <v>Tamura, Sayuri</v>
          </cell>
          <cell r="AE86">
            <v>145</v>
          </cell>
          <cell r="AF86" t="str">
            <v>NISSAN</v>
          </cell>
          <cell r="AG86" t="str">
            <v>AD</v>
          </cell>
          <cell r="AH86">
            <v>2014</v>
          </cell>
          <cell r="AI86" t="str">
            <v>12/30/2020</v>
          </cell>
          <cell r="AJ86" t="str">
            <v>Garnet Ace(KB)</v>
          </cell>
          <cell r="AK86" t="str">
            <v>01/17/2021</v>
          </cell>
          <cell r="AL86" t="str">
            <v>Auckland</v>
          </cell>
          <cell r="AM86" t="str">
            <v>NO</v>
          </cell>
          <cell r="AN86" t="str">
            <v>07/23/2020</v>
          </cell>
        </row>
        <row r="87">
          <cell r="G87" t="str">
            <v>WAUZZZ8K0DA078833</v>
          </cell>
          <cell r="H87">
            <v>998000</v>
          </cell>
          <cell r="I87">
            <v>840000</v>
          </cell>
          <cell r="J87">
            <v>11000</v>
          </cell>
          <cell r="K87">
            <v>851000</v>
          </cell>
          <cell r="L87">
            <v>764000</v>
          </cell>
          <cell r="N87">
            <v>982236</v>
          </cell>
          <cell r="O87">
            <v>50000</v>
          </cell>
          <cell r="P87">
            <v>982236</v>
          </cell>
          <cell r="Q87">
            <v>83320</v>
          </cell>
          <cell r="R87">
            <v>5116</v>
          </cell>
          <cell r="S87">
            <v>0</v>
          </cell>
          <cell r="T87">
            <v>13000</v>
          </cell>
          <cell r="U87">
            <v>84076.5</v>
          </cell>
          <cell r="V87" t="str">
            <v>Pending</v>
          </cell>
          <cell r="W87">
            <v>44165.285205590299</v>
          </cell>
          <cell r="X87">
            <v>44167.371387963001</v>
          </cell>
          <cell r="Y87" t="str">
            <v/>
          </cell>
          <cell r="Z87" t="str">
            <v>Keatley, Glenn</v>
          </cell>
          <cell r="AA87" t="str">
            <v>Keatley, Glenn</v>
          </cell>
          <cell r="AB87" t="str">
            <v>Kawaii Hana</v>
          </cell>
          <cell r="AD87" t="str">
            <v>Curran, Neil</v>
          </cell>
          <cell r="AE87">
            <v>500</v>
          </cell>
          <cell r="AF87" t="str">
            <v>AUDI</v>
          </cell>
          <cell r="AG87" t="str">
            <v>A4</v>
          </cell>
          <cell r="AH87">
            <v>2012</v>
          </cell>
          <cell r="AI87" t="str">
            <v>12/30/2020</v>
          </cell>
          <cell r="AJ87" t="str">
            <v>Garnet Ace(KB)</v>
          </cell>
          <cell r="AK87" t="str">
            <v>01/17/2021</v>
          </cell>
          <cell r="AL87" t="str">
            <v>Auckland</v>
          </cell>
          <cell r="AM87" t="str">
            <v>NO</v>
          </cell>
          <cell r="AN87" t="str">
            <v>08/03/2019</v>
          </cell>
        </row>
        <row r="88">
          <cell r="G88" t="str">
            <v>WBA1A12030E946324</v>
          </cell>
          <cell r="H88">
            <v>536000</v>
          </cell>
          <cell r="I88">
            <v>390000</v>
          </cell>
          <cell r="J88">
            <v>11000</v>
          </cell>
          <cell r="K88">
            <v>401000</v>
          </cell>
          <cell r="L88">
            <v>420000</v>
          </cell>
          <cell r="N88">
            <v>515707</v>
          </cell>
          <cell r="O88">
            <v>50000</v>
          </cell>
          <cell r="P88">
            <v>515707</v>
          </cell>
          <cell r="Q88">
            <v>83112</v>
          </cell>
          <cell r="R88">
            <v>2795</v>
          </cell>
          <cell r="S88">
            <v>0</v>
          </cell>
          <cell r="T88">
            <v>0</v>
          </cell>
          <cell r="U88">
            <v>84076.5</v>
          </cell>
          <cell r="V88" t="str">
            <v>Pending</v>
          </cell>
          <cell r="W88">
            <v>44165.710184571799</v>
          </cell>
          <cell r="X88">
            <v>44167.371401886601</v>
          </cell>
          <cell r="Y88" t="str">
            <v/>
          </cell>
          <cell r="Z88" t="str">
            <v>Keatley, Glenn</v>
          </cell>
          <cell r="AA88" t="str">
            <v>Keatley, Glenn</v>
          </cell>
          <cell r="AB88" t="str">
            <v>Kawaii Hana</v>
          </cell>
          <cell r="AC88" t="str">
            <v>01/01/1900</v>
          </cell>
          <cell r="AD88" t="str">
            <v>Shimizu, Tsubasa</v>
          </cell>
          <cell r="AE88">
            <v>25</v>
          </cell>
          <cell r="AF88" t="str">
            <v>BMW</v>
          </cell>
          <cell r="AG88" t="str">
            <v>116i</v>
          </cell>
          <cell r="AH88">
            <v>2011</v>
          </cell>
          <cell r="AI88" t="str">
            <v>12/30/2020</v>
          </cell>
          <cell r="AJ88" t="str">
            <v>Garnet Ace(KB)</v>
          </cell>
          <cell r="AK88" t="str">
            <v>01/17/2021</v>
          </cell>
          <cell r="AL88" t="str">
            <v>Auckland</v>
          </cell>
          <cell r="AM88" t="str">
            <v>NO</v>
          </cell>
          <cell r="AN88" t="str">
            <v>11/20/2020</v>
          </cell>
        </row>
        <row r="89">
          <cell r="G89" t="str">
            <v>WBAVL32030VP92544</v>
          </cell>
          <cell r="H89">
            <v>609000</v>
          </cell>
          <cell r="I89">
            <v>465000</v>
          </cell>
          <cell r="J89">
            <v>12000</v>
          </cell>
          <cell r="K89">
            <v>477000</v>
          </cell>
          <cell r="L89">
            <v>480000</v>
          </cell>
          <cell r="N89">
            <v>597188</v>
          </cell>
          <cell r="O89">
            <v>50000</v>
          </cell>
          <cell r="P89">
            <v>597188</v>
          </cell>
          <cell r="Q89">
            <v>84288</v>
          </cell>
          <cell r="R89">
            <v>3200</v>
          </cell>
          <cell r="S89">
            <v>0</v>
          </cell>
          <cell r="T89">
            <v>0</v>
          </cell>
          <cell r="U89">
            <v>81615.5</v>
          </cell>
          <cell r="V89" t="str">
            <v>Shipped</v>
          </cell>
          <cell r="W89">
            <v>44074.808285763902</v>
          </cell>
          <cell r="X89">
            <v>44085.270080405098</v>
          </cell>
          <cell r="Y89" t="str">
            <v/>
          </cell>
          <cell r="Z89" t="str">
            <v>Hemi, Jojo</v>
          </cell>
          <cell r="AA89" t="str">
            <v>Keatley, Glenn</v>
          </cell>
          <cell r="AB89" t="str">
            <v>Kawaii Hana</v>
          </cell>
          <cell r="AD89" t="str">
            <v>Suzuki, Kazumi</v>
          </cell>
          <cell r="AE89">
            <v>138</v>
          </cell>
          <cell r="AF89" t="str">
            <v>BMW</v>
          </cell>
          <cell r="AG89" t="str">
            <v>X1</v>
          </cell>
          <cell r="AH89">
            <v>2011</v>
          </cell>
          <cell r="AI89" t="str">
            <v>10/08/2020</v>
          </cell>
          <cell r="AJ89" t="str">
            <v>Venus Spirit(KZ)</v>
          </cell>
          <cell r="AK89" t="str">
            <v>11/06/2020</v>
          </cell>
          <cell r="AL89" t="str">
            <v>Auckland</v>
          </cell>
          <cell r="AM89" t="str">
            <v>NO</v>
          </cell>
          <cell r="AN89" t="str">
            <v>07/30/2020</v>
          </cell>
        </row>
        <row r="90">
          <cell r="G90" t="str">
            <v>WBAVL32040VN78730</v>
          </cell>
          <cell r="H90">
            <v>653900</v>
          </cell>
          <cell r="I90">
            <v>470000</v>
          </cell>
          <cell r="J90">
            <v>11000</v>
          </cell>
          <cell r="K90">
            <v>481000</v>
          </cell>
          <cell r="L90">
            <v>500000</v>
          </cell>
          <cell r="N90">
            <v>641671</v>
          </cell>
          <cell r="O90">
            <v>50000</v>
          </cell>
          <cell r="P90">
            <v>641671</v>
          </cell>
          <cell r="Q90">
            <v>84288</v>
          </cell>
          <cell r="R90">
            <v>3283</v>
          </cell>
          <cell r="S90">
            <v>27900</v>
          </cell>
          <cell r="T90">
            <v>13000</v>
          </cell>
          <cell r="U90">
            <v>81615.5</v>
          </cell>
          <cell r="V90" t="str">
            <v>Shipped</v>
          </cell>
          <cell r="W90">
            <v>44074.774039351898</v>
          </cell>
          <cell r="X90">
            <v>44085.270090891201</v>
          </cell>
          <cell r="Y90" t="str">
            <v/>
          </cell>
          <cell r="Z90" t="str">
            <v>Hemi, Jojo</v>
          </cell>
          <cell r="AA90" t="str">
            <v>Keatley, Glenn</v>
          </cell>
          <cell r="AB90" t="str">
            <v>Kawaii Hana</v>
          </cell>
          <cell r="AD90" t="str">
            <v>Keatley, Glenn</v>
          </cell>
          <cell r="AE90">
            <v>129</v>
          </cell>
          <cell r="AF90" t="str">
            <v>BMW</v>
          </cell>
          <cell r="AG90" t="str">
            <v>X1</v>
          </cell>
          <cell r="AH90">
            <v>2011</v>
          </cell>
          <cell r="AI90" t="str">
            <v>10/15/2020</v>
          </cell>
          <cell r="AJ90" t="str">
            <v>Venus Spirit(KB)</v>
          </cell>
          <cell r="AK90" t="str">
            <v>11/06/2020</v>
          </cell>
          <cell r="AL90" t="str">
            <v>Auckland</v>
          </cell>
          <cell r="AM90" t="str">
            <v>NO</v>
          </cell>
          <cell r="AN90" t="str">
            <v>08/08/2020</v>
          </cell>
        </row>
        <row r="91">
          <cell r="G91" t="str">
            <v>WDB2110542B275556</v>
          </cell>
          <cell r="H91">
            <v>363000</v>
          </cell>
          <cell r="I91">
            <v>216000</v>
          </cell>
          <cell r="J91">
            <v>7000</v>
          </cell>
          <cell r="K91">
            <v>223000</v>
          </cell>
          <cell r="L91">
            <v>240000</v>
          </cell>
          <cell r="N91">
            <v>354370</v>
          </cell>
          <cell r="O91">
            <v>50000</v>
          </cell>
          <cell r="P91">
            <v>354370</v>
          </cell>
          <cell r="Q91">
            <v>83520</v>
          </cell>
          <cell r="R91">
            <v>2750</v>
          </cell>
          <cell r="S91">
            <v>0</v>
          </cell>
          <cell r="T91">
            <v>10000</v>
          </cell>
          <cell r="U91">
            <v>79660.507800000007</v>
          </cell>
          <cell r="V91" t="str">
            <v>Shipped</v>
          </cell>
          <cell r="W91">
            <v>44134.368816898103</v>
          </cell>
          <cell r="X91">
            <v>44134.405831249998</v>
          </cell>
          <cell r="Y91" t="str">
            <v/>
          </cell>
          <cell r="Z91" t="str">
            <v>Keatley, Glenn</v>
          </cell>
          <cell r="AA91" t="str">
            <v>Keatley, Glenn</v>
          </cell>
          <cell r="AB91" t="str">
            <v>Kawaii Hana</v>
          </cell>
          <cell r="AD91" t="str">
            <v>Keatley, Glenn</v>
          </cell>
          <cell r="AE91">
            <v>67</v>
          </cell>
          <cell r="AF91" t="str">
            <v>MERCEDES-BENZ</v>
          </cell>
          <cell r="AG91" t="str">
            <v>E300</v>
          </cell>
          <cell r="AH91">
            <v>2008</v>
          </cell>
          <cell r="AI91" t="str">
            <v>11/16/2020</v>
          </cell>
          <cell r="AJ91" t="str">
            <v>Adria Ace(KB)</v>
          </cell>
          <cell r="AK91" t="str">
            <v>12/03/2020</v>
          </cell>
          <cell r="AL91" t="str">
            <v>Auckland</v>
          </cell>
          <cell r="AM91" t="str">
            <v>NO</v>
          </cell>
          <cell r="AN91" t="str">
            <v>10/09/2020</v>
          </cell>
        </row>
        <row r="92">
          <cell r="G92" t="str">
            <v>WDD2073472F144998</v>
          </cell>
          <cell r="H92">
            <v>1431000</v>
          </cell>
          <cell r="I92">
            <v>1280000</v>
          </cell>
          <cell r="J92">
            <v>9000</v>
          </cell>
          <cell r="K92">
            <v>1289000</v>
          </cell>
          <cell r="L92">
            <v>1380000</v>
          </cell>
          <cell r="M92">
            <v>1595483</v>
          </cell>
          <cell r="N92">
            <v>1542221</v>
          </cell>
          <cell r="O92">
            <v>60000</v>
          </cell>
          <cell r="P92">
            <v>1542221</v>
          </cell>
          <cell r="Q92">
            <v>84288</v>
          </cell>
          <cell r="R92">
            <v>7948</v>
          </cell>
          <cell r="S92">
            <v>0</v>
          </cell>
          <cell r="T92">
            <v>0</v>
          </cell>
          <cell r="U92">
            <v>1595482.5</v>
          </cell>
          <cell r="V92" t="str">
            <v>Shipped</v>
          </cell>
          <cell r="W92">
            <v>44074.9438709838</v>
          </cell>
          <cell r="X92">
            <v>44085.270053472203</v>
          </cell>
          <cell r="Y92" t="str">
            <v/>
          </cell>
          <cell r="Z92" t="str">
            <v>Hemi, Jojo</v>
          </cell>
          <cell r="AA92" t="str">
            <v>Keatley, Glenn</v>
          </cell>
          <cell r="AB92" t="str">
            <v>Kawaii Hana</v>
          </cell>
          <cell r="AD92" t="str">
            <v>Lim, Grace</v>
          </cell>
          <cell r="AE92">
            <v>650</v>
          </cell>
          <cell r="AF92" t="str">
            <v>MERCEDES-BENZ</v>
          </cell>
          <cell r="AG92" t="str">
            <v>E250</v>
          </cell>
          <cell r="AH92">
            <v>2012</v>
          </cell>
          <cell r="AI92" t="str">
            <v>11/14/2020</v>
          </cell>
          <cell r="AJ92" t="str">
            <v>Adria Ace(NG)</v>
          </cell>
          <cell r="AK92" t="str">
            <v>12/03/2020</v>
          </cell>
          <cell r="AL92" t="str">
            <v>Auckland</v>
          </cell>
          <cell r="AM92" t="str">
            <v>NO</v>
          </cell>
          <cell r="AN92" t="str">
            <v>03/06/2019</v>
          </cell>
        </row>
        <row r="93">
          <cell r="G93" t="str">
            <v>WDD2120242A556027</v>
          </cell>
          <cell r="H93">
            <v>1076000</v>
          </cell>
          <cell r="I93">
            <v>930000</v>
          </cell>
          <cell r="J93">
            <v>12000</v>
          </cell>
          <cell r="K93">
            <v>942000</v>
          </cell>
          <cell r="L93">
            <v>980000</v>
          </cell>
          <cell r="N93">
            <v>1055802</v>
          </cell>
          <cell r="O93">
            <v>50000</v>
          </cell>
          <cell r="P93">
            <v>1055802</v>
          </cell>
          <cell r="Q93">
            <v>83320</v>
          </cell>
          <cell r="R93">
            <v>5482</v>
          </cell>
          <cell r="S93">
            <v>0</v>
          </cell>
          <cell r="T93">
            <v>0</v>
          </cell>
          <cell r="U93">
            <v>84076.5</v>
          </cell>
          <cell r="V93" t="str">
            <v>Pending</v>
          </cell>
          <cell r="W93">
            <v>44165.285194560201</v>
          </cell>
          <cell r="X93">
            <v>44167.3714527431</v>
          </cell>
          <cell r="Y93" t="str">
            <v/>
          </cell>
          <cell r="Z93" t="str">
            <v>Keatley, Glenn</v>
          </cell>
          <cell r="AA93" t="str">
            <v>Keatley, Glenn</v>
          </cell>
          <cell r="AB93" t="str">
            <v>Kawaii Hana</v>
          </cell>
          <cell r="AD93" t="str">
            <v>Kasunagi, Toshi</v>
          </cell>
          <cell r="AE93">
            <v>152</v>
          </cell>
          <cell r="AF93" t="str">
            <v>MERCEDES-BENZ</v>
          </cell>
          <cell r="AG93" t="str">
            <v>E350</v>
          </cell>
          <cell r="AH93">
            <v>2012</v>
          </cell>
          <cell r="AI93" t="str">
            <v>12/30/2020</v>
          </cell>
          <cell r="AJ93" t="str">
            <v>Garnet Ace(KB)</v>
          </cell>
          <cell r="AK93" t="str">
            <v>01/17/2021</v>
          </cell>
          <cell r="AL93" t="str">
            <v>Auckland</v>
          </cell>
          <cell r="AM93" t="str">
            <v>NO</v>
          </cell>
          <cell r="AN93" t="str">
            <v>07/16/2020</v>
          </cell>
        </row>
        <row r="94">
          <cell r="G94" t="str">
            <v>WDD2120542A045843</v>
          </cell>
          <cell r="H94">
            <v>801000</v>
          </cell>
          <cell r="I94">
            <v>658000</v>
          </cell>
          <cell r="J94">
            <v>10000</v>
          </cell>
          <cell r="K94">
            <v>668000</v>
          </cell>
          <cell r="L94">
            <v>670000</v>
          </cell>
          <cell r="N94">
            <v>785441</v>
          </cell>
          <cell r="O94">
            <v>50000</v>
          </cell>
          <cell r="P94">
            <v>785441</v>
          </cell>
          <cell r="Q94">
            <v>83104</v>
          </cell>
          <cell r="R94">
            <v>4137</v>
          </cell>
          <cell r="S94">
            <v>0</v>
          </cell>
          <cell r="T94">
            <v>0</v>
          </cell>
          <cell r="U94">
            <v>83340.5</v>
          </cell>
          <cell r="V94" t="str">
            <v>Shipped</v>
          </cell>
          <cell r="W94">
            <v>44159.3360700579</v>
          </cell>
          <cell r="X94">
            <v>44160.303396411997</v>
          </cell>
          <cell r="Y94" t="str">
            <v/>
          </cell>
          <cell r="Z94" t="str">
            <v>Keatley, Glenn</v>
          </cell>
          <cell r="AA94" t="str">
            <v>Keatley, Glenn</v>
          </cell>
          <cell r="AB94" t="str">
            <v>Kawaii Hana</v>
          </cell>
          <cell r="AD94" t="str">
            <v>Tahara, Eiji</v>
          </cell>
          <cell r="AE94">
            <v>399</v>
          </cell>
          <cell r="AF94" t="str">
            <v>MERCEDES-BENZ</v>
          </cell>
          <cell r="AG94" t="str">
            <v>E300</v>
          </cell>
          <cell r="AH94">
            <v>2009</v>
          </cell>
          <cell r="AI94" t="str">
            <v>12/10/2020</v>
          </cell>
          <cell r="AJ94" t="str">
            <v>Meridian Ace(KZ)</v>
          </cell>
          <cell r="AK94" t="str">
            <v>01/04/2021</v>
          </cell>
          <cell r="AL94" t="str">
            <v>Auckland</v>
          </cell>
          <cell r="AM94" t="str">
            <v>NO</v>
          </cell>
          <cell r="AN94" t="str">
            <v>11/12/2019</v>
          </cell>
        </row>
        <row r="95">
          <cell r="G95" t="str">
            <v>WDD2120562A062194</v>
          </cell>
          <cell r="H95">
            <v>891000</v>
          </cell>
          <cell r="I95">
            <v>740000</v>
          </cell>
          <cell r="J95">
            <v>21000</v>
          </cell>
          <cell r="K95">
            <v>761000</v>
          </cell>
          <cell r="L95">
            <v>770000</v>
          </cell>
          <cell r="N95">
            <v>879727</v>
          </cell>
          <cell r="O95">
            <v>50000</v>
          </cell>
          <cell r="P95">
            <v>879727</v>
          </cell>
          <cell r="Q95">
            <v>83520</v>
          </cell>
          <cell r="R95">
            <v>4607</v>
          </cell>
          <cell r="S95">
            <v>0</v>
          </cell>
          <cell r="T95">
            <v>0</v>
          </cell>
          <cell r="U95">
            <v>79660.507800000007</v>
          </cell>
          <cell r="V95" t="str">
            <v>Shipped</v>
          </cell>
          <cell r="W95">
            <v>44134.368798067102</v>
          </cell>
          <cell r="X95">
            <v>44134.405834490703</v>
          </cell>
          <cell r="Y95" t="str">
            <v/>
          </cell>
          <cell r="Z95" t="str">
            <v>Keatley, Glenn</v>
          </cell>
          <cell r="AA95" t="str">
            <v>Keatley, Glenn</v>
          </cell>
          <cell r="AB95" t="str">
            <v>Kawaii Hana</v>
          </cell>
          <cell r="AD95" t="str">
            <v>Keatley, Glenn</v>
          </cell>
          <cell r="AE95">
            <v>67</v>
          </cell>
          <cell r="AF95" t="str">
            <v>MERCEDES-BENZ</v>
          </cell>
          <cell r="AG95" t="str">
            <v>E350</v>
          </cell>
          <cell r="AH95">
            <v>2009</v>
          </cell>
          <cell r="AI95" t="str">
            <v>11/25/2020</v>
          </cell>
          <cell r="AJ95" t="str">
            <v>Frontier Ace(NG)</v>
          </cell>
          <cell r="AK95" t="str">
            <v>12/21/2020</v>
          </cell>
          <cell r="AL95" t="str">
            <v>Auckland</v>
          </cell>
          <cell r="AM95" t="str">
            <v>NO</v>
          </cell>
          <cell r="AN95" t="str">
            <v>10/09/2020</v>
          </cell>
        </row>
        <row r="96">
          <cell r="G96" t="str">
            <v>WVGZZZ5NZ9W030945</v>
          </cell>
          <cell r="H96">
            <v>1242000</v>
          </cell>
          <cell r="I96">
            <v>1090000</v>
          </cell>
          <cell r="J96">
            <v>10000</v>
          </cell>
          <cell r="K96">
            <v>1100000</v>
          </cell>
          <cell r="L96">
            <v>500000</v>
          </cell>
          <cell r="M96">
            <v>1447128</v>
          </cell>
          <cell r="N96">
            <v>1253503</v>
          </cell>
          <cell r="O96">
            <v>50000</v>
          </cell>
          <cell r="P96">
            <v>1253503</v>
          </cell>
          <cell r="Q96">
            <v>84288</v>
          </cell>
          <cell r="R96">
            <v>6515</v>
          </cell>
          <cell r="S96">
            <v>0</v>
          </cell>
          <cell r="T96">
            <v>0</v>
          </cell>
          <cell r="U96">
            <v>1447127.5</v>
          </cell>
          <cell r="V96" t="str">
            <v>Shipped</v>
          </cell>
          <cell r="W96">
            <v>44074.943881134299</v>
          </cell>
          <cell r="X96">
            <v>44085.270048923601</v>
          </cell>
          <cell r="Y96" t="str">
            <v/>
          </cell>
          <cell r="Z96" t="str">
            <v>Hemi, Jojo</v>
          </cell>
          <cell r="AA96" t="str">
            <v>Keatley, Glenn</v>
          </cell>
          <cell r="AB96" t="str">
            <v>Kawaii Hana</v>
          </cell>
          <cell r="AD96" t="str">
            <v>Mgt, ISS</v>
          </cell>
          <cell r="AE96">
            <v>1939</v>
          </cell>
          <cell r="AF96" t="str">
            <v>VOLKSWAGEN</v>
          </cell>
          <cell r="AG96" t="str">
            <v>TIGUAN</v>
          </cell>
          <cell r="AH96">
            <v>2008</v>
          </cell>
          <cell r="AI96" t="str">
            <v>10/08/2020</v>
          </cell>
          <cell r="AJ96" t="str">
            <v>Venus Spirit(KZ)</v>
          </cell>
          <cell r="AK96" t="str">
            <v>11/06/2020</v>
          </cell>
          <cell r="AL96" t="str">
            <v>Auckland</v>
          </cell>
          <cell r="AM96" t="str">
            <v>NO</v>
          </cell>
          <cell r="AN96" t="str">
            <v>08/25/2015</v>
          </cell>
        </row>
        <row r="97">
          <cell r="G97" t="str">
            <v>WVWZZZ1KZ9W469398</v>
          </cell>
          <cell r="H97">
            <v>409000</v>
          </cell>
          <cell r="I97">
            <v>265000</v>
          </cell>
          <cell r="J97">
            <v>10000</v>
          </cell>
          <cell r="K97">
            <v>275000</v>
          </cell>
          <cell r="L97">
            <v>280000</v>
          </cell>
          <cell r="N97">
            <v>436070</v>
          </cell>
          <cell r="O97">
            <v>50000</v>
          </cell>
          <cell r="P97">
            <v>436070</v>
          </cell>
          <cell r="Q97">
            <v>83320</v>
          </cell>
          <cell r="R97">
            <v>2750</v>
          </cell>
          <cell r="S97">
            <v>0</v>
          </cell>
          <cell r="T97">
            <v>0</v>
          </cell>
          <cell r="U97">
            <v>84076.5</v>
          </cell>
          <cell r="V97" t="str">
            <v>Pending</v>
          </cell>
          <cell r="W97">
            <v>44165.285146840302</v>
          </cell>
          <cell r="X97">
            <v>44167.37140625</v>
          </cell>
          <cell r="Y97" t="str">
            <v/>
          </cell>
          <cell r="Z97" t="str">
            <v>Keatley, Glenn</v>
          </cell>
          <cell r="AA97" t="str">
            <v>Keatley, Glenn</v>
          </cell>
          <cell r="AB97" t="str">
            <v>Kawaii Hana</v>
          </cell>
          <cell r="AD97" t="str">
            <v>Kato, Kai</v>
          </cell>
          <cell r="AE97">
            <v>73</v>
          </cell>
          <cell r="AF97" t="str">
            <v>VOLKSWAGEN</v>
          </cell>
          <cell r="AG97" t="str">
            <v>GOLF</v>
          </cell>
          <cell r="AH97">
            <v>2009</v>
          </cell>
          <cell r="AI97" t="str">
            <v>12/30/2020</v>
          </cell>
          <cell r="AJ97" t="str">
            <v>Garnet Ace(KB)</v>
          </cell>
          <cell r="AK97" t="str">
            <v>01/17/2021</v>
          </cell>
          <cell r="AL97" t="str">
            <v>Auckland</v>
          </cell>
          <cell r="AM97" t="str">
            <v>NO</v>
          </cell>
          <cell r="AN97" t="str">
            <v>10/03/2020</v>
          </cell>
        </row>
        <row r="98">
          <cell r="G98" t="str">
            <v>WVWZZZ1KZAW268906</v>
          </cell>
          <cell r="H98">
            <v>729000</v>
          </cell>
          <cell r="I98">
            <v>585000</v>
          </cell>
          <cell r="J98">
            <v>11000</v>
          </cell>
          <cell r="K98">
            <v>596000</v>
          </cell>
          <cell r="L98">
            <v>610000</v>
          </cell>
          <cell r="N98">
            <v>711574</v>
          </cell>
          <cell r="O98">
            <v>50000</v>
          </cell>
          <cell r="P98">
            <v>711574</v>
          </cell>
          <cell r="Q98">
            <v>83104</v>
          </cell>
          <cell r="R98">
            <v>3770</v>
          </cell>
          <cell r="S98">
            <v>0</v>
          </cell>
          <cell r="T98">
            <v>0</v>
          </cell>
          <cell r="U98">
            <v>83340.5</v>
          </cell>
          <cell r="V98" t="str">
            <v>Shipped</v>
          </cell>
          <cell r="W98">
            <v>44159.342163425899</v>
          </cell>
          <cell r="X98">
            <v>44160.303391701404</v>
          </cell>
          <cell r="Y98" t="str">
            <v/>
          </cell>
          <cell r="Z98" t="str">
            <v>Keatley, Glenn</v>
          </cell>
          <cell r="AA98" t="str">
            <v>Keatley, Glenn</v>
          </cell>
          <cell r="AB98" t="str">
            <v>Kawaii Hana</v>
          </cell>
          <cell r="AD98" t="str">
            <v>Keatley, Glenn</v>
          </cell>
          <cell r="AE98">
            <v>39</v>
          </cell>
          <cell r="AF98" t="str">
            <v>VOLKSWAGEN</v>
          </cell>
          <cell r="AG98" t="str">
            <v>GOLF</v>
          </cell>
          <cell r="AH98">
            <v>2010</v>
          </cell>
          <cell r="AI98" t="str">
            <v>12/15/2020</v>
          </cell>
          <cell r="AJ98" t="str">
            <v>Meridian Ace(KB)</v>
          </cell>
          <cell r="AK98" t="str">
            <v>01/04/2021</v>
          </cell>
          <cell r="AL98" t="str">
            <v>Auckland</v>
          </cell>
          <cell r="AM98" t="str">
            <v>NO</v>
          </cell>
          <cell r="AN98" t="str">
            <v>11/06/2020</v>
          </cell>
        </row>
        <row r="99">
          <cell r="G99" t="str">
            <v>WVWZZZ1KZCW281642</v>
          </cell>
          <cell r="H99">
            <v>443500</v>
          </cell>
          <cell r="I99">
            <v>295000</v>
          </cell>
          <cell r="J99">
            <v>8000</v>
          </cell>
          <cell r="K99">
            <v>303000</v>
          </cell>
          <cell r="L99">
            <v>320000</v>
          </cell>
          <cell r="N99">
            <v>428238</v>
          </cell>
          <cell r="O99">
            <v>50000</v>
          </cell>
          <cell r="P99">
            <v>428238</v>
          </cell>
          <cell r="Q99">
            <v>84288</v>
          </cell>
          <cell r="R99">
            <v>2750</v>
          </cell>
          <cell r="S99">
            <v>0</v>
          </cell>
          <cell r="T99">
            <v>8500</v>
          </cell>
          <cell r="U99">
            <v>81615.5</v>
          </cell>
          <cell r="V99" t="str">
            <v>Shipped</v>
          </cell>
          <cell r="W99">
            <v>44074.808269641202</v>
          </cell>
          <cell r="X99">
            <v>44085.270083483803</v>
          </cell>
          <cell r="Y99" t="str">
            <v/>
          </cell>
          <cell r="Z99" t="str">
            <v>Hemi, Jojo</v>
          </cell>
          <cell r="AA99" t="str">
            <v>Keatley, Glenn</v>
          </cell>
          <cell r="AB99" t="str">
            <v>Kawaii Hana</v>
          </cell>
          <cell r="AD99" t="str">
            <v>Nagai, Masanari</v>
          </cell>
          <cell r="AE99">
            <v>133</v>
          </cell>
          <cell r="AF99" t="str">
            <v>VOLKSWAGEN</v>
          </cell>
          <cell r="AG99" t="str">
            <v>GOLF</v>
          </cell>
          <cell r="AH99">
            <v>2012</v>
          </cell>
          <cell r="AI99" t="str">
            <v>10/15/2020</v>
          </cell>
          <cell r="AJ99" t="str">
            <v>Venus Spirit(KB)</v>
          </cell>
          <cell r="AK99" t="str">
            <v>11/06/2020</v>
          </cell>
          <cell r="AL99" t="str">
            <v>Auckland</v>
          </cell>
          <cell r="AM99" t="str">
            <v>NO</v>
          </cell>
          <cell r="AN99" t="str">
            <v>08/04/2020</v>
          </cell>
        </row>
        <row r="100">
          <cell r="G100" t="str">
            <v>WVWZZZ1KZDW054961</v>
          </cell>
          <cell r="H100">
            <v>867000</v>
          </cell>
          <cell r="I100">
            <v>725000</v>
          </cell>
          <cell r="J100">
            <v>11000</v>
          </cell>
          <cell r="K100">
            <v>736000</v>
          </cell>
          <cell r="L100">
            <v>740000</v>
          </cell>
          <cell r="N100">
            <v>854762</v>
          </cell>
          <cell r="O100">
            <v>50000</v>
          </cell>
          <cell r="P100">
            <v>854762</v>
          </cell>
          <cell r="Q100">
            <v>82680</v>
          </cell>
          <cell r="R100">
            <v>4482</v>
          </cell>
          <cell r="S100">
            <v>0</v>
          </cell>
          <cell r="T100">
            <v>0</v>
          </cell>
          <cell r="U100">
            <v>82581.5</v>
          </cell>
          <cell r="V100" t="str">
            <v>Shipped</v>
          </cell>
          <cell r="W100">
            <v>44145.308381099501</v>
          </cell>
          <cell r="X100">
            <v>44146.366134027798</v>
          </cell>
          <cell r="Y100" t="str">
            <v/>
          </cell>
          <cell r="Z100" t="str">
            <v>Keatley, Glenn</v>
          </cell>
          <cell r="AA100" t="str">
            <v>Keatley, Glenn</v>
          </cell>
          <cell r="AB100" t="str">
            <v>Kawaii Hana</v>
          </cell>
          <cell r="AD100" t="str">
            <v>Keatley, Glenn</v>
          </cell>
          <cell r="AE100">
            <v>49</v>
          </cell>
          <cell r="AF100" t="str">
            <v>VOLKSWAGEN</v>
          </cell>
          <cell r="AG100" t="str">
            <v>GOLF</v>
          </cell>
          <cell r="AH100">
            <v>2013</v>
          </cell>
          <cell r="AI100" t="str">
            <v>12/10/2020</v>
          </cell>
          <cell r="AJ100" t="str">
            <v>Meridian Ace(KZ)</v>
          </cell>
          <cell r="AK100" t="str">
            <v>01/04/2021</v>
          </cell>
          <cell r="AL100" t="str">
            <v>Auckland</v>
          </cell>
          <cell r="AM100" t="str">
            <v>NO</v>
          </cell>
          <cell r="AN100" t="str">
            <v>10/27/2020</v>
          </cell>
        </row>
        <row r="101">
          <cell r="G101" t="str">
            <v>WVWZZZ3CZ9E022016</v>
          </cell>
          <cell r="H101">
            <v>441000</v>
          </cell>
          <cell r="I101">
            <v>300000</v>
          </cell>
          <cell r="J101">
            <v>7000</v>
          </cell>
          <cell r="K101">
            <v>307000</v>
          </cell>
          <cell r="L101">
            <v>310000</v>
          </cell>
          <cell r="N101">
            <v>446404</v>
          </cell>
          <cell r="O101">
            <v>50000</v>
          </cell>
          <cell r="P101">
            <v>446404</v>
          </cell>
          <cell r="Q101">
            <v>83320</v>
          </cell>
          <cell r="R101">
            <v>2750</v>
          </cell>
          <cell r="S101">
            <v>24034</v>
          </cell>
          <cell r="T101">
            <v>0</v>
          </cell>
          <cell r="U101">
            <v>84076.5</v>
          </cell>
          <cell r="V101" t="str">
            <v>Pending</v>
          </cell>
          <cell r="W101">
            <v>44165.285184988403</v>
          </cell>
          <cell r="X101">
            <v>44167.371412766202</v>
          </cell>
          <cell r="Y101" t="str">
            <v/>
          </cell>
          <cell r="Z101" t="str">
            <v>Keatley, Glenn</v>
          </cell>
          <cell r="AA101" t="str">
            <v>Keatley, Glenn</v>
          </cell>
          <cell r="AB101" t="str">
            <v>Kawaii Hana</v>
          </cell>
          <cell r="AD101" t="str">
            <v>Mako, Rico</v>
          </cell>
          <cell r="AE101">
            <v>150</v>
          </cell>
          <cell r="AF101" t="str">
            <v>VOLKSWAGEN</v>
          </cell>
          <cell r="AG101" t="str">
            <v>PASSAT VARIANT</v>
          </cell>
          <cell r="AH101">
            <v>2009</v>
          </cell>
          <cell r="AI101" t="str">
            <v>12/25/2020</v>
          </cell>
          <cell r="AJ101" t="str">
            <v>Garnet Ace(NG)</v>
          </cell>
          <cell r="AK101" t="str">
            <v>01/17/2021</v>
          </cell>
          <cell r="AL101" t="str">
            <v>Auckland</v>
          </cell>
          <cell r="AM101" t="str">
            <v>NO</v>
          </cell>
          <cell r="AN101" t="str">
            <v>07/18/2020</v>
          </cell>
        </row>
        <row r="102">
          <cell r="G102" t="str">
            <v>WVWZZZ6RZCU012450</v>
          </cell>
          <cell r="H102">
            <v>372000</v>
          </cell>
          <cell r="I102">
            <v>230000</v>
          </cell>
          <cell r="J102">
            <v>11000</v>
          </cell>
          <cell r="K102">
            <v>241000</v>
          </cell>
          <cell r="L102">
            <v>250000</v>
          </cell>
          <cell r="N102">
            <v>360134</v>
          </cell>
          <cell r="O102">
            <v>50000</v>
          </cell>
          <cell r="P102">
            <v>360134</v>
          </cell>
          <cell r="Q102">
            <v>84784</v>
          </cell>
          <cell r="R102">
            <v>2750</v>
          </cell>
          <cell r="S102">
            <v>0</v>
          </cell>
          <cell r="T102">
            <v>0</v>
          </cell>
          <cell r="U102">
            <v>80385</v>
          </cell>
          <cell r="V102" t="str">
            <v>Shipped</v>
          </cell>
          <cell r="W102">
            <v>44113.515326307897</v>
          </cell>
          <cell r="X102">
            <v>44113.516890127299</v>
          </cell>
          <cell r="Y102" t="str">
            <v/>
          </cell>
          <cell r="Z102" t="str">
            <v>Keatley, Glenn</v>
          </cell>
          <cell r="AA102" t="str">
            <v>Keatley, Glenn</v>
          </cell>
          <cell r="AB102" t="str">
            <v>Kawaii Hana</v>
          </cell>
          <cell r="AD102" t="str">
            <v>Keatley, Glenn</v>
          </cell>
          <cell r="AE102">
            <v>70</v>
          </cell>
          <cell r="AF102" t="str">
            <v>VOLKSWAGEN</v>
          </cell>
          <cell r="AG102" t="str">
            <v>POLO</v>
          </cell>
          <cell r="AH102">
            <v>2011</v>
          </cell>
          <cell r="AI102" t="str">
            <v>11/11/2020</v>
          </cell>
          <cell r="AJ102" t="str">
            <v>Adria Ace(KZ)</v>
          </cell>
          <cell r="AK102" t="str">
            <v>12/03/2020</v>
          </cell>
          <cell r="AL102" t="str">
            <v>Auckland</v>
          </cell>
          <cell r="AM102" t="str">
            <v>NO</v>
          </cell>
          <cell r="AN102" t="str">
            <v>10/06/2020</v>
          </cell>
        </row>
        <row r="103">
          <cell r="G103" t="str">
            <v>YF15-009709</v>
          </cell>
          <cell r="H103">
            <v>475000</v>
          </cell>
          <cell r="I103">
            <v>335000</v>
          </cell>
          <cell r="J103">
            <v>9000</v>
          </cell>
          <cell r="K103">
            <v>344000</v>
          </cell>
          <cell r="L103">
            <v>360000</v>
          </cell>
          <cell r="N103">
            <v>476334</v>
          </cell>
          <cell r="O103">
            <v>50000</v>
          </cell>
          <cell r="P103">
            <v>476334</v>
          </cell>
          <cell r="Q103">
            <v>84784</v>
          </cell>
          <cell r="R103">
            <v>2750</v>
          </cell>
          <cell r="S103">
            <v>20000</v>
          </cell>
          <cell r="T103">
            <v>0</v>
          </cell>
          <cell r="U103">
            <v>80385</v>
          </cell>
          <cell r="V103" t="str">
            <v>Shipped</v>
          </cell>
          <cell r="W103">
            <v>44113.515511840298</v>
          </cell>
          <cell r="X103">
            <v>44113.516890659703</v>
          </cell>
          <cell r="Y103" t="str">
            <v/>
          </cell>
          <cell r="Z103" t="str">
            <v>Keatley, Glenn</v>
          </cell>
          <cell r="AA103" t="str">
            <v>Keatley, Glenn</v>
          </cell>
          <cell r="AB103" t="str">
            <v>Kawaii Hana</v>
          </cell>
          <cell r="AD103" t="str">
            <v>Keatley, Glenn</v>
          </cell>
          <cell r="AE103">
            <v>412</v>
          </cell>
          <cell r="AF103" t="str">
            <v>NISSAN</v>
          </cell>
          <cell r="AG103" t="str">
            <v>JUKE</v>
          </cell>
          <cell r="AH103">
            <v>2010</v>
          </cell>
          <cell r="AI103" t="str">
            <v>10/31/2020</v>
          </cell>
          <cell r="AJ103" t="str">
            <v>Meridian Ace(KB)</v>
          </cell>
          <cell r="AK103" t="str">
            <v>11/18/2020</v>
          </cell>
          <cell r="AL103" t="str">
            <v>Auckland</v>
          </cell>
          <cell r="AM103" t="str">
            <v>NO</v>
          </cell>
          <cell r="AN103" t="str">
            <v>10/30/2019</v>
          </cell>
        </row>
        <row r="104">
          <cell r="G104" t="str">
            <v>ZC72S-337775</v>
          </cell>
          <cell r="H104">
            <v>463000</v>
          </cell>
          <cell r="I104">
            <v>315000</v>
          </cell>
          <cell r="J104">
            <v>13000</v>
          </cell>
          <cell r="K104">
            <v>328000</v>
          </cell>
          <cell r="L104">
            <v>340000</v>
          </cell>
          <cell r="N104">
            <v>451370</v>
          </cell>
          <cell r="O104">
            <v>50000</v>
          </cell>
          <cell r="P104">
            <v>451370</v>
          </cell>
          <cell r="Q104">
            <v>83320</v>
          </cell>
          <cell r="R104">
            <v>2750</v>
          </cell>
          <cell r="S104">
            <v>0</v>
          </cell>
          <cell r="T104">
            <v>1000</v>
          </cell>
          <cell r="U104">
            <v>84076.5</v>
          </cell>
          <cell r="V104" t="str">
            <v>Pending</v>
          </cell>
          <cell r="W104">
            <v>44165.370092245401</v>
          </cell>
          <cell r="X104">
            <v>44167.371424340301</v>
          </cell>
          <cell r="Y104" t="str">
            <v/>
          </cell>
          <cell r="Z104" t="str">
            <v>Keatley, Glenn</v>
          </cell>
          <cell r="AA104" t="str">
            <v>Keatley, Glenn</v>
          </cell>
          <cell r="AB104" t="str">
            <v>Kawaii Hana</v>
          </cell>
          <cell r="AD104" t="str">
            <v>Yagami, Hiroki</v>
          </cell>
          <cell r="AE104">
            <v>33</v>
          </cell>
          <cell r="AF104" t="str">
            <v>SUZUKI</v>
          </cell>
          <cell r="AG104" t="str">
            <v>SWIFT</v>
          </cell>
          <cell r="AH104">
            <v>2014</v>
          </cell>
          <cell r="AI104" t="str">
            <v>12/24/2020</v>
          </cell>
          <cell r="AJ104" t="str">
            <v>Garnet Ace(KZ)</v>
          </cell>
          <cell r="AK104" t="str">
            <v>01/17/2021</v>
          </cell>
          <cell r="AL104" t="str">
            <v>Auckland</v>
          </cell>
          <cell r="AM104" t="str">
            <v>NO</v>
          </cell>
          <cell r="AN104" t="str">
            <v>11/12/2020</v>
          </cell>
        </row>
        <row r="105">
          <cell r="G105" t="str">
            <v>ZE0-005054</v>
          </cell>
          <cell r="H105">
            <v>433000</v>
          </cell>
          <cell r="I105">
            <v>276000</v>
          </cell>
          <cell r="J105">
            <v>12000</v>
          </cell>
          <cell r="K105">
            <v>288000</v>
          </cell>
          <cell r="L105">
            <v>310000</v>
          </cell>
          <cell r="N105">
            <v>420238</v>
          </cell>
          <cell r="O105">
            <v>50000</v>
          </cell>
          <cell r="P105">
            <v>420238</v>
          </cell>
          <cell r="Q105">
            <v>84288</v>
          </cell>
          <cell r="R105">
            <v>2750</v>
          </cell>
          <cell r="S105">
            <v>0</v>
          </cell>
          <cell r="T105">
            <v>13000</v>
          </cell>
          <cell r="U105">
            <v>81615.5</v>
          </cell>
          <cell r="V105" t="str">
            <v>Shipped</v>
          </cell>
          <cell r="W105">
            <v>44074.808261886603</v>
          </cell>
          <cell r="X105">
            <v>44085.270081828698</v>
          </cell>
          <cell r="Y105" t="str">
            <v/>
          </cell>
          <cell r="Z105" t="str">
            <v>Hemi, Jojo</v>
          </cell>
          <cell r="AA105" t="str">
            <v>Keatley, Glenn</v>
          </cell>
          <cell r="AB105" t="str">
            <v>Kawaii Hana</v>
          </cell>
          <cell r="AD105" t="str">
            <v>Keatley, Glenn</v>
          </cell>
          <cell r="AE105">
            <v>136</v>
          </cell>
          <cell r="AF105" t="str">
            <v>NISSAN</v>
          </cell>
          <cell r="AG105" t="str">
            <v>LEAF</v>
          </cell>
          <cell r="AH105">
            <v>2011</v>
          </cell>
          <cell r="AI105" t="str">
            <v>10/15/2020</v>
          </cell>
          <cell r="AJ105" t="str">
            <v>Venus Spirit(KB)</v>
          </cell>
          <cell r="AK105" t="str">
            <v>11/06/2020</v>
          </cell>
          <cell r="AL105" t="str">
            <v>Auckland</v>
          </cell>
          <cell r="AM105" t="str">
            <v>NO</v>
          </cell>
          <cell r="AN105" t="str">
            <v>08/01/2020</v>
          </cell>
        </row>
        <row r="106">
          <cell r="G106" t="str">
            <v>ZE1-005771</v>
          </cell>
          <cell r="H106">
            <v>2148000</v>
          </cell>
          <cell r="I106">
            <v>1987000</v>
          </cell>
          <cell r="J106">
            <v>9000</v>
          </cell>
          <cell r="K106">
            <v>1996000</v>
          </cell>
          <cell r="L106">
            <v>2200000</v>
          </cell>
          <cell r="N106">
            <v>2124888</v>
          </cell>
          <cell r="O106">
            <v>80000</v>
          </cell>
          <cell r="P106">
            <v>2124888</v>
          </cell>
          <cell r="Q106">
            <v>84288</v>
          </cell>
          <cell r="R106">
            <v>10900</v>
          </cell>
          <cell r="S106">
            <v>0</v>
          </cell>
          <cell r="T106">
            <v>0</v>
          </cell>
          <cell r="U106">
            <v>81615.5</v>
          </cell>
          <cell r="V106" t="str">
            <v>Shipped</v>
          </cell>
          <cell r="W106">
            <v>44074.808253356503</v>
          </cell>
          <cell r="X106">
            <v>44085.270061030104</v>
          </cell>
          <cell r="Y106" t="str">
            <v/>
          </cell>
          <cell r="Z106" t="str">
            <v>Hemi, Jojo</v>
          </cell>
          <cell r="AA106" t="str">
            <v>Keatley, Glenn</v>
          </cell>
          <cell r="AB106" t="str">
            <v>Kawaii Hana</v>
          </cell>
          <cell r="AD106" t="str">
            <v>Keatley, Glenn</v>
          </cell>
          <cell r="AE106">
            <v>384</v>
          </cell>
          <cell r="AF106" t="str">
            <v>NISSAN</v>
          </cell>
          <cell r="AG106" t="str">
            <v>LEAF</v>
          </cell>
          <cell r="AH106">
            <v>2018</v>
          </cell>
          <cell r="AI106" t="str">
            <v>10/08/2020</v>
          </cell>
          <cell r="AJ106" t="str">
            <v>Venus Spirit(KZ)</v>
          </cell>
          <cell r="AK106" t="str">
            <v>11/06/2020</v>
          </cell>
          <cell r="AL106" t="str">
            <v>Auckland</v>
          </cell>
          <cell r="AM106" t="str">
            <v>NO</v>
          </cell>
          <cell r="AN106" t="str">
            <v>11/27/2019</v>
          </cell>
        </row>
        <row r="107">
          <cell r="G107" t="str">
            <v>ZE2-1210457</v>
          </cell>
          <cell r="H107">
            <v>390000</v>
          </cell>
          <cell r="I107">
            <v>245000</v>
          </cell>
          <cell r="J107">
            <v>11000</v>
          </cell>
          <cell r="K107">
            <v>256000</v>
          </cell>
          <cell r="L107">
            <v>270000</v>
          </cell>
          <cell r="N107">
            <v>379570</v>
          </cell>
          <cell r="O107">
            <v>50000</v>
          </cell>
          <cell r="P107">
            <v>379570</v>
          </cell>
          <cell r="Q107">
            <v>83320</v>
          </cell>
          <cell r="R107">
            <v>2750</v>
          </cell>
          <cell r="S107">
            <v>0</v>
          </cell>
          <cell r="T107">
            <v>0</v>
          </cell>
          <cell r="U107">
            <v>84076.5</v>
          </cell>
          <cell r="V107" t="str">
            <v>Pending</v>
          </cell>
          <cell r="W107">
            <v>44165.438045104202</v>
          </cell>
          <cell r="X107">
            <v>44167.371442395801</v>
          </cell>
          <cell r="Y107" t="str">
            <v/>
          </cell>
          <cell r="Z107" t="str">
            <v>Keatley, Glenn</v>
          </cell>
          <cell r="AA107" t="str">
            <v>Keatley, Glenn</v>
          </cell>
          <cell r="AB107" t="str">
            <v>Kawaii Hana</v>
          </cell>
          <cell r="AD107" t="str">
            <v>Kashiwagi, Junpei</v>
          </cell>
          <cell r="AE107">
            <v>38</v>
          </cell>
          <cell r="AF107" t="str">
            <v>HONDA</v>
          </cell>
          <cell r="AG107" t="str">
            <v>INSIGHT</v>
          </cell>
          <cell r="AH107">
            <v>2010</v>
          </cell>
          <cell r="AI107" t="str">
            <v>12/30/2020</v>
          </cell>
          <cell r="AJ107" t="str">
            <v>Garnet Ace(KB)</v>
          </cell>
          <cell r="AK107" t="str">
            <v>01/17/2021</v>
          </cell>
          <cell r="AL107" t="str">
            <v>Auckland</v>
          </cell>
          <cell r="AM107" t="str">
            <v>NO</v>
          </cell>
          <cell r="AN107" t="str">
            <v>11/07/2020</v>
          </cell>
        </row>
        <row r="108">
          <cell r="G108" t="str">
            <v>ZGE20-0038465</v>
          </cell>
          <cell r="H108">
            <v>364500</v>
          </cell>
          <cell r="I108">
            <v>216000</v>
          </cell>
          <cell r="J108">
            <v>14500</v>
          </cell>
          <cell r="K108">
            <v>230500</v>
          </cell>
          <cell r="L108">
            <v>240000</v>
          </cell>
          <cell r="N108">
            <v>347370</v>
          </cell>
          <cell r="O108">
            <v>50000</v>
          </cell>
          <cell r="P108">
            <v>347370</v>
          </cell>
          <cell r="Q108">
            <v>83320</v>
          </cell>
          <cell r="R108">
            <v>2750</v>
          </cell>
          <cell r="S108">
            <v>0</v>
          </cell>
          <cell r="T108">
            <v>0</v>
          </cell>
          <cell r="U108">
            <v>84076.5</v>
          </cell>
          <cell r="V108" t="str">
            <v>Unshipped Unassigned</v>
          </cell>
          <cell r="W108">
            <v>44165.275219328701</v>
          </cell>
          <cell r="X108">
            <v>44167.371458680602</v>
          </cell>
          <cell r="Y108" t="str">
            <v/>
          </cell>
          <cell r="Z108" t="str">
            <v>Keatley, Glenn</v>
          </cell>
          <cell r="AA108" t="str">
            <v>Keatley, Glenn</v>
          </cell>
          <cell r="AB108" t="str">
            <v>Kawaii Hana</v>
          </cell>
          <cell r="AD108" t="str">
            <v>Yamada, Shizuka</v>
          </cell>
          <cell r="AE108">
            <v>34</v>
          </cell>
          <cell r="AF108" t="str">
            <v>TOYOTA</v>
          </cell>
          <cell r="AG108" t="str">
            <v>WISH</v>
          </cell>
          <cell r="AH108">
            <v>2009</v>
          </cell>
          <cell r="AI108" t="str">
            <v>12/31/2020</v>
          </cell>
          <cell r="AJ108" t="str">
            <v>Unassigned</v>
          </cell>
          <cell r="AK108" t="str">
            <v>12/31/2019</v>
          </cell>
          <cell r="AL108" t="str">
            <v>Nagoya</v>
          </cell>
          <cell r="AM108" t="str">
            <v>YES</v>
          </cell>
          <cell r="AN108" t="str">
            <v>11/11/2020</v>
          </cell>
        </row>
        <row r="109">
          <cell r="G109" t="str">
            <v>ZGE20-0062425</v>
          </cell>
          <cell r="H109">
            <v>369000</v>
          </cell>
          <cell r="I109">
            <v>229000</v>
          </cell>
          <cell r="J109">
            <v>8000</v>
          </cell>
          <cell r="K109">
            <v>237000</v>
          </cell>
          <cell r="L109">
            <v>240000</v>
          </cell>
          <cell r="N109">
            <v>353738</v>
          </cell>
          <cell r="O109">
            <v>50000</v>
          </cell>
          <cell r="P109">
            <v>353738</v>
          </cell>
          <cell r="Q109">
            <v>84288</v>
          </cell>
          <cell r="R109">
            <v>2750</v>
          </cell>
          <cell r="S109">
            <v>0</v>
          </cell>
          <cell r="T109">
            <v>0</v>
          </cell>
          <cell r="U109">
            <v>81615.5</v>
          </cell>
          <cell r="V109" t="str">
            <v>Shipped</v>
          </cell>
          <cell r="W109">
            <v>44074.808241088002</v>
          </cell>
          <cell r="X109">
            <v>44085.270105555603</v>
          </cell>
          <cell r="Y109" t="str">
            <v/>
          </cell>
          <cell r="Z109" t="str">
            <v>Hemi, Jojo</v>
          </cell>
          <cell r="AA109" t="str">
            <v>Keatley, Glenn</v>
          </cell>
          <cell r="AB109" t="str">
            <v>Kawaii Hana</v>
          </cell>
          <cell r="AD109" t="str">
            <v>Arai, Kazuaki</v>
          </cell>
          <cell r="AE109">
            <v>110</v>
          </cell>
          <cell r="AF109" t="str">
            <v>TOYOTA</v>
          </cell>
          <cell r="AG109" t="str">
            <v>WISH</v>
          </cell>
          <cell r="AH109">
            <v>2010</v>
          </cell>
          <cell r="AI109" t="str">
            <v>10/13/2020</v>
          </cell>
          <cell r="AJ109" t="str">
            <v>Venus Spirit(NG)</v>
          </cell>
          <cell r="AK109" t="str">
            <v>11/06/2020</v>
          </cell>
          <cell r="AL109" t="str">
            <v>Auckland</v>
          </cell>
          <cell r="AM109" t="str">
            <v>NO</v>
          </cell>
          <cell r="AN109" t="str">
            <v>08/27/2020</v>
          </cell>
        </row>
        <row r="110">
          <cell r="G110" t="str">
            <v>ZGE20-0129467</v>
          </cell>
          <cell r="H110">
            <v>541000</v>
          </cell>
          <cell r="I110">
            <v>397000</v>
          </cell>
          <cell r="J110">
            <v>9000</v>
          </cell>
          <cell r="K110">
            <v>406000</v>
          </cell>
          <cell r="L110">
            <v>420000</v>
          </cell>
          <cell r="N110">
            <v>521234</v>
          </cell>
          <cell r="O110">
            <v>50000</v>
          </cell>
          <cell r="P110">
            <v>521234</v>
          </cell>
          <cell r="Q110">
            <v>83112</v>
          </cell>
          <cell r="R110">
            <v>2822</v>
          </cell>
          <cell r="S110">
            <v>0</v>
          </cell>
          <cell r="T110">
            <v>0</v>
          </cell>
          <cell r="U110">
            <v>84076.5</v>
          </cell>
          <cell r="V110" t="str">
            <v>Pending</v>
          </cell>
          <cell r="W110">
            <v>44165.620477349497</v>
          </cell>
          <cell r="X110">
            <v>44167.371441169002</v>
          </cell>
          <cell r="Y110" t="str">
            <v/>
          </cell>
          <cell r="Z110" t="str">
            <v>Keatley, Glenn</v>
          </cell>
          <cell r="AA110" t="str">
            <v>Keatley, Glenn</v>
          </cell>
          <cell r="AB110" t="str">
            <v>Kawaii Hana</v>
          </cell>
          <cell r="AD110" t="str">
            <v>Kato, Kai</v>
          </cell>
          <cell r="AE110">
            <v>28</v>
          </cell>
          <cell r="AF110" t="str">
            <v>TOYOTA</v>
          </cell>
          <cell r="AG110" t="str">
            <v>WISH</v>
          </cell>
          <cell r="AH110">
            <v>2012</v>
          </cell>
          <cell r="AI110" t="str">
            <v>12/30/2020</v>
          </cell>
          <cell r="AJ110" t="str">
            <v>Garnet Ace(KB)</v>
          </cell>
          <cell r="AK110" t="str">
            <v>01/17/2021</v>
          </cell>
          <cell r="AL110" t="str">
            <v>Auckland</v>
          </cell>
          <cell r="AM110" t="str">
            <v>NO</v>
          </cell>
          <cell r="AN110" t="str">
            <v>11/17/2020</v>
          </cell>
        </row>
        <row r="111">
          <cell r="G111" t="str">
            <v>ZGE20-0129949</v>
          </cell>
          <cell r="H111">
            <v>515500</v>
          </cell>
          <cell r="I111">
            <v>371000</v>
          </cell>
          <cell r="J111">
            <v>12000</v>
          </cell>
          <cell r="K111">
            <v>383000</v>
          </cell>
          <cell r="L111">
            <v>390000</v>
          </cell>
          <cell r="N111">
            <v>499530</v>
          </cell>
          <cell r="O111">
            <v>50000</v>
          </cell>
          <cell r="P111">
            <v>499530</v>
          </cell>
          <cell r="Q111">
            <v>82680</v>
          </cell>
          <cell r="R111">
            <v>2750</v>
          </cell>
          <cell r="S111">
            <v>0</v>
          </cell>
          <cell r="T111">
            <v>1500</v>
          </cell>
          <cell r="U111">
            <v>82581.5</v>
          </cell>
          <cell r="V111" t="str">
            <v>Shipped</v>
          </cell>
          <cell r="W111">
            <v>44145.308332442102</v>
          </cell>
          <cell r="X111">
            <v>44146.366136539298</v>
          </cell>
          <cell r="Y111" t="str">
            <v/>
          </cell>
          <cell r="Z111" t="str">
            <v>Keatley, Glenn</v>
          </cell>
          <cell r="AA111" t="str">
            <v>Keatley, Glenn</v>
          </cell>
          <cell r="AB111" t="str">
            <v>Kawaii Hana</v>
          </cell>
          <cell r="AD111" t="str">
            <v>Keatley, Glenn</v>
          </cell>
          <cell r="AE111">
            <v>46</v>
          </cell>
          <cell r="AF111" t="str">
            <v>TOYOTA</v>
          </cell>
          <cell r="AG111" t="str">
            <v>WISH</v>
          </cell>
          <cell r="AH111">
            <v>2012</v>
          </cell>
          <cell r="AI111" t="str">
            <v>11/27/2020</v>
          </cell>
          <cell r="AJ111" t="str">
            <v>Frontier Ace(KB)</v>
          </cell>
          <cell r="AK111" t="str">
            <v>12/21/2020</v>
          </cell>
          <cell r="AL111" t="str">
            <v>Auckland</v>
          </cell>
          <cell r="AM111" t="str">
            <v>NO</v>
          </cell>
          <cell r="AN111" t="str">
            <v>10/30/2020</v>
          </cell>
        </row>
        <row r="112">
          <cell r="G112" t="str">
            <v>ZVW30-1574191</v>
          </cell>
          <cell r="H112">
            <v>564000</v>
          </cell>
          <cell r="I112">
            <v>420000</v>
          </cell>
          <cell r="J112">
            <v>11000</v>
          </cell>
          <cell r="K112">
            <v>431000</v>
          </cell>
          <cell r="L112">
            <v>410000</v>
          </cell>
          <cell r="N112">
            <v>590244</v>
          </cell>
          <cell r="O112">
            <v>50000</v>
          </cell>
          <cell r="P112">
            <v>590244</v>
          </cell>
          <cell r="Q112">
            <v>83104</v>
          </cell>
          <cell r="R112">
            <v>3166</v>
          </cell>
          <cell r="S112">
            <v>39274</v>
          </cell>
          <cell r="T112">
            <v>0</v>
          </cell>
          <cell r="U112">
            <v>83340.5</v>
          </cell>
          <cell r="V112" t="str">
            <v>Pending</v>
          </cell>
          <cell r="W112">
            <v>44159.3360810995</v>
          </cell>
          <cell r="X112">
            <v>44160.303408530097</v>
          </cell>
          <cell r="Y112" t="str">
            <v/>
          </cell>
          <cell r="Z112" t="str">
            <v>Keatley, Glenn</v>
          </cell>
          <cell r="AA112" t="str">
            <v>Keatley, Glenn</v>
          </cell>
          <cell r="AB112" t="str">
            <v>Kawaii Hana</v>
          </cell>
          <cell r="AD112" t="str">
            <v>Mako, Rico</v>
          </cell>
          <cell r="AE112">
            <v>405</v>
          </cell>
          <cell r="AF112" t="str">
            <v>TOYOTA</v>
          </cell>
          <cell r="AG112" t="str">
            <v>PRIUS</v>
          </cell>
          <cell r="AH112">
            <v>2012</v>
          </cell>
          <cell r="AI112" t="str">
            <v>12/24/2020</v>
          </cell>
          <cell r="AJ112" t="str">
            <v>Garnet Ace(KZ)</v>
          </cell>
          <cell r="AK112" t="str">
            <v>01/17/2021</v>
          </cell>
          <cell r="AL112" t="str">
            <v>Auckland</v>
          </cell>
          <cell r="AM112" t="str">
            <v>NO</v>
          </cell>
          <cell r="AN112" t="str">
            <v>11/06/2019</v>
          </cell>
        </row>
        <row r="113">
          <cell r="G113" t="str">
            <v>ZVW30-5134874</v>
          </cell>
          <cell r="H113">
            <v>516500</v>
          </cell>
          <cell r="I113">
            <v>364000</v>
          </cell>
          <cell r="J113">
            <v>8500</v>
          </cell>
          <cell r="K113">
            <v>372500</v>
          </cell>
          <cell r="L113">
            <v>390000</v>
          </cell>
          <cell r="N113">
            <v>498370</v>
          </cell>
          <cell r="O113">
            <v>50000</v>
          </cell>
          <cell r="P113">
            <v>498370</v>
          </cell>
          <cell r="Q113">
            <v>83320</v>
          </cell>
          <cell r="R113">
            <v>2750</v>
          </cell>
          <cell r="S113">
            <v>0</v>
          </cell>
          <cell r="T113">
            <v>10000</v>
          </cell>
          <cell r="U113">
            <v>84076.5</v>
          </cell>
          <cell r="V113" t="str">
            <v>Pending</v>
          </cell>
          <cell r="W113">
            <v>44165.465069988401</v>
          </cell>
          <cell r="X113">
            <v>44167.371398842603</v>
          </cell>
          <cell r="Y113" t="str">
            <v/>
          </cell>
          <cell r="Z113" t="str">
            <v>Keatley, Glenn</v>
          </cell>
          <cell r="AA113" t="str">
            <v>Keatley, Glenn</v>
          </cell>
          <cell r="AB113" t="str">
            <v>Kawaii Hana</v>
          </cell>
          <cell r="AD113" t="str">
            <v>Nagai, Masanari</v>
          </cell>
          <cell r="AE113">
            <v>26</v>
          </cell>
          <cell r="AF113" t="str">
            <v>TOYOTA</v>
          </cell>
          <cell r="AG113" t="str">
            <v>PRIUS</v>
          </cell>
          <cell r="AH113">
            <v>2010</v>
          </cell>
          <cell r="AI113" t="str">
            <v>12/30/2020</v>
          </cell>
          <cell r="AJ113" t="str">
            <v>Garnet Ace(KB)</v>
          </cell>
          <cell r="AK113" t="str">
            <v>01/17/2021</v>
          </cell>
          <cell r="AL113" t="str">
            <v>Auckland</v>
          </cell>
          <cell r="AM113" t="str">
            <v>NO</v>
          </cell>
          <cell r="AN113" t="str">
            <v>11/19/2020</v>
          </cell>
        </row>
        <row r="114">
          <cell r="G114" t="str">
            <v>ZVW30-5164765</v>
          </cell>
          <cell r="H114">
            <v>522000</v>
          </cell>
          <cell r="I114">
            <v>380000</v>
          </cell>
          <cell r="J114">
            <v>11000</v>
          </cell>
          <cell r="K114">
            <v>391000</v>
          </cell>
          <cell r="L114">
            <v>400000</v>
          </cell>
          <cell r="N114">
            <v>505834</v>
          </cell>
          <cell r="O114">
            <v>50000</v>
          </cell>
          <cell r="P114">
            <v>505834</v>
          </cell>
          <cell r="Q114">
            <v>84784</v>
          </cell>
          <cell r="R114">
            <v>2750</v>
          </cell>
          <cell r="S114">
            <v>0</v>
          </cell>
          <cell r="T114">
            <v>0</v>
          </cell>
          <cell r="U114">
            <v>80385</v>
          </cell>
          <cell r="V114" t="str">
            <v>Shipped</v>
          </cell>
          <cell r="W114">
            <v>44113.515430474501</v>
          </cell>
          <cell r="X114">
            <v>44113.516892824096</v>
          </cell>
          <cell r="Y114" t="str">
            <v/>
          </cell>
          <cell r="Z114" t="str">
            <v>Keatley, Glenn</v>
          </cell>
          <cell r="AA114" t="str">
            <v>Keatley, Glenn</v>
          </cell>
          <cell r="AB114" t="str">
            <v>Kawaii Hana</v>
          </cell>
          <cell r="AD114" t="str">
            <v>Keatley, Glenn</v>
          </cell>
          <cell r="AE114">
            <v>101</v>
          </cell>
          <cell r="AF114" t="str">
            <v>TOYOTA</v>
          </cell>
          <cell r="AG114" t="str">
            <v>PRIUS</v>
          </cell>
          <cell r="AH114">
            <v>2010</v>
          </cell>
          <cell r="AI114" t="str">
            <v>10/31/2020</v>
          </cell>
          <cell r="AJ114" t="str">
            <v>Meridian Ace(KB)</v>
          </cell>
          <cell r="AK114" t="str">
            <v>11/18/2020</v>
          </cell>
          <cell r="AL114" t="str">
            <v>Auckland</v>
          </cell>
          <cell r="AM114" t="str">
            <v>NO</v>
          </cell>
          <cell r="AN114" t="str">
            <v>09/05/2020</v>
          </cell>
        </row>
        <row r="115">
          <cell r="G115" t="str">
            <v>ZVW30-5205447</v>
          </cell>
          <cell r="H115">
            <v>520000</v>
          </cell>
          <cell r="I115">
            <v>365000</v>
          </cell>
          <cell r="J115">
            <v>13000</v>
          </cell>
          <cell r="K115">
            <v>378000</v>
          </cell>
          <cell r="L115">
            <v>400000</v>
          </cell>
          <cell r="N115">
            <v>518111</v>
          </cell>
          <cell r="O115">
            <v>50000</v>
          </cell>
          <cell r="P115">
            <v>518111</v>
          </cell>
          <cell r="Q115">
            <v>83104</v>
          </cell>
          <cell r="R115">
            <v>2807</v>
          </cell>
          <cell r="S115">
            <v>0</v>
          </cell>
          <cell r="T115">
            <v>9000</v>
          </cell>
          <cell r="U115">
            <v>83340.5</v>
          </cell>
          <cell r="V115" t="str">
            <v>Shipped</v>
          </cell>
          <cell r="W115">
            <v>44159.342154201397</v>
          </cell>
          <cell r="X115">
            <v>44160.303394942101</v>
          </cell>
          <cell r="Y115" t="str">
            <v/>
          </cell>
          <cell r="Z115" t="str">
            <v>Keatley, Glenn</v>
          </cell>
          <cell r="AA115" t="str">
            <v>Keatley, Glenn</v>
          </cell>
          <cell r="AB115" t="str">
            <v>Kawaii Hana</v>
          </cell>
          <cell r="AD115" t="str">
            <v>Keatley, Glenn</v>
          </cell>
          <cell r="AE115">
            <v>34</v>
          </cell>
          <cell r="AF115" t="str">
            <v>TOYOTA</v>
          </cell>
          <cell r="AG115" t="str">
            <v>PRIUS</v>
          </cell>
          <cell r="AH115">
            <v>2010</v>
          </cell>
          <cell r="AI115" t="str">
            <v>12/15/2020</v>
          </cell>
          <cell r="AJ115" t="str">
            <v>Meridian Ace(KB)</v>
          </cell>
          <cell r="AK115" t="str">
            <v>01/04/2021</v>
          </cell>
          <cell r="AL115" t="str">
            <v>Auckland</v>
          </cell>
          <cell r="AM115" t="str">
            <v>NO</v>
          </cell>
          <cell r="AN115" t="str">
            <v>11/11/2020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checklist.ibcjapan.co.jp/checklist?crypt=%5E%DC%D5%E3%98%B6%D1%CB%95%87%A7%E0%C5%D5%AB%DEt%A7%94%AA%9E%CC%D8%A5%D6ocY%CF%CD%A9%DE%D2%CD%B0%A8%D2%DB%9D%C8%A3%DA%A2%DF%E0%B9%AC%88%C9%A8%95%A6%CA%E2%A2%DD%D9%CF%CC%A9%8A%E1%D5%E0%9B%E2v%9EY%D0%D4%A5%DE%A7%DA%A9%C7%DC%E5%CE%EA%8D%9C%9C%DC%CF%CF%A2%CC%A5%C9u%9E%94%AC%99o%A1" TargetMode="External"/><Relationship Id="rId21" Type="http://schemas.openxmlformats.org/officeDocument/2006/relationships/hyperlink" Target="http://checklist.ibcjapan.co.jp/checklist?crypt=%5E%DC%D5%E3%98%B6%D1%CB%95%87%A7%E0%C5%D5%AB%DEt%A7%94%AA%9E%CC%D8%A5%D6ocY%CF%CD%A9%DE%D2%CD%B0%A8%D2%DB%9D%C8%A3%DA%A2%DF%E0%B9%AC%88%C9%A8%95%A6%CA%E2%A2%DD%D9%CF%CC%A9%8A%E1%D5%E0%9B%E2v%9EY%D0%D4%A5%DE%A7%DA%A9%C7%DC%E5%CE%EA%8D%9C%9C%DC%CF%CF%A2%CC%A5%C9u%9E%92%A7%95n%A1" TargetMode="External"/><Relationship Id="rId42" Type="http://schemas.openxmlformats.org/officeDocument/2006/relationships/hyperlink" Target="http://checklist.ibcjapan.co.jp/checklist?crypt=%5E%DC%D5%E3%98%B6%D1%CB%95%87%A7%E0%C5%D5%AB%DEt%A7%94%AA%9E%CC%D8%A5%D6ocY%CF%CD%A9%DE%D2%CD%B0%A8%D2%DB%9D%C8%A3%DA%A2%DF%E0%B9%AC%88%C9%A8%95%A6%CA%E2%A2%DD%D9%CF%CC%A9%8A%E1%D5%E0%9B%E2v%9EY%D0%D4%A5%DE%A7%DA%A9%C7%DC%E5%CE%EA%8D%9C%9C%DC%CF%CF%A2%CC%A5%C9u%9E%94%AC%99o%9E" TargetMode="External"/><Relationship Id="rId47" Type="http://schemas.openxmlformats.org/officeDocument/2006/relationships/hyperlink" Target="http://checklist.ibcjapan.co.jp/checklist?crypt=%5E%DC%D5%E3%98%B6%D1%CB%95%87%A7%E0%C5%D5%AB%DEt%A7%94%AA%9E%CC%D8%A5%D6ocY%CF%CD%A9%DE%D2%CD%B0%A8%D2%DB%9D%C8%A3%DA%A2%DF%E0%B9%AC%88%C9%A8%95%A6%CA%E2%A2%DD%D9%CF%CC%A9%8A%E1%D5%E0%9B%E2v%9EY%D0%D4%A5%DE%A7%DA%A9%C7%DC%E5%CE%EA%8D%9C%9C%DC%CF%CF%A2%CC%A5%C9u%9E%94%AF%9Al%A2" TargetMode="External"/><Relationship Id="rId63" Type="http://schemas.openxmlformats.org/officeDocument/2006/relationships/hyperlink" Target="http://checklist.ibcjapan.co.jp/checklist?crypt=%5E%DC%D5%E3%98%B6%D1%CB%95%87%A7%E0%C5%D5%AB%DEt%A7%94%AA%9E%CC%D8%A5%D6ocY%CF%CD%A9%DE%D2%CD%B0%A8%D2%DB%9D%C8%A3%DA%A2%DF%E0%B9%AC%88%C9%A8%95%A6%CA%E2%A2%DD%D9%CF%CC%A9%8A%E1%D5%E0%9B%E2v%9EY%D0%D4%A5%DE%A7%DA%A9%C7%DC%E5%CE%EA%8D%9C%9C%DC%CF%CF%A2%CC%A5%C9u%9E%94%B0%93n%9E" TargetMode="External"/><Relationship Id="rId68" Type="http://schemas.openxmlformats.org/officeDocument/2006/relationships/hyperlink" Target="http://checklist.ibcjapan.co.jp/checklist?crypt=%5E%DC%D5%E3%98%B6%D1%CB%95%87%A7%E0%C5%D5%AB%DEt%A7%94%AA%9E%CC%D8%A5%D6ocY%CF%CD%A9%DE%D2%CD%B0%A8%D2%DB%9D%C8%A3%DA%A2%DF%E0%B9%AC%88%C9%A8%95%A6%CA%E2%A2%DD%D9%CF%CC%A9%8A%E1%D5%E0%9B%E2v%9EY%D0%D4%A5%DE%A7%DA%A9%C7%DC%E5%CE%EA%8D%9C%9C%DC%CF%CF%A2%CC%A5%C9u%9E%95%A7%92j%9C" TargetMode="External"/><Relationship Id="rId84" Type="http://schemas.openxmlformats.org/officeDocument/2006/relationships/hyperlink" Target="http://checklist.ibcjapan.co.jp/checklist?crypt=%5E%DC%D5%E3%98%B6%D1%CB%95%87%A7%E0%C5%D5%AB%DEt%A7%94%AA%9E%CC%D8%A5%D6ocY%CF%CD%A9%DE%D2%CD%B0%A8%D2%DB%9D%C8%A3%DA%A2%DF%E0%B9%AC%88%C9%A8%95%A6%CA%E2%A2%DD%D9%CF%CC%A9%8A%E1%D5%E0%9B%E2v%9EY%D0%D4%A5%DE%A7%DA%A9%C7%DC%E5%CE%EA%8D%9C%9C%DC%CF%CF%A2%CC%A5%C9u%9E%94%B0%94i%A1" TargetMode="External"/><Relationship Id="rId89" Type="http://schemas.openxmlformats.org/officeDocument/2006/relationships/hyperlink" Target="http://checklist.ibcjapan.co.jp/checklist?crypt=%5E%DC%D5%E3%98%B6%D1%CB%95%87%A7%E0%C5%D5%AB%DEt%A7%94%AA%9E%CC%D8%A5%D6ocY%CF%CD%A9%DE%D2%CD%B0%A8%D2%DB%9D%C8%A3%DA%A2%DF%E0%B9%AC%88%C9%A8%95%A6%CA%E2%A2%DD%D9%CF%CC%A9%8A%E1%D5%E0%9B%E2v%9EY%D0%D4%A5%DE%A7%DA%A9%C7%DC%E5%CE%EA%8D%9C%9C%DC%CF%CF%A2%CC%A5%C9u%9E%95%A7%95q%9E" TargetMode="External"/><Relationship Id="rId112" Type="http://schemas.openxmlformats.org/officeDocument/2006/relationships/hyperlink" Target="http://checklist.ibcjapan.co.jp/checklist?crypt=%5E%DC%D5%E3%98%B6%D1%CB%95%87%A7%E0%C5%D5%AB%DEt%A7%94%AA%9E%CC%D8%A5%D6ocY%CF%CD%A9%DE%D2%CD%B0%A8%D2%DB%9D%C8%A3%DA%A2%DF%E0%B9%AC%88%C9%A8%95%A6%CA%E2%A2%DD%D9%CF%CC%A9%8A%E1%D5%E0%9B%E2v%9EY%D0%D4%A5%DE%A7%DA%A9%C7%DC%E5%CE%EA%8D%9C%9C%DC%CF%CF%A2%CC%A5%C9u%9E%95%A7%91q%A0" TargetMode="External"/><Relationship Id="rId16" Type="http://schemas.openxmlformats.org/officeDocument/2006/relationships/hyperlink" Target="http://checklist.ibcjapan.co.jp/checklist?crypt=%5E%DC%D5%E3%98%B6%D1%CB%95%87%A7%E0%C5%D5%AB%DEt%A7%94%AA%9E%CC%D8%A5%D6ocY%CF%CD%A9%DE%D2%CD%B0%A8%D2%DB%9D%C8%A3%DA%A2%DF%E0%B9%AC%88%C9%A8%95%A6%CA%E2%A2%DD%D9%CF%CC%A9%8A%E1%D5%E0%9B%E2v%9EY%D0%D4%A5%DE%A7%DA%A9%C7%DC%E5%CE%EA%8D%9C%9C%DC%CF%CF%A2%CC%A5%C9u%9E%92%A8%95h%9B" TargetMode="External"/><Relationship Id="rId107" Type="http://schemas.openxmlformats.org/officeDocument/2006/relationships/hyperlink" Target="http://checklist.ibcjapan.co.jp/checklist?crypt=%5E%DC%D5%E3%98%B6%D1%CB%95%87%A7%E0%C5%D5%AB%DEt%A7%94%AA%9E%CC%D8%A5%D6ocY%CF%CD%A9%DE%D2%CD%B0%A8%D2%DB%9D%C8%A3%DA%A2%DF%E0%B9%AC%88%C9%A8%95%A6%CA%E2%A2%DD%D9%CF%CC%A9%8A%E1%D5%E0%9B%E2v%9EY%D0%D4%A5%DE%A7%DA%A9%C7%DC%E5%CE%EA%8D%9C%9C%DC%CF%CF%A2%CC%A5%C9u%9E%94%B0%96l%9D" TargetMode="External"/><Relationship Id="rId11" Type="http://schemas.openxmlformats.org/officeDocument/2006/relationships/hyperlink" Target="http://checklist.ibcjapan.co.jp/checklist?crypt=%5E%DC%D5%E3%98%B6%D1%CB%95%87%A7%E0%C5%D5%AB%DEt%A7%94%AA%9E%CC%D8%A5%D6ocY%CF%CD%A9%DE%D2%CD%B0%A8%D2%DB%9D%C8%A3%DA%A2%DF%E0%B9%AC%88%C9%A8%95%A6%CA%E2%A2%DD%D9%CF%CC%A9%8A%E1%D5%E0%9B%E2v%9EY%D0%D4%A5%DE%A7%DA%A9%C7%DC%E5%CE%EA%8D%9C%9C%DC%CF%CF%A2%CC%A5%C9u%9E%91%AF%94q%A0" TargetMode="External"/><Relationship Id="rId32" Type="http://schemas.openxmlformats.org/officeDocument/2006/relationships/hyperlink" Target="http://checklist.ibcjapan.co.jp/checklist?crypt=%5E%DC%D5%E3%98%B6%D1%CB%95%87%A7%E0%C5%D5%AB%DEt%A7%94%AA%9E%CC%D8%A5%D6ocY%CF%CD%A9%DE%D2%CD%B0%A8%D2%DB%9D%C8%A3%DA%A2%DF%E0%B9%AC%88%C9%A8%95%A6%CA%E2%A2%DD%D9%CF%CC%A9%8A%E1%D5%E0%9B%E2v%9EY%D0%D4%A5%DE%A7%DA%A9%C7%DC%E5%CE%EA%8D%9C%9C%DC%CF%CF%A2%CC%A5%C9u%9D%9A%B0%9Ao%9B" TargetMode="External"/><Relationship Id="rId37" Type="http://schemas.openxmlformats.org/officeDocument/2006/relationships/hyperlink" Target="http://checklist.ibcjapan.co.jp/checklist?crypt=%5E%DC%D5%E3%98%B6%D1%CB%95%87%A7%E0%C5%D5%AB%DEt%A7%94%AA%9E%CC%D8%A5%D6ocY%CF%CD%A9%DE%D2%CD%B0%A8%D2%DB%9D%C8%A3%DA%A2%DF%E0%B9%AC%88%C9%A8%95%A6%CA%E2%A2%DD%D9%CF%CC%A9%8A%E1%D5%E0%9B%E2v%9EY%D0%D4%A5%DE%A7%DA%A9%C7%DC%E5%CE%EA%8D%9C%9C%DC%CF%CF%A2%CC%A5%C9u%9E%92%A8%92k%9C" TargetMode="External"/><Relationship Id="rId53" Type="http://schemas.openxmlformats.org/officeDocument/2006/relationships/hyperlink" Target="http://checklist.ibcjapan.co.jp/checklist?crypt=%5E%DC%D5%E3%98%B6%D1%CB%95%87%A7%E0%C5%D5%AB%DEt%A7%94%AA%9E%CC%D8%A5%D6ocY%CF%CD%A9%DE%D2%CD%B0%A8%D2%DB%9D%C8%A3%DA%A2%DF%E0%B9%AC%88%C9%A8%95%A6%CA%E2%A2%DD%D9%CF%CC%A9%8A%E1%D5%E0%9B%E2v%9EY%D0%D4%A5%DE%A7%DA%A9%C7%DC%E5%CE%EA%8D%9C%9C%DC%CF%CF%A2%CC%A5%C9u%9E%94%B0%96m%9D" TargetMode="External"/><Relationship Id="rId58" Type="http://schemas.openxmlformats.org/officeDocument/2006/relationships/hyperlink" Target="http://checklist.ibcjapan.co.jp/checklist?crypt=%5E%DC%D5%E3%98%B6%D1%CB%95%87%A7%E0%C5%D5%AB%DEt%A7%94%AA%9E%CC%D8%A5%D6ocY%CF%CD%A9%DE%D2%CD%B0%A8%D2%DB%9D%C8%A3%DA%A2%DF%E0%B9%AC%88%C9%A8%95%A6%CA%E2%A2%DD%D9%CF%CC%A9%8A%E1%D5%E0%9B%E2v%9EY%D0%D4%A5%DE%A7%DA%A9%C7%DC%E5%CE%EA%8D%9C%9C%DC%CF%CF%A2%CC%A5%C9u%9E%92%A7%98l%9F" TargetMode="External"/><Relationship Id="rId74" Type="http://schemas.openxmlformats.org/officeDocument/2006/relationships/hyperlink" Target="http://checklist.ibcjapan.co.jp/checklist?crypt=%5E%DC%D5%E3%98%B6%D1%CB%95%87%A7%E0%C5%D5%AB%DEt%A7%94%AA%9E%CC%D8%A5%D6ocY%CF%CD%A9%DE%D2%CD%B0%A8%D2%DB%9D%C8%A3%DA%A2%DF%E0%B9%AC%88%C9%A8%95%A6%CA%E2%A2%DD%D9%CF%CC%A9%8A%E1%D5%E0%9B%E2v%9EY%D0%D4%A5%DE%A7%DA%A9%C7%DC%E5%CE%EA%8D%9C%9C%DC%CF%CF%A2%CC%A5%C9u%9E%95%A7%96n%9D" TargetMode="External"/><Relationship Id="rId79" Type="http://schemas.openxmlformats.org/officeDocument/2006/relationships/hyperlink" Target="http://checklist.ibcjapan.co.jp/checklist?crypt=%5E%DC%D5%E3%98%B6%D1%CB%95%87%A7%E0%C5%D5%AB%DEt%A7%94%AA%9E%CC%D8%A5%D6ocY%CF%CD%A9%DE%D2%CD%B0%A8%D2%DB%9D%C8%A3%DA%A2%DF%E0%B9%AC%88%C9%A8%95%A6%CA%E2%A2%DD%D9%CF%CC%A9%8A%E1%D5%E0%9B%E2v%9EY%D0%D4%A5%DE%A7%DA%A9%C7%DC%E5%CE%EA%8D%9C%9C%DC%CF%CF%A2%CC%A5%C9u%9E%95%A7%9Ao%9E" TargetMode="External"/><Relationship Id="rId102" Type="http://schemas.openxmlformats.org/officeDocument/2006/relationships/hyperlink" Target="http://checklist.ibcjapan.co.jp/checklist?crypt=%5E%DC%D5%E3%98%B6%D1%CB%95%87%A7%E0%C5%D5%AB%DEt%A7%94%AA%9E%CC%D8%A5%D6ocY%CF%CD%A9%DE%D2%CD%B0%A8%D2%DB%9D%C8%A3%DA%A2%DF%E0%B9%AC%88%C9%A8%95%A6%CA%E2%A2%DD%D9%CF%CC%A9%8A%E1%D5%E0%9B%E2v%9EY%D0%D4%A5%DE%A7%DA%A9%C7%DC%E5%CE%EA%8D%9C%9C%DC%CF%CF%A2%CC%A5%C9u%9E%94%B0%95o%9B" TargetMode="External"/><Relationship Id="rId5" Type="http://schemas.openxmlformats.org/officeDocument/2006/relationships/hyperlink" Target="http://checklist.ibcjapan.co.jp/checklist?crypt=%5E%DC%D5%E3%98%B6%D1%CB%95%87%A7%E0%C5%D5%AB%DEt%A7%94%AA%9E%CC%D8%A5%D6ocY%CF%CD%A9%DE%D2%CD%B0%A8%D2%DB%9D%C8%A3%DA%A2%DF%E0%B9%AC%88%C9%A8%95%A6%CA%E2%A2%DD%D9%CF%CC%A9%8A%E1%D5%E0%9B%E2v%9EY%D0%D4%A5%DE%A7%DA%A9%C7%DC%E5%CE%EA%8D%9C%9C%DC%CF%CF%A2%CC%A5%C9u%9D%92%AA%98q%9B" TargetMode="External"/><Relationship Id="rId90" Type="http://schemas.openxmlformats.org/officeDocument/2006/relationships/hyperlink" Target="http://checklist.ibcjapan.co.jp/checklist?crypt=%5E%DC%D5%E3%98%B6%D1%CB%95%87%A7%E0%C5%D5%AB%DEt%A7%94%AA%9E%CC%D8%A5%D6ocY%CF%CD%A9%DE%D2%CD%B0%A8%D2%DB%9D%C8%A3%DA%A2%DF%E0%B9%AC%88%C9%A8%95%A6%CA%E2%A2%DD%D9%CF%CC%A9%8A%E1%D5%E0%9B%E2v%9EY%D0%D4%A5%DE%A7%DA%A9%C7%DC%E5%CE%EA%8D%9C%9C%DC%CF%CF%A2%CC%A5%C9u%9E%95%A7%96h%A0" TargetMode="External"/><Relationship Id="rId95" Type="http://schemas.openxmlformats.org/officeDocument/2006/relationships/hyperlink" Target="http://checklist.ibcjapan.co.jp/checklist?crypt=%5E%DC%D5%E3%98%B6%D1%CB%95%87%A7%E0%C5%D5%AB%DEt%A7%94%AA%9E%CC%D8%A5%D6ocY%CF%CD%A9%DE%D2%CD%B0%A8%D2%DB%9D%C8%A3%DA%A2%DF%E0%B9%AC%88%C9%A8%95%A6%CA%E2%A2%DD%D9%CF%CC%A9%8A%E1%D5%E0%9B%E2v%9EY%D0%D4%A5%DE%A7%DA%A9%C7%DC%E5%CE%EA%8D%9C%9C%DC%CF%CF%A2%CC%A5%C9u%9E%95%A7%91n%A3" TargetMode="External"/><Relationship Id="rId22" Type="http://schemas.openxmlformats.org/officeDocument/2006/relationships/hyperlink" Target="http://checklist.ibcjapan.co.jp/checklist?crypt=%5E%DC%D5%E3%98%B6%D1%CB%95%87%A7%E0%C5%D5%AB%DEt%A7%94%AA%9E%CC%D8%A5%D6ocY%CF%CD%A9%DE%D2%CD%B0%A8%D2%DB%9D%C8%A3%DA%A2%DF%E0%B9%AC%88%C9%A8%95%A6%CA%E2%A2%DD%D9%CF%CC%A9%8A%E1%D5%E0%9B%E2v%9EY%D0%D4%A5%DE%A7%DA%A9%C7%DC%E5%CE%EA%8D%9C%9C%DC%CF%CF%A2%CC%A5%C9u%9E%92%A9%92l%9E" TargetMode="External"/><Relationship Id="rId27" Type="http://schemas.openxmlformats.org/officeDocument/2006/relationships/hyperlink" Target="http://checklist.ibcjapan.co.jp/checklist?crypt=%5E%DC%D5%E3%98%B6%D1%CB%95%87%A7%E0%C5%D5%AB%DEt%A7%94%AA%9E%CC%D8%A5%D6ocY%CF%CD%A9%DE%D2%CD%B0%A8%D2%DB%9D%C8%A3%DA%A2%DF%E0%B9%AC%88%C9%A8%95%A6%CA%E2%A2%DD%D9%CF%CC%A9%8A%E1%D5%E0%9B%E2v%9EY%D0%D4%A5%DE%A7%DA%A9%C7%DC%E5%CE%EA%8D%9C%9C%DC%CF%CF%A2%CC%A5%C9u%9E%92%A8%94o%A0" TargetMode="External"/><Relationship Id="rId43" Type="http://schemas.openxmlformats.org/officeDocument/2006/relationships/hyperlink" Target="http://checklist.ibcjapan.co.jp/checklist?crypt=%5E%DC%D5%E3%98%B6%D1%CB%95%87%A7%E0%C5%D5%AB%DEt%A7%94%AA%9E%CC%D8%A5%D6ocY%CF%CD%A9%DE%D2%CD%B0%A8%D2%DB%9D%C8%A3%DA%A2%DF%E0%B9%AC%88%C9%A8%95%A6%CA%E2%A2%DD%D9%CF%CC%A9%8A%E1%D5%E0%9B%E2v%9EY%D0%D4%A5%DE%A7%DA%A9%C7%DC%E5%CE%EA%8D%9C%9C%DC%CF%CF%A2%CC%A5%C9u%9E%94%AA%98p%A3" TargetMode="External"/><Relationship Id="rId48" Type="http://schemas.openxmlformats.org/officeDocument/2006/relationships/hyperlink" Target="http://checklist.ibcjapan.co.jp/checklist?crypt=%5E%DC%D5%E3%98%B6%D1%CB%95%87%A7%E0%C5%D5%AB%DEt%A7%94%AA%9E%CC%D8%A5%D6ocY%CF%CD%A9%DE%D2%CD%B0%A8%D2%DB%9D%C8%A3%DA%A2%DF%E0%B9%AC%88%C9%A8%95%A6%CA%E2%A2%DD%D9%CF%CC%A9%8A%E1%D5%E0%9B%E2v%9EY%D0%D4%A5%DE%A7%DA%A9%C7%DC%E5%CE%EA%8D%9C%9C%DC%CF%CF%A2%CC%A5%C9u%9E%91%AD%92p%A2" TargetMode="External"/><Relationship Id="rId64" Type="http://schemas.openxmlformats.org/officeDocument/2006/relationships/hyperlink" Target="http://checklist.ibcjapan.co.jp/checklist?crypt=%5E%DC%D5%E3%98%B6%D1%CB%95%87%A7%E0%C5%D5%AB%DEt%A7%94%AA%9E%CC%D8%A5%D6ocY%CF%CD%A9%DE%D2%CD%B0%A8%D2%DB%9D%C8%A3%DA%A2%DF%E0%B9%AC%88%C9%A8%95%A6%CA%E2%A2%DD%D9%CF%CC%A9%8A%E1%D5%E0%9B%E2v%9EY%D0%D4%A5%DE%A7%DA%A9%C7%DC%E5%CE%EA%8D%9C%9C%DC%CF%CF%A2%CC%A5%C9u%9E%94%B0%94p%9E" TargetMode="External"/><Relationship Id="rId69" Type="http://schemas.openxmlformats.org/officeDocument/2006/relationships/hyperlink" Target="http://checklist.ibcjapan.co.jp/checklist?crypt=%5E%DC%D5%E3%98%B6%D1%CB%95%87%A7%E0%C5%D5%AB%DEt%A7%94%AA%9E%CC%D8%A5%D6ocY%CF%CD%A9%DE%D2%CD%B0%A8%D2%DB%9D%C8%A3%DA%A2%DF%E0%B9%AC%88%C9%A8%95%A6%CA%E2%A2%DD%D9%CF%CC%A9%8A%E1%D5%E0%9B%E2v%9EY%D0%D4%A5%DE%A7%DA%A9%C7%DC%E5%CE%EA%8D%9C%9C%DC%CF%CF%A2%CC%A5%C9u%9E%95%A7%93q%9B" TargetMode="External"/><Relationship Id="rId113" Type="http://schemas.openxmlformats.org/officeDocument/2006/relationships/hyperlink" Target="http://checklist.ibcjapan.co.jp/checklist?crypt=%5E%DC%D5%E3%98%B6%D1%CB%95%87%A7%E0%C5%D5%AB%DEt%A7%94%AA%9E%CC%D8%A5%D6ocY%CF%CD%A9%DE%D2%CD%B0%A8%D2%DB%9D%C8%A3%DA%A2%DF%E0%B9%AC%88%C9%A8%95%A6%CA%E2%A2%DD%D9%CF%CC%A9%8A%E1%D5%E0%9B%E2v%9EY%D0%D4%A5%DE%A7%DA%A9%C7%DC%E5%CE%EA%8D%9C%9C%DC%CF%CF%A2%CC%A5%C9u%9E%92%AB%96h%A2" TargetMode="External"/><Relationship Id="rId80" Type="http://schemas.openxmlformats.org/officeDocument/2006/relationships/hyperlink" Target="http://checklist.ibcjapan.co.jp/checklist?crypt=%5E%DC%D5%E3%98%B6%D1%CB%95%87%A7%E0%C5%D5%AB%DEt%A7%94%AA%9E%CC%D8%A5%D6ocY%CF%CD%A9%DE%D2%CD%B0%A8%D2%DB%9D%C8%A3%DA%A2%DF%E0%B9%AC%88%C9%A8%95%A6%CA%E2%A2%DD%D9%CF%CC%A9%8A%E1%D5%E0%9B%E2v%9EY%D0%D4%A5%DE%A7%DA%A9%C7%DC%E5%CE%EA%8D%9C%9C%DC%CF%CF%A2%CC%A5%C9u%9E%95%A7%9Aq%9B" TargetMode="External"/><Relationship Id="rId85" Type="http://schemas.openxmlformats.org/officeDocument/2006/relationships/hyperlink" Target="http://checklist.ibcjapan.co.jp/checklist?crypt=%5E%DC%D5%E3%98%B6%D1%CB%95%87%A7%E0%C5%D5%AB%DEt%A7%94%AA%9E%CC%D8%A5%D6ocY%CF%CD%A9%DE%D2%CD%B0%A8%D2%DB%9D%C8%A3%DA%A2%DF%E0%B9%AC%88%C9%A8%95%A6%CA%E2%A2%DD%D9%CF%CC%A9%8A%E1%D5%E0%9B%E2v%9EY%D0%D4%A5%DE%A7%DA%A9%C7%DC%E5%CE%EA%8D%9C%9C%DC%CF%CF%A2%CC%A5%C9u%9E%95%A7%92j%A0" TargetMode="External"/><Relationship Id="rId12" Type="http://schemas.openxmlformats.org/officeDocument/2006/relationships/hyperlink" Target="http://checklist.ibcjapan.co.jp/checklist?crypt=%5E%DC%D5%E3%98%B6%D1%CB%95%87%A7%E0%C5%D5%AB%DEt%A7%94%AA%9E%CC%D8%A5%D6ocY%CF%CD%A9%DE%D2%CD%B0%A8%D2%DB%9D%C8%A3%DA%A2%DF%E0%B9%AC%88%C9%A8%95%A6%CA%E2%A2%DD%D9%CF%CC%A9%8A%E1%D5%E0%9B%E2v%9EY%D0%D4%A5%DE%A7%DA%A9%C7%DC%E5%CE%EA%8D%9C%9C%DC%CF%CF%A2%CC%A5%C9u%9E%92%A8%95o%A0" TargetMode="External"/><Relationship Id="rId17" Type="http://schemas.openxmlformats.org/officeDocument/2006/relationships/hyperlink" Target="http://checklist.ibcjapan.co.jp/checklist?crypt=%5E%DC%D5%E3%98%B6%D1%CB%95%87%A7%E0%C5%D5%AB%DEt%A7%94%AA%9E%CC%D8%A5%D6ocY%CF%CD%A9%DE%D2%CD%B0%A8%D2%DB%9D%C8%A3%DA%A2%DF%E0%B9%AC%88%C9%A8%95%A6%CA%E2%A2%DD%D9%CF%CC%A9%8A%E1%D5%E0%9B%E2v%9EY%D0%D4%A5%DE%A7%DA%A9%C7%DC%E5%CE%EA%8D%9C%9C%DC%CF%CF%A2%CC%A5%C9u%9E%92%A8%91p%9B" TargetMode="External"/><Relationship Id="rId33" Type="http://schemas.openxmlformats.org/officeDocument/2006/relationships/hyperlink" Target="http://checklist.ibcjapan.co.jp/checklist?crypt=%5E%DC%D5%E3%98%B6%D1%CB%95%87%A7%E0%C5%D5%AB%DEt%A7%94%AA%9E%CC%D8%A5%D6ocY%CF%CD%A9%DE%D2%CD%B0%A8%D2%DB%9D%C8%A3%DA%A2%DF%E0%B9%AC%88%C9%A8%95%A6%CA%E2%A2%DD%D9%CF%CC%A9%8A%E1%D5%E0%9B%E2v%9EY%D0%D4%A5%DE%A7%DA%A9%C7%DC%E5%CE%EA%8D%9C%9C%DC%CF%CF%A2%CC%A5%C9u%9E%91%AA%9Ak%9B" TargetMode="External"/><Relationship Id="rId38" Type="http://schemas.openxmlformats.org/officeDocument/2006/relationships/hyperlink" Target="http://checklist.ibcjapan.co.jp/checklist?crypt=%5E%DC%D5%E3%98%B6%D1%CB%95%87%A7%E0%C5%D5%AB%DEt%A7%94%AA%9E%CC%D8%A5%D6ocY%CF%CD%A9%DE%D2%CD%B0%A8%D2%DB%9D%C8%A3%DA%A2%DF%E0%B9%AC%88%C9%A8%95%A6%CA%E2%A2%DD%D9%CF%CC%A9%8A%E1%D5%E0%9B%E2v%9EY%D0%D4%A5%DE%A7%DA%A9%C7%DC%E5%CE%EA%8D%9C%9C%DC%CF%CF%A2%CC%A5%C9u%9E%91%A8%97h%9E" TargetMode="External"/><Relationship Id="rId59" Type="http://schemas.openxmlformats.org/officeDocument/2006/relationships/hyperlink" Target="http://checklist.ibcjapan.co.jp/checklist?crypt=%5E%DC%D5%E3%98%B6%D1%CB%95%87%A7%E0%C5%D5%AB%DEt%A7%94%AA%9E%CC%D8%A5%D6ocY%CF%CD%A9%DE%D2%CD%B0%A8%D2%DB%9D%C8%A3%DA%A2%DF%E0%B9%AC%88%C9%A8%95%A6%CA%E2%A2%DD%D9%CF%CC%A9%8A%E1%D5%E0%9B%E2v%9EY%D0%D4%A5%DE%A7%DA%A9%C7%DC%E5%CE%EA%8D%9C%9C%DC%CF%CF%A2%CC%A5%C9u%9E%92%AF%9Ap%9F" TargetMode="External"/><Relationship Id="rId103" Type="http://schemas.openxmlformats.org/officeDocument/2006/relationships/hyperlink" Target="http://checklist.ibcjapan.co.jp/checklist?crypt=%5E%DC%D5%E3%98%B6%D1%CB%95%87%A7%E0%C5%D5%AB%DEt%A7%94%AA%9E%CC%D8%A5%D6ocY%CF%CD%A9%DE%D2%CD%B0%A8%D2%DB%9D%C8%A3%DA%A2%DF%E0%B9%AC%88%C9%A8%95%A6%CA%E2%A2%DD%D9%CF%CC%A9%8A%E1%D5%E0%9B%E2v%9EY%D0%D4%A5%DE%A7%DA%A9%C7%DC%E5%CE%EA%8D%9C%9C%DC%CF%CF%A2%CC%A5%C9u%9E%94%B0%95q%A2" TargetMode="External"/><Relationship Id="rId108" Type="http://schemas.openxmlformats.org/officeDocument/2006/relationships/hyperlink" Target="http://checklist.ibcjapan.co.jp/checklist?crypt=%5E%DC%D5%E3%98%B6%D1%CB%95%87%A7%E0%C5%D5%AB%DEt%A7%94%AA%9E%CC%D8%A5%D6ocY%CF%CD%A9%DE%D2%CD%B0%A8%D2%DB%9D%C8%A3%DA%A2%DF%E0%B9%AC%88%C9%A8%95%A6%CA%E2%A2%DD%D9%CF%CC%A9%8A%E1%D5%E0%9B%E2v%9EY%D0%D4%A5%DE%A7%DA%A9%C7%DC%E5%CE%EA%8D%9C%9C%DC%CF%CF%A2%CC%A5%C9u%9E%94%B0%99l%A2" TargetMode="External"/><Relationship Id="rId54" Type="http://schemas.openxmlformats.org/officeDocument/2006/relationships/hyperlink" Target="http://checklist.ibcjapan.co.jp/checklist?crypt=%5E%DC%D5%E3%98%B6%D1%CB%95%87%A7%E0%C5%D5%AB%DEt%A7%94%AA%9E%CC%D8%A5%D6ocY%CF%CD%A9%DE%D2%CD%B0%A8%D2%DB%9D%C8%A3%DA%A2%DF%E0%B9%AC%88%C9%A8%95%A6%CA%E2%A2%DD%D9%CF%CC%A9%8A%E1%D5%E0%9B%E2v%9EY%D0%D4%A5%DE%A7%DA%A9%C7%DC%E5%CE%EA%8D%9C%9C%DC%CF%CF%A2%CC%A5%C9u%9E%94%B0%95q%9D" TargetMode="External"/><Relationship Id="rId70" Type="http://schemas.openxmlformats.org/officeDocument/2006/relationships/hyperlink" Target="http://checklist.ibcjapan.co.jp/checklist?crypt=%5E%DC%D5%E3%98%B6%D1%CB%95%87%A7%E0%C5%D5%AB%DEt%A7%94%AA%9E%CC%D8%A5%D6ocY%CF%CD%A9%DE%D2%CD%B0%A8%D2%DB%9D%C8%A3%DA%A2%DF%E0%B9%AC%88%C9%A8%95%A6%CA%E2%A2%DD%D9%CF%CC%A9%8A%E1%D5%E0%9B%E2v%9EY%D0%D4%A5%DE%A7%DA%A9%C7%DC%E5%CE%EA%8D%9C%9C%DC%CF%CF%A2%CC%A5%C9u%9E%95%A7%93q%A2" TargetMode="External"/><Relationship Id="rId75" Type="http://schemas.openxmlformats.org/officeDocument/2006/relationships/hyperlink" Target="http://checklist.ibcjapan.co.jp/checklist?crypt=%5E%DC%D5%E3%98%B6%D1%CB%95%87%A7%E0%C5%D5%AB%DEt%A7%94%AA%9E%CC%D8%A5%D6ocY%CF%CD%A9%DE%D2%CD%B0%A8%D2%DB%9D%C8%A3%DA%A2%DF%E0%B9%AC%88%C9%A8%95%A6%CA%E2%A2%DD%D9%CF%CC%A9%8A%E1%D5%E0%9B%E2v%9EY%D0%D4%A5%DE%A7%DA%A9%C7%DC%E5%CE%EA%8D%9C%9C%DC%CF%CF%A2%CC%A5%C9u%9E%95%A7%97i%A2" TargetMode="External"/><Relationship Id="rId91" Type="http://schemas.openxmlformats.org/officeDocument/2006/relationships/hyperlink" Target="http://checklist.ibcjapan.co.jp/checklist?crypt=%5E%DC%D5%E3%98%B6%D1%CB%95%87%A7%E0%C5%D5%AB%DEt%A7%94%AA%9E%CC%D8%A5%D6ocY%CF%CD%A9%DE%D2%CD%B0%A8%D2%DB%9D%C8%A3%DA%A2%DF%E0%B9%AC%88%C9%A8%95%A6%CA%E2%A2%DD%D9%CF%CC%A9%8A%E1%D5%E0%9B%E2v%9EY%D0%D4%A5%DE%A7%DA%A9%C7%DC%E5%CE%EA%8D%9C%9C%DC%CF%CF%A2%CC%A5%C9u%9E%95%A7%98p%9D" TargetMode="External"/><Relationship Id="rId96" Type="http://schemas.openxmlformats.org/officeDocument/2006/relationships/hyperlink" Target="http://checklist.ibcjapan.co.jp/checklist?crypt=%5E%DC%D5%E3%98%B6%D1%CB%95%87%A7%E0%C5%D5%AB%DEt%A7%94%AA%9E%CC%D8%A5%D6ocY%CF%CD%A9%DE%D2%CD%B0%A8%D2%DB%9D%C8%A3%DA%A2%DF%E0%B9%AC%88%C9%A8%95%A6%CA%E2%A2%DD%D9%CF%CC%A9%8A%E1%D5%E0%9B%E2v%9EY%D0%D4%A5%DE%A7%DA%A9%C7%DC%E5%CE%EA%8D%9C%9C%DC%CF%CF%A2%CC%A5%C9u%9E%95%A7%92k%9C" TargetMode="External"/><Relationship Id="rId1" Type="http://schemas.openxmlformats.org/officeDocument/2006/relationships/hyperlink" Target="http://checklist.ibcjapan.co.jp/checklist?crypt=%5E%DC%D5%E3%98%B6%D1%CB%95%87%A7%E0%C5%D5%AB%DEt%A7%94%AA%9E%CC%D8%A5%D6ocY%CF%CD%A9%DE%D2%CD%B0%A8%D2%DB%9D%C8%A3%DA%A2%DF%E0%B9%AC%88%C9%A8%95%A6%CA%E2%A2%DD%D9%CF%CC%A9%8A%E1%D5%E0%9B%E2v%9EY%D0%D4%A5%DE%A7%DA%A9%C7%DC%E5%CE%EA%8D%9C%9C%DC%CF%CF%A2%CC%A5%C9u%9E%92%A7%99k%9C" TargetMode="External"/><Relationship Id="rId6" Type="http://schemas.openxmlformats.org/officeDocument/2006/relationships/hyperlink" Target="http://checklist.ibcjapan.co.jp/checklist?crypt=%5E%DC%D5%E3%98%B6%D1%CB%95%87%A7%E0%C5%D5%AB%DEt%A7%94%AA%9E%CC%D8%A5%D6ocY%CF%CD%A9%DE%D2%CD%B0%A8%D2%DB%9D%C8%A3%DA%A2%DF%E0%B9%AC%88%C9%A8%95%A6%CA%E2%A2%DD%D9%CF%CC%A9%8A%E1%D5%E0%9B%E2v%9EY%D0%D4%A5%DE%A7%DA%A9%C7%DC%E5%CE%EA%8D%9C%9C%DC%CF%CF%A2%CC%A5%C9u%9E%92%A8%98p%A1" TargetMode="External"/><Relationship Id="rId15" Type="http://schemas.openxmlformats.org/officeDocument/2006/relationships/hyperlink" Target="http://checklist.ibcjapan.co.jp/checklist?crypt=%5E%DC%D5%E3%98%B6%D1%CB%95%87%A7%E0%C5%D5%AB%DEt%A7%94%AA%9E%CC%D8%A5%D6ocY%CF%CD%A9%DE%D2%CD%B0%A8%D2%DB%9D%C8%A3%DA%A2%DF%E0%B9%AC%88%C9%A8%95%A6%CA%E2%A2%DD%D9%CF%CC%A9%8A%E1%D5%E0%9B%E2v%9EY%D0%D4%A5%DE%A7%DA%A9%C7%DC%E5%CE%EA%8D%9C%9C%DC%CF%CF%A2%CC%A5%C9u%9E%92%A8%93h%A3" TargetMode="External"/><Relationship Id="rId23" Type="http://schemas.openxmlformats.org/officeDocument/2006/relationships/hyperlink" Target="http://checklist.ibcjapan.co.jp/checklist?crypt=%5E%DC%D5%E3%98%B6%D1%CB%95%87%A7%E0%C5%D5%AB%DEt%A7%94%AA%9E%CC%D8%A5%D6ocY%CF%CD%A9%DE%D2%CD%B0%A8%D2%DB%9D%C8%A3%DA%A2%DF%E0%B9%AC%88%C9%A8%95%A6%CA%E2%A2%DD%D9%CF%CC%A9%8A%E1%D5%E0%9B%E2v%9EY%D0%D4%A5%DE%A7%DA%A9%C7%DC%E5%CE%EA%8D%9C%9C%DC%CF%CF%A2%CC%A5%C9u%9E%92%A7%93m%9B" TargetMode="External"/><Relationship Id="rId28" Type="http://schemas.openxmlformats.org/officeDocument/2006/relationships/hyperlink" Target="http://checklist.ibcjapan.co.jp/checklist?crypt=%5E%DC%D5%E3%98%B6%D1%CB%95%87%A7%E0%C5%D5%AB%DEt%A7%94%AA%9E%CC%D8%A5%D6ocY%CF%CD%A9%DE%D2%CD%B0%A8%D2%DB%9D%C8%A3%DA%A2%DF%E0%B9%AC%88%C9%A8%95%A6%CA%E2%A2%DD%D9%CF%CC%A9%8A%E1%D5%E0%9B%E2v%9EY%D0%D4%A5%DE%A7%DA%A9%C7%DC%E5%CE%EA%8D%9C%9C%DC%CF%CF%A2%CC%A5%C9u%9E%91%AA%93h%9D" TargetMode="External"/><Relationship Id="rId36" Type="http://schemas.openxmlformats.org/officeDocument/2006/relationships/hyperlink" Target="http://checklist.ibcjapan.co.jp/checklist?crypt=%5E%DC%D5%E3%98%B6%D1%CB%95%87%A7%E0%C5%D5%AB%DEt%A7%94%AA%9E%CC%D8%A5%D6ocY%CF%CD%A9%DE%D2%CD%B0%A8%D2%DB%9D%C8%A3%DA%A2%DF%E0%B9%AC%88%C9%A8%95%A6%CA%E2%A2%DD%D9%CF%CC%A9%8A%E1%D5%E0%9B%E2v%9EY%D0%D4%A5%DE%A7%DA%A9%C7%DC%E5%CE%EA%8D%9C%9C%DC%CF%CF%A2%CC%A5%C9u%9E%92%A9%99l%9B" TargetMode="External"/><Relationship Id="rId49" Type="http://schemas.openxmlformats.org/officeDocument/2006/relationships/hyperlink" Target="http://checklist.ibcjapan.co.jp/checklist?crypt=%5E%DC%D5%E3%98%B6%D1%CB%95%87%A7%E0%C5%D5%AB%DEt%A7%94%AA%9E%CC%D8%A5%D6ocY%CF%CD%A9%DE%D2%CD%B0%A8%D2%DB%9D%C8%A3%DA%A2%DF%E0%B9%AC%88%C9%A8%95%A6%CA%E2%A2%DD%D9%CF%CC%A9%8A%E1%D5%E0%9B%E2v%9EY%D0%D4%A5%DE%A7%DA%A9%C7%DC%E5%CE%EA%8D%9C%9C%DC%CF%CF%A2%CC%A5%C9u%9E%94%AF%99o%9E" TargetMode="External"/><Relationship Id="rId57" Type="http://schemas.openxmlformats.org/officeDocument/2006/relationships/hyperlink" Target="http://checklist.ibcjapan.co.jp/checklist?crypt=%5E%DC%D5%E3%98%B6%D1%CB%95%87%A7%E0%C5%D5%AB%DEt%A7%94%AA%9E%CC%D8%A5%D6ocY%CF%CD%A9%DE%D2%CD%B0%A8%D2%DB%9D%C8%A3%DA%A2%DF%E0%B9%AC%88%C9%A8%95%A6%CA%E2%A2%DD%D9%CF%CC%A9%8A%E1%D5%E0%9B%E2v%9EY%D0%D4%A5%DE%A7%DA%A9%C7%DC%E5%CE%EA%8D%9C%9C%DC%CF%CF%A2%CC%A5%C9u%9E%92%A7%95p%A3" TargetMode="External"/><Relationship Id="rId106" Type="http://schemas.openxmlformats.org/officeDocument/2006/relationships/hyperlink" Target="http://checklist.ibcjapan.co.jp/checklist?crypt=%5E%DC%D5%E3%98%B6%D1%CB%95%87%A7%E0%C5%D5%AB%DEt%A7%94%AA%9E%CC%D8%A5%D6ocY%CF%CD%A9%DE%D2%CD%B0%A8%D2%DB%9D%C8%A3%DA%A2%DF%E0%B9%AC%88%C9%A8%95%A6%CA%E2%A2%DD%D9%CF%CC%A9%8A%E1%D5%E0%9B%E2v%9EY%D0%D4%A5%DE%A7%DA%A9%C7%DC%E5%CE%EA%8D%9C%9C%DC%CF%CF%A2%CC%A5%C9u%9E%94%B0%95l%9F" TargetMode="External"/><Relationship Id="rId114" Type="http://schemas.openxmlformats.org/officeDocument/2006/relationships/printerSettings" Target="../printerSettings/printerSettings1.bin"/><Relationship Id="rId10" Type="http://schemas.openxmlformats.org/officeDocument/2006/relationships/hyperlink" Target="http://checklist.ibcjapan.co.jp/checklist?crypt=%5E%DC%D5%E3%98%B6%D1%CB%95%87%A7%E0%C5%D5%AB%DEt%A7%94%AA%9E%CC%D8%A5%D6ocY%CF%CD%A9%DE%D2%CD%B0%A8%D2%DB%9D%C8%A3%DA%A2%DF%E0%B9%AC%88%C9%A8%95%A6%CA%E2%A2%DD%D9%CF%CC%A9%8A%E1%D5%E0%9B%E2v%9EY%D0%D4%A5%DE%A7%DA%A9%C7%DC%E5%CE%EA%8D%9C%9C%DC%CF%CF%A2%CC%A5%C9u%9E%92%A8%97h%9C" TargetMode="External"/><Relationship Id="rId31" Type="http://schemas.openxmlformats.org/officeDocument/2006/relationships/hyperlink" Target="http://checklist.ibcjapan.co.jp/checklist?crypt=%5E%DC%D5%E3%98%B6%D1%CB%95%87%A7%E0%C5%D5%AB%DEt%A7%94%AA%9E%CC%D8%A5%D6ocY%CF%CD%A9%DE%D2%CD%B0%A8%D2%DB%9D%C8%A3%DA%A2%DF%E0%B9%AC%88%C9%A8%95%A6%CA%E2%A2%DD%D9%CF%CC%A9%8A%E1%D5%E0%9B%E2v%9EY%D0%D4%A5%DE%A7%DA%A9%C7%DC%E5%CE%EA%8D%9C%9C%DC%CF%CF%A2%CC%A5%C9u%9D%9A%B0%93k%A2" TargetMode="External"/><Relationship Id="rId44" Type="http://schemas.openxmlformats.org/officeDocument/2006/relationships/hyperlink" Target="http://checklist.ibcjapan.co.jp/checklist?crypt=%5E%DC%D5%E3%98%B6%D1%CB%95%87%A7%E0%C5%D5%AB%DEt%A7%94%AA%9E%CC%D8%A5%D6ocY%CF%CD%A9%DE%D2%CD%B0%A8%D2%DB%9D%C8%A3%DA%A2%DF%E0%B9%AC%88%C9%A8%95%A6%CA%E2%A2%DD%D9%CF%CC%A9%8A%E1%D5%E0%9B%E2v%9EY%D0%D4%A5%DE%A7%DA%A9%C7%DC%E5%CE%EA%8D%9C%9C%DC%CF%CF%A2%CC%A5%C9u%9E%94%A9%95p%A1" TargetMode="External"/><Relationship Id="rId52" Type="http://schemas.openxmlformats.org/officeDocument/2006/relationships/hyperlink" Target="http://checklist.ibcjapan.co.jp/checklist?crypt=%5E%DC%D5%E3%98%B6%D1%CB%95%87%A7%E0%C5%D5%AB%DEt%A7%94%AA%9E%CC%D8%A5%D6ocY%CF%CD%A9%DE%D2%CD%B0%A8%D2%DB%9D%C8%A3%DA%A2%DF%E0%B9%AC%88%C9%A8%95%A6%CA%E2%A2%DD%D9%CF%CC%A9%8A%E1%D5%E0%9B%E2v%9EY%D0%D4%A5%DE%A7%DA%A9%C7%DC%E5%CE%EA%8D%9C%9C%DC%CF%CF%A2%CC%A5%C9u%9E%94%B0%97i%9A" TargetMode="External"/><Relationship Id="rId60" Type="http://schemas.openxmlformats.org/officeDocument/2006/relationships/hyperlink" Target="http://checklist.ibcjapan.co.jp/checklist?crypt=%5E%DC%D5%E3%98%B6%D1%CB%95%87%A7%E0%C5%D5%AB%DEt%A7%94%AA%9E%CC%D8%A5%D6ocY%CF%CD%A9%DE%D2%CD%B0%A8%D2%DB%9D%C8%A3%DA%A2%DF%E0%B9%AC%88%C9%A8%95%A6%CA%E2%A2%DD%D9%CF%CC%A9%8A%E1%D5%E0%9B%E2v%9EY%D0%D4%A5%DE%A7%DA%A9%C7%DC%E5%CE%EA%8D%9C%9C%DC%CF%CF%A2%CC%A5%C9u%9E%94%AA%98o%9E" TargetMode="External"/><Relationship Id="rId65" Type="http://schemas.openxmlformats.org/officeDocument/2006/relationships/hyperlink" Target="http://checklist.ibcjapan.co.jp/checklist?crypt=%5E%DC%D5%E3%98%B6%D1%CB%95%87%A7%E0%C5%D5%AB%DEt%A7%94%AA%9E%CC%D8%A5%D6ocY%CF%CD%A9%DE%D2%CD%B0%A8%D2%DB%9D%C8%A3%DA%A2%DF%E0%B9%AC%88%C9%A8%95%A6%CA%E2%A2%DD%D9%CF%CC%A9%8A%E1%D5%E0%9B%E2v%9EY%D0%D4%A5%DE%A7%DA%A9%C7%DC%E5%CE%EA%8D%9C%9C%DC%CF%CF%A2%CC%A5%C9u%9E%94%B0%95o%A3" TargetMode="External"/><Relationship Id="rId73" Type="http://schemas.openxmlformats.org/officeDocument/2006/relationships/hyperlink" Target="http://checklist.ibcjapan.co.jp/checklist?crypt=%5E%DC%D5%E3%98%B6%D1%CB%95%87%A7%E0%C5%D5%AB%DEt%A7%94%AA%9E%CC%D8%A5%D6ocY%CF%CD%A9%DE%D2%CD%B0%A8%D2%DB%9D%C8%A3%DA%A2%DF%E0%B9%AC%88%C9%A8%95%A6%CA%E2%A2%DD%D9%CF%CC%A9%8A%E1%D5%E0%9B%E2v%9EY%D0%D4%A5%DE%A7%DA%A9%C7%DC%E5%CE%EA%8D%9C%9C%DC%CF%CF%A2%CC%A5%C9u%9E%95%A7%95n%A3" TargetMode="External"/><Relationship Id="rId78" Type="http://schemas.openxmlformats.org/officeDocument/2006/relationships/hyperlink" Target="http://checklist.ibcjapan.co.jp/checklist?crypt=%5E%DC%D5%E3%98%B6%D1%CB%95%87%A7%E0%C5%D5%AB%DEt%A7%94%AA%9E%CC%D8%A5%D6ocY%CF%CD%A9%DE%D2%CD%B0%A8%D2%DB%9D%C8%A3%DA%A2%DF%E0%B9%AC%88%C9%A8%95%A6%CA%E2%A2%DD%D9%CF%CC%A9%8A%E1%D5%E0%9B%E2v%9EY%D0%D4%A5%DE%A7%DA%A9%C7%DC%E5%CE%EA%8D%9C%9C%DC%CF%CF%A2%CC%A5%C9u%9E%95%A7%9Ao%9D" TargetMode="External"/><Relationship Id="rId81" Type="http://schemas.openxmlformats.org/officeDocument/2006/relationships/hyperlink" Target="http://checklist.ibcjapan.co.jp/checklist?crypt=%5E%DC%D5%E3%98%B6%D1%CB%95%87%A7%E0%C5%D5%AB%DEt%A7%94%AA%9E%CC%D8%A5%D6ocY%CF%CD%A9%DE%D2%CD%B0%A8%D2%DB%9D%C8%A3%DA%A2%DF%E0%B9%AC%88%C9%A8%95%A6%CA%E2%A2%DD%D9%CF%CC%A9%8A%E1%D5%E0%9B%E2v%9EY%D0%D4%A5%DE%A7%DA%A9%C7%DC%E5%CE%EA%8D%9C%9C%DC%CF%CF%A2%CC%A5%C9u%9E%91%A8%9Ao%A0" TargetMode="External"/><Relationship Id="rId86" Type="http://schemas.openxmlformats.org/officeDocument/2006/relationships/hyperlink" Target="http://checklist.ibcjapan.co.jp/checklist?crypt=%5E%DC%D5%E3%98%B6%D1%CB%95%87%A7%E0%C5%D5%AB%DEt%A7%94%AA%9E%CC%D8%A5%D6ocY%CF%CD%A9%DE%D2%CD%B0%A8%D2%DB%9D%C8%A3%DA%A2%DF%E0%B9%AC%88%C9%A8%95%A6%CA%E2%A2%DD%D9%CF%CC%A9%8A%E1%D5%E0%9B%E2v%9EY%D0%D4%A5%DE%A7%DA%A9%C7%DC%E5%CE%EA%8D%9C%9C%DC%CF%CF%A2%CC%A5%C9u%9E%95%A7%92n%9F" TargetMode="External"/><Relationship Id="rId94" Type="http://schemas.openxmlformats.org/officeDocument/2006/relationships/hyperlink" Target="http://checklist.ibcjapan.co.jp/checklist?crypt=%5E%DC%D5%E3%98%B6%D1%CB%95%87%A7%E0%C5%D5%AB%DEt%A7%94%AA%9E%CC%D8%A5%D6ocY%CF%CD%A9%DE%D2%CD%B0%A8%D2%DB%9D%C8%A3%DA%A2%DF%E0%B9%AC%88%C9%A8%95%A6%CA%E2%A2%DD%D9%CF%CC%A9%8A%E1%D5%E0%9B%E2v%9EY%D0%D4%A5%DE%A7%DA%A9%C7%DC%E5%CE%EA%8D%9C%9C%DC%CF%CF%A2%CC%A5%C9u%9E%94%B0%99q%A1" TargetMode="External"/><Relationship Id="rId99" Type="http://schemas.openxmlformats.org/officeDocument/2006/relationships/hyperlink" Target="http://checklist.ibcjapan.co.jp/checklist?crypt=%5E%DC%D5%E3%98%B6%D1%CB%95%87%A7%E0%C5%D5%AB%DEt%A7%94%AA%9E%CC%D8%A5%D6ocY%CF%CD%A9%DE%D2%CD%B0%A8%D2%DB%9D%C8%A3%DA%A2%DF%E0%B9%AC%88%C9%A8%95%A6%CA%E2%A2%DD%D9%CF%CC%A9%8A%E1%D5%E0%9B%E2v%9EY%D0%D4%A5%DE%A7%DA%A9%C7%DC%E5%CE%EA%8D%9C%9C%DC%CF%CF%A2%CC%A5%C9u%9E%94%A9%96n%9F" TargetMode="External"/><Relationship Id="rId101" Type="http://schemas.openxmlformats.org/officeDocument/2006/relationships/hyperlink" Target="http://checklist.ibcjapan.co.jp/checklist?crypt=%5E%DC%D5%E3%98%B6%D1%CB%95%87%A7%E0%C5%D5%AB%DEt%A7%94%AA%9E%CC%D8%A5%D6ocY%CF%CD%A9%DE%D2%CD%B0%A8%D2%DB%9D%C8%A3%DA%A2%DF%E0%B9%AC%88%C9%A8%95%A6%CA%E2%A2%DD%D9%CF%CC%A9%8A%E1%D5%E0%9B%E2v%9EY%D0%D4%A5%DE%A7%DA%A9%C7%DC%E5%CE%EA%8D%9C%9C%DC%CF%CF%A2%CC%A5%C9u%9E%94%B0%94h%A0" TargetMode="External"/><Relationship Id="rId4" Type="http://schemas.openxmlformats.org/officeDocument/2006/relationships/hyperlink" Target="http://checklist.ibcjapan.co.jp/checklist?crypt=%5E%DC%D5%E3%98%B6%D1%CB%95%87%A7%E0%C5%D5%AB%DEt%A7%94%AA%9E%CC%D8%A5%D6ocY%CF%CD%A9%DE%D2%CD%B0%A8%D2%DB%9D%C8%A3%DA%A2%DF%E0%B9%AC%88%C9%A8%95%A6%CA%E2%A2%DD%D9%CF%CC%A9%8A%E1%D5%E0%9B%E2v%9EY%D0%D4%A5%DE%A7%DA%A9%C7%DC%E5%CE%EA%8D%9C%9C%DC%CF%CF%A2%CC%A5%C9u%9E%92%A8%99j%A1" TargetMode="External"/><Relationship Id="rId9" Type="http://schemas.openxmlformats.org/officeDocument/2006/relationships/hyperlink" Target="http://checklist.ibcjapan.co.jp/checklist?crypt=%5E%DC%D5%E3%98%B6%D1%CB%95%87%A7%E0%C5%D5%AB%DEt%A7%94%AA%9E%CC%D8%A5%D6ocY%CF%CD%A9%DE%D2%CD%B0%A8%D2%DB%9D%C8%A3%DA%A2%DF%E0%B9%AC%88%C9%A8%95%A6%CA%E2%A2%DD%D9%CF%CC%A9%8A%E1%D5%E0%9B%E2v%9EY%D0%D4%A5%DE%A7%DA%A9%C7%DC%E5%CE%EA%8D%9C%9C%DC%CF%CF%A2%CC%A5%C9u%9E%91%AF%97k%A2" TargetMode="External"/><Relationship Id="rId13" Type="http://schemas.openxmlformats.org/officeDocument/2006/relationships/hyperlink" Target="http://checklist.ibcjapan.co.jp/checklist?crypt=%5E%DC%D5%E3%98%B6%D1%CB%95%87%A7%E0%C5%D5%AB%DEt%A7%94%AA%9E%CC%D8%A5%D6ocY%CF%CD%A9%DE%D2%CD%B0%A8%D2%DB%9D%C8%A3%DA%A2%DF%E0%B9%AC%88%C9%A8%95%A6%CA%E2%A2%DD%D9%CF%CC%A9%8A%E1%D5%E0%9B%E2v%9EY%D0%D4%A5%DE%A7%DA%A9%C7%DC%E5%CE%EA%8D%9C%9C%DC%CF%CF%A2%CC%A5%C9u%9E%91%AC%96l%9F" TargetMode="External"/><Relationship Id="rId18" Type="http://schemas.openxmlformats.org/officeDocument/2006/relationships/hyperlink" Target="http://checklist.ibcjapan.co.jp/checklist?crypt=%5E%DC%D5%E3%98%B6%D1%CB%95%87%A7%E0%C5%D5%AB%DEt%A7%94%AA%9E%CC%D8%A5%D6ocY%CF%CD%A9%DE%D2%CD%B0%A8%D2%DB%9D%C8%A3%DA%A2%DF%E0%B9%AC%88%C9%A8%95%A6%CA%E2%A2%DD%D9%CF%CC%A9%8A%E1%D5%E0%9B%E2v%9EY%D0%D4%A5%DE%A7%DA%A9%C7%DC%E5%CE%EA%8D%9C%9C%DC%CF%CF%A2%CC%A5%C9u%9E%92%A9%93i%A1" TargetMode="External"/><Relationship Id="rId39" Type="http://schemas.openxmlformats.org/officeDocument/2006/relationships/hyperlink" Target="http://checklist.ibcjapan.co.jp/checklist?crypt=%5E%DC%D5%E3%98%B6%D1%CB%95%87%A7%E0%C5%D5%AB%DEt%A7%94%AA%9E%CC%D8%A5%D6ocY%CF%CD%A9%DE%D2%CD%B0%A8%D2%DB%9D%C8%A3%DA%A2%DF%E0%B9%AC%88%C9%A8%95%A6%CA%E2%A2%DD%D9%CF%CC%A9%8A%E1%D5%E0%9B%E2v%9EY%D0%D4%A5%DE%A7%DA%A9%C7%DC%E5%CE%EA%8D%9C%9C%DC%CF%CF%A2%CC%A5%C9u%9E%91%AF%98n%9B" TargetMode="External"/><Relationship Id="rId109" Type="http://schemas.openxmlformats.org/officeDocument/2006/relationships/hyperlink" Target="http://checklist.ibcjapan.co.jp/checklist?crypt=%5E%DC%D5%E3%98%B6%D1%CB%95%87%A7%E0%C5%D5%AB%DEt%A7%94%AA%9E%CC%D8%A5%D6ocY%CF%CD%A9%DE%D2%CD%B0%A8%D2%DB%9D%C8%A3%DA%A2%DF%E0%B9%AC%88%C9%A8%95%A6%CA%E2%A2%DD%D9%CF%CC%A9%8A%E1%D5%E0%9B%E2v%9EY%D0%D4%A5%DE%A7%DA%A9%C7%DC%E5%CE%EA%8D%9C%9C%DC%CF%CF%A2%CC%A5%C9u%9E%95%A7%93p%9F" TargetMode="External"/><Relationship Id="rId34" Type="http://schemas.openxmlformats.org/officeDocument/2006/relationships/hyperlink" Target="http://checklist.ibcjapan.co.jp/checklist?crypt=%5E%DC%D5%E3%98%B6%D1%CB%95%87%A7%E0%C5%D5%AB%DEt%A7%94%AA%9E%CC%D8%A5%D6ocY%CF%CD%A9%DE%D2%CD%B0%A8%D2%DB%9D%C8%A3%DA%A2%DF%E0%B9%AC%88%C9%A8%95%A6%CA%E2%A2%DD%D9%CF%CC%A9%8A%E1%D5%E0%9B%E2v%9EY%D0%D4%A5%DE%A7%DA%A9%C7%DC%E5%CE%EA%8D%9C%9C%DC%CF%CF%A2%CC%A5%C9u%9E%94%A8%98k%9C" TargetMode="External"/><Relationship Id="rId50" Type="http://schemas.openxmlformats.org/officeDocument/2006/relationships/hyperlink" Target="http://checklist.ibcjapan.co.jp/checklist?crypt=%5E%DC%D5%E3%98%B6%D1%CB%95%87%A7%E0%C5%D5%AB%DEt%A7%94%AA%9E%CC%D8%A5%D6ocY%CF%CD%A9%DE%D2%CD%B0%A8%D2%DB%9D%C8%A3%DA%A2%DF%E0%B9%AC%88%C9%A8%95%A6%CA%E2%A2%DD%D9%CF%CC%A9%8A%E1%D5%E0%9B%E2v%9EY%D0%D4%A5%DE%A7%DA%A9%C7%DC%E5%CE%EA%8D%9C%9C%DC%CF%CF%A2%CC%A5%C9u%9E%94%AF%99m%9A" TargetMode="External"/><Relationship Id="rId55" Type="http://schemas.openxmlformats.org/officeDocument/2006/relationships/hyperlink" Target="http://checklist.ibcjapan.co.jp/checklist?crypt=%5E%DC%D5%E3%98%B6%D1%CB%95%87%A7%E0%C5%D5%AB%DEt%A7%94%AA%9E%CC%D8%A5%D6ocY%CF%CD%A9%DE%D2%CD%B0%A8%D2%DB%9D%C8%A3%DA%A2%DF%E0%B9%AC%88%C9%A8%95%A6%CA%E2%A2%DD%D9%CF%CC%A9%8A%E1%D5%E0%9B%E2v%9EY%D0%D4%A5%DE%A7%DA%A9%C7%DC%E5%CE%EA%8D%9C%9C%DC%CF%CF%A2%CC%A5%C9u%9E%94%B0%94n%9C" TargetMode="External"/><Relationship Id="rId76" Type="http://schemas.openxmlformats.org/officeDocument/2006/relationships/hyperlink" Target="http://checklist.ibcjapan.co.jp/checklist?crypt=%5E%DC%D5%E3%98%B6%D1%CB%95%87%A7%E0%C5%D5%AB%DEt%A7%94%AA%9E%CC%D8%A5%D6ocY%CF%CD%A9%DE%D2%CD%B0%A8%D2%DB%9D%C8%A3%DA%A2%DF%E0%B9%AC%88%C9%A8%95%A6%CA%E2%A2%DD%D9%CF%CC%A9%8A%E1%D5%E0%9B%E2v%9EY%D0%D4%A5%DE%A7%DA%A9%C7%DC%E5%CE%EA%8D%9C%9C%DC%CF%CF%A2%CC%A5%C9u%9E%95%A7%97n%9D" TargetMode="External"/><Relationship Id="rId97" Type="http://schemas.openxmlformats.org/officeDocument/2006/relationships/hyperlink" Target="http://checklist.ibcjapan.co.jp/checklist?crypt=%5E%DC%D5%E3%98%B6%D1%CB%95%87%A7%E0%C5%D5%AB%DEt%A7%94%AA%9E%CC%D8%A5%D6ocY%CF%CD%A9%DE%D2%CD%B0%A8%D2%DB%9D%C8%A3%DA%A2%DF%E0%B9%AC%88%C9%A8%95%A6%CA%E2%A2%DD%D9%CF%CC%A9%8A%E1%D5%E0%9B%E2v%9EY%D0%D4%A5%DE%A7%DA%A9%C7%DC%E5%CE%EA%8D%9C%9C%DC%CF%CF%A2%CC%A5%C9u%9E%95%A7%94l%9A" TargetMode="External"/><Relationship Id="rId104" Type="http://schemas.openxmlformats.org/officeDocument/2006/relationships/hyperlink" Target="http://checklist.ibcjapan.co.jp/checklist?crypt=%5E%DC%D5%E3%98%B6%D1%CB%95%87%A7%E0%C5%D5%AB%DEt%A7%94%AA%9E%CC%D8%A5%D6ocY%CF%CD%A9%DE%D2%CD%B0%A8%D2%DB%9D%C8%A3%DA%A2%DF%E0%B9%AC%88%C9%A8%95%A6%CA%E2%A2%DD%D9%CF%CC%A9%8A%E1%D5%E0%9B%E2v%9EY%D0%D4%A5%DE%A7%DA%A9%C7%DC%E5%CE%EA%8D%9C%9C%DC%CF%CF%A2%CC%A5%C9u%9E%94%B0%98h%9C" TargetMode="External"/><Relationship Id="rId7" Type="http://schemas.openxmlformats.org/officeDocument/2006/relationships/hyperlink" Target="http://checklist.ibcjapan.co.jp/checklist?crypt=%5E%DC%D5%E3%98%B6%D1%CB%95%87%A7%E0%C5%D5%AB%DEt%A7%94%AA%9E%CC%D8%A5%D6ocY%CF%CD%A9%DE%D2%CD%B0%A8%D2%DB%9D%C8%A3%DA%A2%DF%E0%B9%AC%88%C9%A8%95%A6%CA%E2%A2%DD%D9%CF%CC%A9%8A%E1%D5%E0%9B%E2v%9EY%D0%D4%A5%DE%A7%DA%A9%C7%DC%E5%CE%EA%8D%9C%9C%DC%CF%CF%A2%CC%A5%C9u%9E%92%A7%92p%A3" TargetMode="External"/><Relationship Id="rId71" Type="http://schemas.openxmlformats.org/officeDocument/2006/relationships/hyperlink" Target="http://checklist.ibcjapan.co.jp/checklist?crypt=%5E%DC%D5%E3%98%B6%D1%CB%95%87%A7%E0%C5%D5%AB%DEt%A7%94%AA%9E%CC%D8%A5%D6ocY%CF%CD%A9%DE%D2%CD%B0%A8%D2%DB%9D%C8%A3%DA%A2%DF%E0%B9%AC%88%C9%A8%95%A6%CA%E2%A2%DD%D9%CF%CC%A9%8A%E1%D5%E0%9B%E2v%9EY%D0%D4%A5%DE%A7%DA%A9%C7%DC%E5%CE%EA%8D%9C%9C%DC%CF%CF%A2%CC%A5%C9u%9E%95%A7%94h%9B" TargetMode="External"/><Relationship Id="rId92" Type="http://schemas.openxmlformats.org/officeDocument/2006/relationships/hyperlink" Target="http://checklist.ibcjapan.co.jp/checklist?crypt=%5E%DC%D5%E3%98%B6%D1%CB%95%87%A7%E0%C5%D5%AB%DEt%A7%94%AA%9E%CC%D8%A5%D6ocY%CF%CD%A9%DE%D2%CD%B0%A8%D2%DB%9D%C8%A3%DA%A2%DF%E0%B9%AC%88%C9%A8%95%A6%CA%E2%A2%DD%D9%CF%CC%A9%8A%E1%D5%E0%9B%E2v%9EY%D0%D4%A5%DE%A7%DA%A9%C7%DC%E5%CE%EA%8D%9C%9C%DC%CF%CF%A2%CC%A5%C9u%9E%95%A7%9An%9E" TargetMode="External"/><Relationship Id="rId2" Type="http://schemas.openxmlformats.org/officeDocument/2006/relationships/hyperlink" Target="http://checklist.ibcjapan.co.jp/checklist?crypt=%5E%DC%D5%E3%98%B6%D1%CB%95%87%A7%E0%C5%D5%AB%DEt%A7%94%AA%9E%CC%D8%A5%D6ocY%CF%CD%A9%DE%D2%CD%B0%A8%D2%DB%9D%C8%A3%DA%A2%DF%E0%B9%AC%88%C9%A8%95%A6%CA%E2%A2%DD%D9%CF%CC%A9%8A%E1%D5%E0%9B%E2v%9EY%D0%D4%A5%DE%A7%DA%A9%C7%DC%E5%CE%EA%8D%9C%9C%DC%CF%CF%A2%CC%A5%C9u%9E%92%A9%91i%9C" TargetMode="External"/><Relationship Id="rId29" Type="http://schemas.openxmlformats.org/officeDocument/2006/relationships/hyperlink" Target="http://checklist.ibcjapan.co.jp/checklist?crypt=%5E%DC%D5%E3%98%B6%D1%CB%95%87%A7%E0%C5%D5%AB%DEt%A7%94%AA%9E%CC%D8%A5%D6ocY%CF%CD%A9%DE%D2%CD%B0%A8%D2%DB%9D%C8%A3%DA%A2%DF%E0%B9%AC%88%C9%A8%95%A6%CA%E2%A2%DD%D9%CF%CC%A9%8A%E1%D5%E0%9B%E2v%9EY%D0%D4%A5%DE%A7%DA%A9%C7%DC%E5%CE%EA%8D%9C%9C%DC%CF%CF%A2%CC%A5%C9u%9E%92%A8%91j%9D" TargetMode="External"/><Relationship Id="rId24" Type="http://schemas.openxmlformats.org/officeDocument/2006/relationships/hyperlink" Target="http://checklist.ibcjapan.co.jp/checklist?crypt=%5E%DC%D5%E3%98%B6%D1%CB%95%87%A7%E0%C5%D5%AB%DEt%A7%94%AA%9E%CC%D8%A5%D6ocY%CF%CD%A9%DE%D2%CD%B0%A8%D2%DB%9D%C8%A3%DA%A2%DF%E0%B9%AC%88%C9%A8%95%A6%CA%E2%A2%DD%D9%CF%CC%A9%8A%E1%D5%E0%9B%E2v%9EY%D0%D4%A5%DE%A7%DA%A9%C7%DC%E5%CE%EA%8D%9C%9C%DC%CF%CF%A2%CC%A5%C9u%9E%92%A9%92j%A3" TargetMode="External"/><Relationship Id="rId40" Type="http://schemas.openxmlformats.org/officeDocument/2006/relationships/hyperlink" Target="http://checklist.ibcjapan.co.jp/checklist?crypt=%5E%DC%D5%E3%98%B6%D1%CB%95%87%A7%E0%C5%D5%AB%DEt%A7%94%AA%9E%CC%D8%A5%D6ocY%CF%CD%A9%DE%D2%CD%B0%A8%D2%DB%9D%C8%A3%DA%A2%DF%E0%B9%AC%88%C9%A8%95%A6%CA%E2%A2%DD%D9%CF%CC%A9%8A%E1%D5%E0%9B%E2v%9EY%D0%D4%A5%DE%A7%DA%A9%C7%DC%E5%CE%EA%8D%9C%9C%DC%CF%CF%A2%CC%A5%C9u%9E%92%A9%9Ak%A0" TargetMode="External"/><Relationship Id="rId45" Type="http://schemas.openxmlformats.org/officeDocument/2006/relationships/hyperlink" Target="http://checklist.ibcjapan.co.jp/checklist?crypt=%5E%DC%D5%E3%98%B6%D1%CB%95%87%A7%E0%C5%D5%AB%DEt%A7%94%AA%9E%CC%D8%A5%D6ocY%CF%CD%A9%DE%D2%CD%B0%A8%D2%DB%9D%C8%A3%DA%A2%DF%E0%B9%AC%88%C9%A8%95%A6%CA%E2%A2%DD%D9%CF%CC%A9%8A%E1%D5%E0%9B%E2v%9EY%D0%D4%A5%DE%A7%DA%A9%C7%DC%E5%CE%EA%8D%9C%9C%DC%CF%CF%A2%CC%A5%C9u%9E%94%B0%91i%9E" TargetMode="External"/><Relationship Id="rId66" Type="http://schemas.openxmlformats.org/officeDocument/2006/relationships/hyperlink" Target="http://checklist.ibcjapan.co.jp/checklist?crypt=%5E%DC%D5%E3%98%B6%D1%CB%95%87%A7%E0%C5%D5%AB%DEt%A7%94%AA%9E%CC%D8%A5%D6ocY%CF%CD%A9%DE%D2%CD%B0%A8%D2%DB%9D%C8%A3%DA%A2%DF%E0%B9%AC%88%C9%A8%95%A6%CA%E2%A2%DD%D9%CF%CC%A9%8A%E1%D5%E0%9B%E2v%9EY%D0%D4%A5%DE%A7%DA%A9%C7%DC%E5%CE%EA%8D%9C%9C%DC%CF%CF%A2%CC%A5%C9u%9E%94%B0%99o%A1" TargetMode="External"/><Relationship Id="rId87" Type="http://schemas.openxmlformats.org/officeDocument/2006/relationships/hyperlink" Target="http://checklist.ibcjapan.co.jp/checklist?crypt=%5E%DC%D5%E3%98%B6%D1%CB%95%87%A7%E0%C5%D5%AB%DEt%A7%94%AA%9E%CC%D8%A5%D6ocY%CF%CD%A9%DE%D2%CD%B0%A8%D2%DB%9D%C8%A3%DA%A2%DF%E0%B9%AC%88%C9%A8%95%A6%CA%E2%A2%DD%D9%CF%CC%A9%8A%E1%D5%E0%9B%E2v%9EY%D0%D4%A5%DE%A7%DA%A9%C7%DC%E5%CE%EA%8D%9C%9C%DC%CF%CF%A2%CC%A5%C9u%9E%95%A7%92o%9B" TargetMode="External"/><Relationship Id="rId110" Type="http://schemas.openxmlformats.org/officeDocument/2006/relationships/hyperlink" Target="http://checklist.ibcjapan.co.jp/checklist?crypt=%5E%DC%D5%E3%98%B6%D1%CB%95%87%A7%E0%C5%D5%AB%DEt%A7%94%AA%9E%CC%D8%A5%D6ocY%CF%CD%A9%DE%D2%CD%B0%A8%D2%DB%9D%C8%A3%DA%A2%DF%E0%B9%AC%88%C9%A8%95%A6%CA%E2%A2%DD%D9%CF%CC%A9%8A%E1%D5%E0%9B%E2v%9EY%D0%D4%A5%DE%A7%DA%A9%C7%DC%E5%CE%EA%8D%9C%9C%DC%CF%CF%A2%CC%A5%C9u%9E%94%AD%95m%9D" TargetMode="External"/><Relationship Id="rId61" Type="http://schemas.openxmlformats.org/officeDocument/2006/relationships/hyperlink" Target="http://checklist.ibcjapan.co.jp/checklist?crypt=%5E%DC%D5%E3%98%B6%D1%CB%95%87%A7%E0%C5%D5%AB%DEt%A7%94%AA%9E%CC%D8%A5%D6ocY%CF%CD%A9%DE%D2%CD%B0%A8%D2%DB%9D%C8%A3%DA%A2%DF%E0%B9%AC%88%C9%A8%95%A6%CA%E2%A2%DD%D9%CF%CC%A9%8A%E1%D5%E0%9B%E2v%9EY%D0%D4%A5%DE%A7%DA%A9%C7%DC%E5%CE%EA%8D%9C%9C%DC%CF%CF%A2%CC%A5%C9u%9E%94%AF%9Ai%9F" TargetMode="External"/><Relationship Id="rId82" Type="http://schemas.openxmlformats.org/officeDocument/2006/relationships/hyperlink" Target="http://checklist.ibcjapan.co.jp/checklist?crypt=%5E%DC%D5%E3%98%B6%D1%CB%95%87%A7%E0%C5%D5%AB%DEt%A7%94%AA%9E%CC%D8%A5%D6ocY%CF%CD%A9%DE%D2%CD%B0%A8%D2%DB%9D%C8%A3%DA%A2%DF%E0%B9%AC%88%C9%A8%95%A6%CA%E2%A2%DD%D9%CF%CC%A9%8A%E1%D5%E0%9B%E2v%9EY%D0%D4%A5%DE%A7%DA%A9%C7%DC%E5%CE%EA%8D%9C%9C%DC%CF%CF%A2%CC%A5%C9u%9E%94%B0%93q%A2" TargetMode="External"/><Relationship Id="rId19" Type="http://schemas.openxmlformats.org/officeDocument/2006/relationships/hyperlink" Target="http://checklist.ibcjapan.co.jp/checklist?crypt=%5E%DC%D5%E3%98%B6%D1%CB%95%87%A7%E0%C5%D5%AB%DEt%A7%94%AA%9E%CC%D8%A5%D6ocY%CF%CD%A9%DE%D2%CD%B0%A8%D2%DB%9D%C8%A3%DA%A2%DF%E0%B9%AC%88%C9%A8%95%A6%CA%E2%A2%DD%D9%CF%CC%A9%8A%E1%D5%E0%9B%E2v%9EY%D0%D4%A5%DE%A7%DA%A9%C7%DC%E5%CE%EA%8D%9C%9C%DC%CF%CF%A2%CC%A5%C9u%9D%99%AF%9Al%A0" TargetMode="External"/><Relationship Id="rId14" Type="http://schemas.openxmlformats.org/officeDocument/2006/relationships/hyperlink" Target="http://checklist.ibcjapan.co.jp/checklist?crypt=%5E%DC%D5%E3%98%B6%D1%CB%95%87%A7%E0%C5%D5%AB%DEt%A7%94%AA%9E%CC%D8%A5%D6ocY%CF%CD%A9%DE%D2%CD%B0%A8%D2%DB%9D%C8%A3%DA%A2%DF%E0%B9%AC%88%C9%A8%95%A6%CA%E2%A2%DD%D9%CF%CC%A9%8A%E1%D5%E0%9B%E2v%9EY%D0%D4%A5%DE%A7%DA%A9%C7%DC%E5%CE%EA%8D%9C%9C%DC%CF%CF%A2%CC%A5%C9u%9E%92%A8%95m%9B" TargetMode="External"/><Relationship Id="rId30" Type="http://schemas.openxmlformats.org/officeDocument/2006/relationships/hyperlink" Target="http://checklist.ibcjapan.co.jp/checklist?crypt=%5E%DC%D5%E3%98%B6%D1%CB%95%87%A7%E0%C5%D5%AB%DEt%A7%94%AA%9E%CC%D8%A5%D6ocY%CF%CD%A9%DE%D2%CD%B0%A8%D2%DB%9D%C8%A3%DA%A2%DF%E0%B9%AC%88%C9%A8%95%A6%CA%E2%A2%DD%D9%CF%CC%A9%8A%E1%D5%E0%9B%E2v%9EY%D0%D4%A5%DE%A7%DA%A9%C7%DC%E5%CE%EA%8D%9C%9C%DC%CF%CF%A2%CC%A5%C9u%9E%91%A8%93i%9E" TargetMode="External"/><Relationship Id="rId35" Type="http://schemas.openxmlformats.org/officeDocument/2006/relationships/hyperlink" Target="http://checklist.ibcjapan.co.jp/checklist?crypt=%5E%DC%D5%E3%98%B6%D1%CB%95%87%A7%E0%C5%D5%AB%DEt%A7%94%AA%9E%CC%D8%A5%D6ocY%CF%CD%A9%DE%D2%CD%B0%A8%D2%DB%9D%C8%A3%DA%A2%DF%E0%B9%AC%88%C9%A8%95%A6%CA%E2%A2%DD%D9%CF%CC%A9%8A%E1%D5%E0%9B%E2v%9EY%D0%D4%A5%DE%A7%DA%A9%C7%DC%E5%CE%EA%8D%9C%9C%DC%CF%CF%A2%CC%A5%C9u%9E%92%A7%96p%9C" TargetMode="External"/><Relationship Id="rId56" Type="http://schemas.openxmlformats.org/officeDocument/2006/relationships/hyperlink" Target="http://checklist.ibcjapan.co.jp/checklist?crypt=%5E%DC%D5%E3%98%B6%D1%CB%95%87%A7%E0%C5%D5%AB%DEt%A7%94%AA%9E%CC%D8%A5%D6ocY%CF%CD%A9%DE%D2%CD%B0%A8%D2%DB%9D%C8%A3%DA%A2%DF%E0%B9%AC%88%C9%A8%95%A6%CA%E2%A2%DD%D9%CF%CC%A9%8A%E1%D5%E0%9B%E2v%9EY%D0%D4%A5%DE%A7%DA%A9%C7%DC%E5%CE%EA%8D%9C%9C%DC%CF%CF%A2%CC%A5%C9u%9D%9A%AE%94h%A0" TargetMode="External"/><Relationship Id="rId77" Type="http://schemas.openxmlformats.org/officeDocument/2006/relationships/hyperlink" Target="http://checklist.ibcjapan.co.jp/checklist?crypt=%5E%DC%D5%E3%98%B6%D1%CB%95%87%A7%E0%C5%D5%AB%DEt%A7%94%AA%9E%CC%D8%A5%D6ocY%CF%CD%A9%DE%D2%CD%B0%A8%D2%DB%9D%C8%A3%DA%A2%DF%E0%B9%AC%88%C9%A8%95%A6%CA%E2%A2%DD%D9%CF%CC%A9%8A%E1%D5%E0%9B%E2v%9EY%D0%D4%A5%DE%A7%DA%A9%C7%DC%E5%CE%EA%8D%9C%9C%DC%CF%CF%A2%CC%A5%C9u%9E%95%A7%97n%9F" TargetMode="External"/><Relationship Id="rId100" Type="http://schemas.openxmlformats.org/officeDocument/2006/relationships/hyperlink" Target="http://checklist.ibcjapan.co.jp/checklist?crypt=%5E%DC%D5%E3%98%B6%D1%CB%95%87%A7%E0%C5%D5%AB%DEt%A7%94%AA%9E%CC%D8%A5%D6ocY%CF%CD%A9%DE%D2%CD%B0%A8%D2%DB%9D%C8%A3%DA%A2%DF%E0%B9%AC%88%C9%A8%95%A6%CA%E2%A2%DD%D9%CF%CC%A9%8A%E1%D5%E0%9B%E2v%9EY%D0%D4%A5%DE%A7%DA%A9%C7%DC%E5%CE%EA%8D%9C%9C%DC%CF%CF%A2%CC%A5%C9u%9E%94%AF%97i%9B" TargetMode="External"/><Relationship Id="rId105" Type="http://schemas.openxmlformats.org/officeDocument/2006/relationships/hyperlink" Target="http://checklist.ibcjapan.co.jp/checklist?crypt=%5E%DC%D5%E3%98%B6%D1%CB%95%87%A7%E0%C5%D5%AB%DEt%A7%94%AA%9E%CC%D8%A5%D6ocY%CF%CD%A9%DE%D2%CD%B0%A8%D2%DB%9D%C8%A3%DA%A2%DF%E0%B9%AC%88%C9%A8%95%A6%CA%E2%A2%DD%D9%CF%CC%A9%8A%E1%D5%E0%9B%E2v%9EY%D0%D4%A5%DE%A7%DA%A9%C7%DC%E5%CE%EA%8D%9C%9C%DC%CF%CF%A2%CC%A5%C9u%9E%94%AF%99n%9D" TargetMode="External"/><Relationship Id="rId8" Type="http://schemas.openxmlformats.org/officeDocument/2006/relationships/hyperlink" Target="http://checklist.ibcjapan.co.jp/checklist?crypt=%5E%DC%D5%E3%98%B6%D1%CB%95%87%A7%E0%C5%D5%AB%DEt%A7%94%AA%9E%CC%D8%A5%D6ocY%CF%CD%A9%DE%D2%CD%B0%A8%D2%DB%9D%C8%A3%DA%A2%DF%E0%B9%AC%88%C9%A8%95%A6%CA%E2%A2%DD%D9%CF%CC%A9%8A%E1%D5%E0%9B%E2v%9EY%D0%D4%A5%DE%A7%DA%A9%C7%DC%E5%CE%EA%8D%9C%9C%DC%CF%CF%A2%CC%A5%C9u%9E%92%A8%97l%9E" TargetMode="External"/><Relationship Id="rId51" Type="http://schemas.openxmlformats.org/officeDocument/2006/relationships/hyperlink" Target="http://checklist.ibcjapan.co.jp/checklist?crypt=%5E%DC%D5%E3%98%B6%D1%CB%95%87%A7%E0%C5%D5%AB%DEt%A7%94%AA%9E%CC%D8%A5%D6ocY%CF%CD%A9%DE%D2%CD%B0%A8%D2%DB%9D%C8%A3%DA%A2%DF%E0%B9%AC%88%C9%A8%95%A6%CA%E2%A2%DD%D9%CF%CC%A9%8A%E1%D5%E0%9B%E2v%9EY%D0%D4%A5%DE%A7%DA%A9%C7%DC%E5%CE%EA%8D%9C%9C%DC%CF%CF%A2%CC%A5%C9u%9E%94%AF%99j%A1" TargetMode="External"/><Relationship Id="rId72" Type="http://schemas.openxmlformats.org/officeDocument/2006/relationships/hyperlink" Target="http://checklist.ibcjapan.co.jp/checklist?crypt=%5E%DC%D5%E3%98%B6%D1%CB%95%87%A7%E0%C5%D5%AB%DEt%A7%94%AA%9E%CC%D8%A5%D6ocY%CF%CD%A9%DE%D2%CD%B0%A8%D2%DB%9D%C8%A3%DA%A2%DF%E0%B9%AC%88%C9%A8%95%A6%CA%E2%A2%DD%D9%CF%CC%A9%8A%E1%D5%E0%9B%E2v%9EY%D0%D4%A5%DE%A7%DA%A9%C7%DC%E5%CE%EA%8D%9C%9C%DC%CF%CF%A2%CC%A5%C9u%9E%95%A7%94q%9A" TargetMode="External"/><Relationship Id="rId93" Type="http://schemas.openxmlformats.org/officeDocument/2006/relationships/hyperlink" Target="http://checklist.ibcjapan.co.jp/checklist?crypt=%5E%DC%D5%E3%98%B6%D1%CB%95%87%A7%E0%C5%D5%AB%DEt%A7%94%AA%9E%CC%D8%A5%D6ocY%CF%CD%A9%DE%D2%CD%B0%A8%D2%DB%9D%C8%A3%DA%A2%DF%E0%B9%AC%88%C9%A8%95%A6%CA%E2%A2%DD%D9%CF%CC%A9%8A%E1%D5%E0%9B%E2v%9EY%D0%D4%A5%DE%A7%DA%A9%C7%DC%E5%CE%EA%8D%9C%9C%DC%CF%CF%A2%CC%A5%C9u%9E%94%B0%91q%9D" TargetMode="External"/><Relationship Id="rId98" Type="http://schemas.openxmlformats.org/officeDocument/2006/relationships/hyperlink" Target="http://checklist.ibcjapan.co.jp/checklist?crypt=%5E%DC%D5%E3%98%B6%D1%CB%95%87%A7%E0%C5%D5%AB%DEt%A7%94%AA%9E%CC%D8%A5%D6ocY%CF%CD%A9%DE%D2%CD%B0%A8%D2%DB%9D%C8%A3%DA%A2%DF%E0%B9%AC%88%C9%A8%95%A6%CA%E2%A2%DD%D9%CF%CC%A9%8A%E1%D5%E0%9B%E2v%9EY%D0%D4%A5%DE%A7%DA%A9%C7%DC%E5%CE%EA%8D%9C%9C%DC%CF%CF%A2%CC%A5%C9u%9E%91%A9%94p%9A" TargetMode="External"/><Relationship Id="rId3" Type="http://schemas.openxmlformats.org/officeDocument/2006/relationships/hyperlink" Target="http://checklist.ibcjapan.co.jp/checklist?crypt=%5E%DC%D5%E3%98%B6%D1%CB%95%87%A7%E0%C5%D5%AB%DEt%A7%94%AA%9E%CC%D8%A5%D6ocY%CF%CD%A9%DE%D2%CD%B0%A8%D2%DB%9D%C8%A3%DA%A2%DF%E0%B9%AC%88%C9%A8%95%A6%CA%E2%A2%DD%D9%CF%CC%A9%8A%E1%D5%E0%9B%E2v%9EY%D0%D4%A5%DE%A7%DA%A9%C7%DC%E5%CE%EA%8D%9C%9C%DC%CF%CF%A2%CC%A5%C9u%9D%9A%B0%94k%9F" TargetMode="External"/><Relationship Id="rId25" Type="http://schemas.openxmlformats.org/officeDocument/2006/relationships/hyperlink" Target="http://checklist.ibcjapan.co.jp/checklist?crypt=%5E%DC%D5%E3%98%B6%D1%CB%95%87%A7%E0%C5%D5%AB%DEt%A7%94%AA%9E%CC%D8%A5%D6ocY%CF%CD%A9%DE%D2%CD%B0%A8%D2%DB%9D%C8%A3%DA%A2%DF%E0%B9%AC%88%C9%A8%95%A6%CA%E2%A2%DD%D9%CF%CC%A9%8A%E1%D5%E0%9B%E2v%9EY%D0%D4%A5%DE%A7%DA%A9%C7%DC%E5%CE%EA%8D%9C%9C%DC%CF%CF%A2%CC%A5%C9u%9E%91%AF%95p%9D" TargetMode="External"/><Relationship Id="rId46" Type="http://schemas.openxmlformats.org/officeDocument/2006/relationships/hyperlink" Target="http://checklist.ibcjapan.co.jp/checklist?crypt=%5E%DC%D5%E3%98%B6%D1%CB%95%87%A7%E0%C5%D5%AB%DEt%A7%94%AA%9E%CC%D8%A5%D6ocY%CF%CD%A9%DE%D2%CD%B0%A8%D2%DB%9D%C8%A3%DA%A2%DF%E0%B9%AC%88%C9%A8%95%A6%CA%E2%A2%DD%D9%CF%CC%A9%8A%E1%D5%E0%9B%E2v%9EY%D0%D4%A5%DE%A7%DA%A9%C7%DC%E5%CE%EA%8D%9C%9C%DC%CF%CF%A2%CC%A5%C9u%9E%94%AF%9An%9E" TargetMode="External"/><Relationship Id="rId67" Type="http://schemas.openxmlformats.org/officeDocument/2006/relationships/hyperlink" Target="http://checklist.ibcjapan.co.jp/checklist?crypt=%5E%DC%D5%E3%98%B6%D1%CB%95%87%A7%E0%C5%D5%AB%DEt%A7%94%AA%9E%CC%D8%A5%D6ocY%CF%CD%A9%DE%D2%CD%B0%A8%D2%DB%9D%C8%A3%DA%A2%DF%E0%B9%AC%88%C9%A8%95%A6%CA%E2%A2%DD%D9%CF%CC%A9%8A%E1%D5%E0%9B%E2v%9EY%D0%D4%A5%DE%A7%DA%A9%C7%DC%E5%CE%EA%8D%9C%9C%DC%CF%CF%A2%CC%A5%C9u%9E%94%B0%9Ah%9D" TargetMode="External"/><Relationship Id="rId20" Type="http://schemas.openxmlformats.org/officeDocument/2006/relationships/hyperlink" Target="http://checklist.ibcjapan.co.jp/checklist?crypt=%5E%DC%D5%E3%98%B6%D1%CB%95%87%A7%E0%C5%D5%AB%DEt%A7%94%AA%9E%CC%D8%A5%D6ocY%CF%CD%A9%DE%D2%CD%B0%A8%D2%DB%9D%C8%A3%DA%A2%DF%E0%B9%AC%88%C9%A8%95%A6%CA%E2%A2%DD%D9%CF%CC%A9%8A%E1%D5%E0%9B%E2v%9EY%D0%D4%A5%DE%A7%DA%A9%C7%DC%E5%CE%EA%8D%9C%9C%DC%CF%CF%A2%CC%A5%C9u%9E%92%A9%92n%A2" TargetMode="External"/><Relationship Id="rId41" Type="http://schemas.openxmlformats.org/officeDocument/2006/relationships/hyperlink" Target="http://checklist.ibcjapan.co.jp/checklist?crypt=%5E%DC%D5%E3%98%B6%D1%CB%95%87%A7%E0%C5%D5%AB%DEt%A7%94%AA%9E%CC%D8%A5%D6ocY%CF%CD%A9%DE%D2%CD%B0%A8%D2%DB%9D%C8%A3%DA%A2%DF%E0%B9%AC%88%C9%A8%95%A6%CA%E2%A2%DD%D9%CF%CC%A9%8A%E1%D5%E0%9B%E2v%9EY%D0%D4%A5%DE%A7%DA%A9%C7%DC%E5%CE%EA%8D%9C%9C%DC%CF%CF%A2%CC%A5%C9u%9D%9A%A7%95k%9F" TargetMode="External"/><Relationship Id="rId62" Type="http://schemas.openxmlformats.org/officeDocument/2006/relationships/hyperlink" Target="http://checklist.ibcjapan.co.jp/checklist?crypt=%5E%DC%D5%E3%98%B6%D1%CB%95%87%A7%E0%C5%D5%AB%DEt%A7%94%AA%9E%CC%D8%A5%D6ocY%CF%CD%A9%DE%D2%CD%B0%A8%D2%DB%9D%C8%A3%DA%A2%DF%E0%B9%AC%88%C9%A8%95%A6%CA%E2%A2%DD%D9%CF%CC%A9%8A%E1%D5%E0%9B%E2v%9EY%D0%D4%A5%DE%A7%DA%A9%C7%DC%E5%CE%EA%8D%9C%9C%DC%CF%CF%A2%CC%A5%C9u%9E%94%B0%92i%9E" TargetMode="External"/><Relationship Id="rId83" Type="http://schemas.openxmlformats.org/officeDocument/2006/relationships/hyperlink" Target="http://checklist.ibcjapan.co.jp/checklist?crypt=%5E%DC%D5%E3%98%B6%D1%CB%95%87%A7%E0%C5%D5%AB%DEt%A7%94%AA%9E%CC%D8%A5%D6ocY%CF%CD%A9%DE%D2%CD%B0%A8%D2%DB%9D%C8%A3%DA%A2%DF%E0%B9%AC%88%C9%A8%95%A6%CA%E2%A2%DD%D9%CF%CC%A9%8A%E1%D5%E0%9B%E2v%9EY%D0%D4%A5%DE%A7%DA%A9%C7%DC%E5%CE%EA%8D%9C%9C%DC%CF%CF%A2%CC%A5%C9u%9E%94%B0%94h%9E" TargetMode="External"/><Relationship Id="rId88" Type="http://schemas.openxmlformats.org/officeDocument/2006/relationships/hyperlink" Target="http://checklist.ibcjapan.co.jp/checklist?crypt=%5E%DC%D5%E3%98%B6%D1%CB%95%87%A7%E0%C5%D5%AB%DEt%A7%94%AA%9E%CC%D8%A5%D6ocY%CF%CD%A9%DE%D2%CD%B0%A8%D2%DB%9D%C8%A3%DA%A2%DF%E0%B9%AC%88%C9%A8%95%A6%CA%E2%A2%DD%D9%CF%CC%A9%8A%E1%D5%E0%9B%E2v%9EY%D0%D4%A5%DE%A7%DA%A9%C7%DC%E5%CE%EA%8D%9C%9C%DC%CF%CF%A2%CC%A5%C9u%9E%92%A7%96p%A1" TargetMode="External"/><Relationship Id="rId111" Type="http://schemas.openxmlformats.org/officeDocument/2006/relationships/hyperlink" Target="http://checklist.ibcjapan.co.jp/checklist?crypt=%5E%DC%D5%E3%98%B6%D1%CB%95%87%A7%E0%C5%D5%AB%DEt%A7%94%AA%9E%CC%D8%A5%D6ocY%CF%CD%A9%DE%D2%CD%B0%A8%D2%DB%9D%C8%A3%DA%A2%DF%E0%B9%AC%88%C9%A8%95%A6%CA%E2%A2%DD%D9%CF%CC%A9%8A%E1%D5%E0%9B%E2v%9EY%D0%D4%A5%DE%A7%DA%A9%C7%DC%E5%CE%EA%8D%9C%9C%DC%CF%CF%A2%CC%A5%C9u%9E%95%A7%92h%9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18"/>
  <sheetViews>
    <sheetView tabSelected="1" zoomScale="90" zoomScaleNormal="90" workbookViewId="0">
      <pane xSplit="1" ySplit="1" topLeftCell="D106" activePane="bottomRight" state="frozen"/>
      <selection pane="topRight" activeCell="B1" sqref="B1"/>
      <selection pane="bottomLeft" activeCell="A2" sqref="A2"/>
      <selection pane="bottomRight" activeCell="H110" sqref="H110"/>
    </sheetView>
  </sheetViews>
  <sheetFormatPr defaultRowHeight="15" x14ac:dyDescent="0.25"/>
  <cols>
    <col min="1" max="1" width="22" style="11" bestFit="1" customWidth="1"/>
    <col min="2" max="2" width="13.85546875" style="11" bestFit="1" customWidth="1"/>
    <col min="3" max="3" width="11.28515625" style="11" bestFit="1" customWidth="1"/>
    <col min="4" max="4" width="10" style="11" bestFit="1" customWidth="1"/>
    <col min="5" max="5" width="9.5703125" style="11" bestFit="1" customWidth="1"/>
    <col min="6" max="6" width="17.7109375" style="11" bestFit="1" customWidth="1"/>
    <col min="7" max="7" width="15.28515625" style="11" bestFit="1" customWidth="1"/>
    <col min="8" max="8" width="12.85546875" style="11" bestFit="1" customWidth="1"/>
    <col min="9" max="9" width="10.28515625" style="11" bestFit="1" customWidth="1"/>
    <col min="10" max="10" width="8.28515625" style="11" bestFit="1" customWidth="1"/>
    <col min="11" max="11" width="13.7109375" style="11" bestFit="1" customWidth="1"/>
    <col min="12" max="12" width="21.140625" style="11" bestFit="1" customWidth="1"/>
    <col min="13" max="13" width="14.7109375" style="21" bestFit="1" customWidth="1"/>
    <col min="14" max="14" width="14.7109375" style="11" bestFit="1" customWidth="1"/>
    <col min="15" max="16" width="11.7109375" style="11" bestFit="1" customWidth="1"/>
    <col min="17" max="17" width="8.5703125" style="11" bestFit="1" customWidth="1"/>
    <col min="18" max="18" width="10" style="11" bestFit="1" customWidth="1"/>
    <col min="19" max="19" width="10.28515625" style="11" bestFit="1" customWidth="1"/>
    <col min="20" max="20" width="10" style="11" bestFit="1" customWidth="1"/>
    <col min="21" max="16384" width="9.140625" style="11"/>
  </cols>
  <sheetData>
    <row r="1" spans="1:19" s="4" customForma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2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9" t="s">
        <v>278</v>
      </c>
      <c r="N1" s="1" t="s">
        <v>12</v>
      </c>
      <c r="O1" s="1" t="s">
        <v>13</v>
      </c>
      <c r="P1" s="1" t="s">
        <v>14</v>
      </c>
      <c r="Q1" s="3" t="s">
        <v>15</v>
      </c>
      <c r="R1" s="3" t="s">
        <v>16</v>
      </c>
      <c r="S1" s="1" t="s">
        <v>157</v>
      </c>
    </row>
    <row r="2" spans="1:19" x14ac:dyDescent="0.25">
      <c r="A2" s="5" t="s">
        <v>159</v>
      </c>
      <c r="B2" s="6">
        <v>851000</v>
      </c>
      <c r="C2" s="6">
        <v>50000</v>
      </c>
      <c r="D2" s="7">
        <v>1150</v>
      </c>
      <c r="E2" s="8">
        <f t="shared" ref="E2:E55" ca="1" si="0">TODAY()-H2</f>
        <v>502</v>
      </c>
      <c r="F2" s="6" t="s">
        <v>226</v>
      </c>
      <c r="G2" s="16">
        <v>44165.285205590299</v>
      </c>
      <c r="H2" s="6" t="s">
        <v>227</v>
      </c>
      <c r="I2" s="4" t="str">
        <f t="shared" ref="I2:I55" ca="1" si="1">IF(E2&gt;=60,"Aged Stock","")</f>
        <v>Aged Stock</v>
      </c>
      <c r="J2" s="17">
        <v>2012</v>
      </c>
      <c r="K2" s="6" t="s">
        <v>160</v>
      </c>
      <c r="L2" s="6" t="s">
        <v>161</v>
      </c>
      <c r="M2" s="20">
        <v>90492</v>
      </c>
      <c r="N2" s="6" t="s">
        <v>228</v>
      </c>
      <c r="O2" s="6" t="s">
        <v>229</v>
      </c>
      <c r="P2" s="6" t="s">
        <v>230</v>
      </c>
      <c r="Q2" s="4">
        <v>73.11</v>
      </c>
      <c r="R2" s="10">
        <f t="shared" ref="R2:R65" si="2">((B2+C2)/Q2)+D2</f>
        <v>13473.89549993161</v>
      </c>
      <c r="S2" s="15">
        <f t="shared" ref="S2:S65" si="3">R2*1.15</f>
        <v>15494.979824921351</v>
      </c>
    </row>
    <row r="3" spans="1:19" x14ac:dyDescent="0.25">
      <c r="A3" s="5" t="s">
        <v>162</v>
      </c>
      <c r="B3" s="6">
        <v>942000</v>
      </c>
      <c r="C3" s="6">
        <v>50000</v>
      </c>
      <c r="D3" s="7">
        <v>1150</v>
      </c>
      <c r="E3" s="8">
        <f t="shared" ca="1" si="0"/>
        <v>154</v>
      </c>
      <c r="F3" s="6" t="s">
        <v>231</v>
      </c>
      <c r="G3" s="16">
        <v>44165.285194560201</v>
      </c>
      <c r="H3" s="6" t="s">
        <v>232</v>
      </c>
      <c r="I3" s="4" t="str">
        <f t="shared" ca="1" si="1"/>
        <v>Aged Stock</v>
      </c>
      <c r="J3" s="17">
        <v>2012</v>
      </c>
      <c r="K3" s="6" t="s">
        <v>28</v>
      </c>
      <c r="L3" s="6" t="s">
        <v>29</v>
      </c>
      <c r="M3" s="20">
        <v>85089</v>
      </c>
      <c r="N3" s="6" t="s">
        <v>228</v>
      </c>
      <c r="O3" s="6" t="s">
        <v>229</v>
      </c>
      <c r="P3" s="6" t="s">
        <v>230</v>
      </c>
      <c r="Q3" s="4">
        <v>73.11</v>
      </c>
      <c r="R3" s="10">
        <f t="shared" si="2"/>
        <v>14718.595267405281</v>
      </c>
      <c r="S3" s="15">
        <f t="shared" si="3"/>
        <v>16926.38455751607</v>
      </c>
    </row>
    <row r="4" spans="1:19" x14ac:dyDescent="0.25">
      <c r="A4" s="5" t="s">
        <v>163</v>
      </c>
      <c r="B4" s="6">
        <v>153000</v>
      </c>
      <c r="C4" s="6">
        <v>50000</v>
      </c>
      <c r="D4" s="7">
        <v>1150</v>
      </c>
      <c r="E4" s="8">
        <f t="shared" ca="1" si="0"/>
        <v>147</v>
      </c>
      <c r="F4" s="6" t="s">
        <v>146</v>
      </c>
      <c r="G4" s="16">
        <v>44165.285175578698</v>
      </c>
      <c r="H4" s="6" t="s">
        <v>233</v>
      </c>
      <c r="I4" s="4" t="str">
        <f t="shared" ca="1" si="1"/>
        <v>Aged Stock</v>
      </c>
      <c r="J4" s="17">
        <v>2014</v>
      </c>
      <c r="K4" s="6" t="s">
        <v>67</v>
      </c>
      <c r="L4" s="6" t="s">
        <v>164</v>
      </c>
      <c r="M4" s="20">
        <v>108506</v>
      </c>
      <c r="N4" s="6" t="s">
        <v>228</v>
      </c>
      <c r="O4" s="6" t="s">
        <v>229</v>
      </c>
      <c r="P4" s="6" t="s">
        <v>230</v>
      </c>
      <c r="Q4" s="4">
        <v>73.11</v>
      </c>
      <c r="R4" s="10">
        <f t="shared" si="2"/>
        <v>3926.6379428258788</v>
      </c>
      <c r="S4" s="15">
        <f t="shared" si="3"/>
        <v>4515.6336342497607</v>
      </c>
    </row>
    <row r="5" spans="1:19" x14ac:dyDescent="0.25">
      <c r="A5" s="5" t="s">
        <v>165</v>
      </c>
      <c r="B5" s="6">
        <v>97000</v>
      </c>
      <c r="C5" s="6">
        <v>50000</v>
      </c>
      <c r="D5" s="7">
        <v>1150</v>
      </c>
      <c r="E5" s="8">
        <f t="shared" ca="1" si="0"/>
        <v>92</v>
      </c>
      <c r="F5" s="6" t="s">
        <v>80</v>
      </c>
      <c r="G5" s="16">
        <v>44165.2851560532</v>
      </c>
      <c r="H5" s="6" t="s">
        <v>234</v>
      </c>
      <c r="I5" s="4" t="str">
        <f t="shared" ca="1" si="1"/>
        <v>Aged Stock</v>
      </c>
      <c r="J5" s="17">
        <v>2011</v>
      </c>
      <c r="K5" s="6" t="s">
        <v>64</v>
      </c>
      <c r="L5" s="6" t="s">
        <v>65</v>
      </c>
      <c r="M5" s="20">
        <v>125232</v>
      </c>
      <c r="N5" s="6" t="s">
        <v>228</v>
      </c>
      <c r="O5" s="6" t="s">
        <v>229</v>
      </c>
      <c r="P5" s="6" t="s">
        <v>230</v>
      </c>
      <c r="Q5" s="4">
        <v>73.11</v>
      </c>
      <c r="R5" s="10">
        <f t="shared" si="2"/>
        <v>3160.6688551497746</v>
      </c>
      <c r="S5" s="15">
        <f t="shared" si="3"/>
        <v>3634.7691834222405</v>
      </c>
    </row>
    <row r="6" spans="1:19" x14ac:dyDescent="0.25">
      <c r="A6" s="5" t="s">
        <v>166</v>
      </c>
      <c r="B6" s="6">
        <v>275000</v>
      </c>
      <c r="C6" s="6">
        <v>50000</v>
      </c>
      <c r="D6" s="7">
        <v>1150</v>
      </c>
      <c r="E6" s="8">
        <f t="shared" ca="1" si="0"/>
        <v>75</v>
      </c>
      <c r="F6" s="6" t="s">
        <v>96</v>
      </c>
      <c r="G6" s="16">
        <v>44165.285146840302</v>
      </c>
      <c r="H6" s="6" t="s">
        <v>235</v>
      </c>
      <c r="I6" s="4" t="str">
        <f t="shared" ca="1" si="1"/>
        <v>Aged Stock</v>
      </c>
      <c r="J6" s="17">
        <v>2009</v>
      </c>
      <c r="K6" s="6" t="s">
        <v>52</v>
      </c>
      <c r="L6" s="6" t="s">
        <v>108</v>
      </c>
      <c r="M6" s="20">
        <v>31114</v>
      </c>
      <c r="N6" s="6" t="s">
        <v>228</v>
      </c>
      <c r="O6" s="6" t="s">
        <v>229</v>
      </c>
      <c r="P6" s="6" t="s">
        <v>230</v>
      </c>
      <c r="Q6" s="4">
        <v>73.11</v>
      </c>
      <c r="R6" s="10">
        <f t="shared" si="2"/>
        <v>5595.3563124059638</v>
      </c>
      <c r="S6" s="15">
        <f t="shared" si="3"/>
        <v>6434.6597592668577</v>
      </c>
    </row>
    <row r="7" spans="1:19" x14ac:dyDescent="0.25">
      <c r="A7" s="5" t="s">
        <v>167</v>
      </c>
      <c r="B7" s="6">
        <v>392000</v>
      </c>
      <c r="C7" s="6">
        <v>50000</v>
      </c>
      <c r="D7" s="7">
        <v>1150</v>
      </c>
      <c r="E7" s="8">
        <f t="shared" ca="1" si="0"/>
        <v>68</v>
      </c>
      <c r="F7" s="6" t="s">
        <v>89</v>
      </c>
      <c r="G7" s="16">
        <v>44165.288860219902</v>
      </c>
      <c r="H7" s="6" t="s">
        <v>236</v>
      </c>
      <c r="I7" s="4" t="str">
        <f t="shared" ca="1" si="1"/>
        <v>Aged Stock</v>
      </c>
      <c r="J7" s="17">
        <v>2005</v>
      </c>
      <c r="K7" s="6" t="s">
        <v>19</v>
      </c>
      <c r="L7" s="6" t="s">
        <v>168</v>
      </c>
      <c r="M7" s="20">
        <v>94944</v>
      </c>
      <c r="N7" s="6" t="s">
        <v>228</v>
      </c>
      <c r="O7" s="6" t="s">
        <v>229</v>
      </c>
      <c r="P7" s="6" t="s">
        <v>230</v>
      </c>
      <c r="Q7" s="4">
        <v>73.11</v>
      </c>
      <c r="R7" s="10">
        <f t="shared" si="2"/>
        <v>7195.6845848721105</v>
      </c>
      <c r="S7" s="15">
        <f t="shared" si="3"/>
        <v>8275.0372726029273</v>
      </c>
    </row>
    <row r="8" spans="1:19" x14ac:dyDescent="0.25">
      <c r="A8" s="5" t="s">
        <v>169</v>
      </c>
      <c r="B8" s="6">
        <v>434000</v>
      </c>
      <c r="C8" s="6">
        <v>50000</v>
      </c>
      <c r="D8" s="7">
        <v>1150</v>
      </c>
      <c r="E8" s="8">
        <f t="shared" ca="1" si="0"/>
        <v>62</v>
      </c>
      <c r="F8" s="6" t="s">
        <v>89</v>
      </c>
      <c r="G8" s="16">
        <v>44165.288851041703</v>
      </c>
      <c r="H8" s="6" t="s">
        <v>237</v>
      </c>
      <c r="I8" s="4" t="str">
        <f t="shared" ca="1" si="1"/>
        <v>Aged Stock</v>
      </c>
      <c r="J8" s="17">
        <v>2012</v>
      </c>
      <c r="K8" s="6" t="s">
        <v>67</v>
      </c>
      <c r="L8" s="6" t="s">
        <v>117</v>
      </c>
      <c r="M8" s="20">
        <v>116108</v>
      </c>
      <c r="N8" s="6" t="s">
        <v>228</v>
      </c>
      <c r="O8" s="6" t="s">
        <v>229</v>
      </c>
      <c r="P8" s="6" t="s">
        <v>230</v>
      </c>
      <c r="Q8" s="4">
        <v>73.11</v>
      </c>
      <c r="R8" s="10">
        <f t="shared" si="2"/>
        <v>7770.1614006291893</v>
      </c>
      <c r="S8" s="15">
        <f t="shared" si="3"/>
        <v>8935.6856107235672</v>
      </c>
    </row>
    <row r="9" spans="1:19" x14ac:dyDescent="0.25">
      <c r="A9" s="5" t="s">
        <v>170</v>
      </c>
      <c r="B9" s="6">
        <v>270500</v>
      </c>
      <c r="C9" s="6">
        <v>50000</v>
      </c>
      <c r="D9" s="7">
        <v>1150</v>
      </c>
      <c r="E9" s="8">
        <f t="shared" ca="1" si="0"/>
        <v>56</v>
      </c>
      <c r="F9" s="6" t="s">
        <v>89</v>
      </c>
      <c r="G9" s="16">
        <v>44165.2888417824</v>
      </c>
      <c r="H9" s="6" t="s">
        <v>238</v>
      </c>
      <c r="I9" s="4" t="str">
        <f t="shared" ca="1" si="1"/>
        <v/>
      </c>
      <c r="J9" s="17">
        <v>2008</v>
      </c>
      <c r="K9" s="6" t="s">
        <v>67</v>
      </c>
      <c r="L9" s="6" t="s">
        <v>114</v>
      </c>
      <c r="M9" s="20">
        <v>141234</v>
      </c>
      <c r="N9" s="6" t="s">
        <v>228</v>
      </c>
      <c r="O9" s="6" t="s">
        <v>229</v>
      </c>
      <c r="P9" s="6" t="s">
        <v>230</v>
      </c>
      <c r="Q9" s="4">
        <v>73.11</v>
      </c>
      <c r="R9" s="10">
        <f t="shared" si="2"/>
        <v>5533.8052250034198</v>
      </c>
      <c r="S9" s="15">
        <f t="shared" si="3"/>
        <v>6363.8760087539322</v>
      </c>
    </row>
    <row r="10" spans="1:19" x14ac:dyDescent="0.25">
      <c r="A10" s="5" t="s">
        <v>171</v>
      </c>
      <c r="B10" s="6">
        <v>433000</v>
      </c>
      <c r="C10" s="6">
        <v>50000</v>
      </c>
      <c r="D10" s="7">
        <v>1150</v>
      </c>
      <c r="E10" s="8">
        <f t="shared" ca="1" si="0"/>
        <v>54</v>
      </c>
      <c r="F10" s="6" t="s">
        <v>89</v>
      </c>
      <c r="G10" s="16">
        <v>44165.291935451402</v>
      </c>
      <c r="H10" s="6" t="s">
        <v>239</v>
      </c>
      <c r="I10" s="4" t="str">
        <f t="shared" ca="1" si="1"/>
        <v/>
      </c>
      <c r="J10" s="17">
        <v>2007</v>
      </c>
      <c r="K10" s="6" t="s">
        <v>67</v>
      </c>
      <c r="L10" s="6" t="s">
        <v>172</v>
      </c>
      <c r="M10" s="20">
        <v>37336</v>
      </c>
      <c r="N10" s="6" t="s">
        <v>228</v>
      </c>
      <c r="O10" s="6" t="s">
        <v>229</v>
      </c>
      <c r="P10" s="6" t="s">
        <v>230</v>
      </c>
      <c r="Q10" s="4">
        <v>73.11</v>
      </c>
      <c r="R10" s="10">
        <f t="shared" si="2"/>
        <v>7756.4833812064016</v>
      </c>
      <c r="S10" s="15">
        <f t="shared" si="3"/>
        <v>8919.9558883873615</v>
      </c>
    </row>
    <row r="11" spans="1:19" x14ac:dyDescent="0.25">
      <c r="A11" s="5" t="s">
        <v>173</v>
      </c>
      <c r="B11" s="6">
        <v>71000</v>
      </c>
      <c r="C11" s="6">
        <v>50000</v>
      </c>
      <c r="D11" s="7">
        <v>1150</v>
      </c>
      <c r="E11" s="8">
        <f t="shared" ca="1" si="0"/>
        <v>50</v>
      </c>
      <c r="F11" s="6" t="s">
        <v>240</v>
      </c>
      <c r="G11" s="16">
        <v>44165.291878472199</v>
      </c>
      <c r="H11" s="6" t="s">
        <v>241</v>
      </c>
      <c r="I11" s="4" t="str">
        <f t="shared" ca="1" si="1"/>
        <v/>
      </c>
      <c r="J11" s="17">
        <v>2004</v>
      </c>
      <c r="K11" s="6" t="s">
        <v>64</v>
      </c>
      <c r="L11" s="6" t="s">
        <v>174</v>
      </c>
      <c r="M11" s="20">
        <v>71276</v>
      </c>
      <c r="N11" s="6" t="s">
        <v>228</v>
      </c>
      <c r="O11" s="6" t="s">
        <v>229</v>
      </c>
      <c r="P11" s="6" t="s">
        <v>230</v>
      </c>
      <c r="Q11" s="4">
        <v>73.11</v>
      </c>
      <c r="R11" s="10">
        <f t="shared" si="2"/>
        <v>2805.0403501572973</v>
      </c>
      <c r="S11" s="15">
        <f t="shared" si="3"/>
        <v>3225.7964026808918</v>
      </c>
    </row>
    <row r="12" spans="1:19" x14ac:dyDescent="0.25">
      <c r="A12" s="5" t="s">
        <v>175</v>
      </c>
      <c r="B12" s="6">
        <v>570000</v>
      </c>
      <c r="C12" s="6">
        <v>50000</v>
      </c>
      <c r="D12" s="7">
        <v>1150</v>
      </c>
      <c r="E12" s="8">
        <f t="shared" ca="1" si="0"/>
        <v>41</v>
      </c>
      <c r="F12" s="6" t="s">
        <v>89</v>
      </c>
      <c r="G12" s="16">
        <v>44165.465105057898</v>
      </c>
      <c r="H12" s="6" t="s">
        <v>242</v>
      </c>
      <c r="I12" s="4" t="str">
        <f t="shared" ca="1" si="1"/>
        <v/>
      </c>
      <c r="J12" s="17">
        <v>2010</v>
      </c>
      <c r="K12" s="6" t="s">
        <v>19</v>
      </c>
      <c r="L12" s="6" t="s">
        <v>34</v>
      </c>
      <c r="M12" s="20">
        <v>119174</v>
      </c>
      <c r="N12" s="6" t="s">
        <v>228</v>
      </c>
      <c r="O12" s="6" t="s">
        <v>229</v>
      </c>
      <c r="P12" s="6" t="s">
        <v>230</v>
      </c>
      <c r="Q12" s="4">
        <v>73.11</v>
      </c>
      <c r="R12" s="10">
        <f t="shared" si="2"/>
        <v>9630.3720421282997</v>
      </c>
      <c r="S12" s="15">
        <f t="shared" si="3"/>
        <v>11074.927848447544</v>
      </c>
    </row>
    <row r="13" spans="1:19" x14ac:dyDescent="0.25">
      <c r="A13" s="5" t="s">
        <v>176</v>
      </c>
      <c r="B13" s="6">
        <v>256000</v>
      </c>
      <c r="C13" s="6">
        <v>50000</v>
      </c>
      <c r="D13" s="7">
        <v>1150</v>
      </c>
      <c r="E13" s="8">
        <f t="shared" ca="1" si="0"/>
        <v>40</v>
      </c>
      <c r="F13" s="6" t="s">
        <v>240</v>
      </c>
      <c r="G13" s="16">
        <v>44165.438045104202</v>
      </c>
      <c r="H13" s="6" t="s">
        <v>243</v>
      </c>
      <c r="I13" s="4" t="str">
        <f t="shared" ca="1" si="1"/>
        <v/>
      </c>
      <c r="J13" s="17">
        <v>2010</v>
      </c>
      <c r="K13" s="6" t="s">
        <v>64</v>
      </c>
      <c r="L13" s="6" t="s">
        <v>177</v>
      </c>
      <c r="M13" s="20">
        <v>68066</v>
      </c>
      <c r="N13" s="6" t="s">
        <v>228</v>
      </c>
      <c r="O13" s="6" t="s">
        <v>229</v>
      </c>
      <c r="P13" s="6" t="s">
        <v>230</v>
      </c>
      <c r="Q13" s="4">
        <v>73.11</v>
      </c>
      <c r="R13" s="10">
        <f t="shared" si="2"/>
        <v>5335.4739433729992</v>
      </c>
      <c r="S13" s="15">
        <f t="shared" si="3"/>
        <v>6135.7950348789482</v>
      </c>
    </row>
    <row r="14" spans="1:19" x14ac:dyDescent="0.25">
      <c r="A14" s="5" t="s">
        <v>178</v>
      </c>
      <c r="B14" s="6">
        <v>524000</v>
      </c>
      <c r="C14" s="6">
        <v>50000</v>
      </c>
      <c r="D14" s="7">
        <v>1150</v>
      </c>
      <c r="E14" s="8">
        <f t="shared" ca="1" si="0"/>
        <v>35</v>
      </c>
      <c r="F14" s="6" t="s">
        <v>89</v>
      </c>
      <c r="G14" s="16">
        <v>44165.465096377302</v>
      </c>
      <c r="H14" s="6" t="s">
        <v>244</v>
      </c>
      <c r="I14" s="4" t="str">
        <f t="shared" ca="1" si="1"/>
        <v/>
      </c>
      <c r="J14" s="17">
        <v>2014</v>
      </c>
      <c r="K14" s="6" t="s">
        <v>23</v>
      </c>
      <c r="L14" s="6" t="s">
        <v>26</v>
      </c>
      <c r="M14" s="20">
        <v>148010</v>
      </c>
      <c r="N14" s="6" t="s">
        <v>228</v>
      </c>
      <c r="O14" s="6" t="s">
        <v>229</v>
      </c>
      <c r="P14" s="6" t="s">
        <v>230</v>
      </c>
      <c r="Q14" s="4">
        <v>73.11</v>
      </c>
      <c r="R14" s="10">
        <f t="shared" si="2"/>
        <v>9001.1831486800711</v>
      </c>
      <c r="S14" s="15">
        <f t="shared" si="3"/>
        <v>10351.360620982081</v>
      </c>
    </row>
    <row r="15" spans="1:19" x14ac:dyDescent="0.25">
      <c r="A15" s="5" t="s">
        <v>179</v>
      </c>
      <c r="B15" s="6">
        <v>485000</v>
      </c>
      <c r="C15" s="6">
        <v>50000</v>
      </c>
      <c r="D15" s="7">
        <v>1150</v>
      </c>
      <c r="E15" s="8">
        <f t="shared" ca="1" si="0"/>
        <v>33</v>
      </c>
      <c r="F15" s="6" t="s">
        <v>89</v>
      </c>
      <c r="G15" s="16">
        <v>44165.465087696801</v>
      </c>
      <c r="H15" s="6" t="s">
        <v>245</v>
      </c>
      <c r="I15" s="4" t="str">
        <f t="shared" ca="1" si="1"/>
        <v/>
      </c>
      <c r="J15" s="17">
        <v>2010</v>
      </c>
      <c r="K15" s="6" t="s">
        <v>19</v>
      </c>
      <c r="L15" s="6" t="s">
        <v>180</v>
      </c>
      <c r="M15" s="20">
        <v>162439</v>
      </c>
      <c r="N15" s="6" t="s">
        <v>228</v>
      </c>
      <c r="O15" s="6" t="s">
        <v>229</v>
      </c>
      <c r="P15" s="6" t="s">
        <v>230</v>
      </c>
      <c r="Q15" s="4">
        <v>73.11</v>
      </c>
      <c r="R15" s="10">
        <f t="shared" si="2"/>
        <v>8467.7403911913552</v>
      </c>
      <c r="S15" s="15">
        <f t="shared" si="3"/>
        <v>9737.9014498700581</v>
      </c>
    </row>
    <row r="16" spans="1:19" x14ac:dyDescent="0.25">
      <c r="A16" s="5" t="s">
        <v>181</v>
      </c>
      <c r="B16" s="6">
        <v>509000</v>
      </c>
      <c r="C16" s="6">
        <v>50000</v>
      </c>
      <c r="D16" s="7">
        <v>1150</v>
      </c>
      <c r="E16" s="8">
        <f t="shared" ca="1" si="0"/>
        <v>33</v>
      </c>
      <c r="F16" s="6" t="s">
        <v>89</v>
      </c>
      <c r="G16" s="16">
        <v>44165.465078854199</v>
      </c>
      <c r="H16" s="6" t="s">
        <v>245</v>
      </c>
      <c r="I16" s="4" t="str">
        <f t="shared" ca="1" si="1"/>
        <v/>
      </c>
      <c r="J16" s="17">
        <v>2012</v>
      </c>
      <c r="K16" s="6" t="s">
        <v>19</v>
      </c>
      <c r="L16" s="6" t="s">
        <v>100</v>
      </c>
      <c r="M16" s="20">
        <v>88676</v>
      </c>
      <c r="N16" s="6" t="s">
        <v>228</v>
      </c>
      <c r="O16" s="6" t="s">
        <v>229</v>
      </c>
      <c r="P16" s="6" t="s">
        <v>230</v>
      </c>
      <c r="Q16" s="4">
        <v>73.11</v>
      </c>
      <c r="R16" s="10">
        <f t="shared" si="2"/>
        <v>8796.0128573382572</v>
      </c>
      <c r="S16" s="15">
        <f t="shared" si="3"/>
        <v>10115.414785938994</v>
      </c>
    </row>
    <row r="17" spans="1:19" x14ac:dyDescent="0.25">
      <c r="A17" s="5" t="s">
        <v>182</v>
      </c>
      <c r="B17" s="6">
        <v>428000</v>
      </c>
      <c r="C17" s="6">
        <v>50000</v>
      </c>
      <c r="D17" s="7">
        <v>1150</v>
      </c>
      <c r="E17" s="8">
        <f t="shared" ca="1" si="0"/>
        <v>33</v>
      </c>
      <c r="F17" s="6" t="s">
        <v>116</v>
      </c>
      <c r="G17" s="16">
        <v>44165.271477349503</v>
      </c>
      <c r="H17" s="6" t="s">
        <v>245</v>
      </c>
      <c r="I17" s="4" t="str">
        <f t="shared" ca="1" si="1"/>
        <v/>
      </c>
      <c r="J17" s="17">
        <v>2007</v>
      </c>
      <c r="K17" s="6" t="s">
        <v>138</v>
      </c>
      <c r="L17" s="6" t="s">
        <v>183</v>
      </c>
      <c r="M17" s="20">
        <v>76244</v>
      </c>
      <c r="N17" s="6" t="s">
        <v>228</v>
      </c>
      <c r="O17" s="6" t="s">
        <v>229</v>
      </c>
      <c r="P17" s="6" t="s">
        <v>230</v>
      </c>
      <c r="Q17" s="4">
        <v>73.11</v>
      </c>
      <c r="R17" s="10">
        <f t="shared" si="2"/>
        <v>7688.0932840924634</v>
      </c>
      <c r="S17" s="15">
        <f t="shared" si="3"/>
        <v>8841.3072767063313</v>
      </c>
    </row>
    <row r="18" spans="1:19" x14ac:dyDescent="0.25">
      <c r="A18" s="5" t="s">
        <v>184</v>
      </c>
      <c r="B18" s="6">
        <v>406000</v>
      </c>
      <c r="C18" s="6">
        <v>50000</v>
      </c>
      <c r="D18" s="7">
        <v>1150</v>
      </c>
      <c r="E18" s="8">
        <f t="shared" ca="1" si="0"/>
        <v>30</v>
      </c>
      <c r="F18" s="6" t="s">
        <v>96</v>
      </c>
      <c r="G18" s="16">
        <v>44165.620477349497</v>
      </c>
      <c r="H18" s="6" t="s">
        <v>246</v>
      </c>
      <c r="I18" s="4" t="str">
        <f t="shared" ca="1" si="1"/>
        <v/>
      </c>
      <c r="J18" s="17">
        <v>2012</v>
      </c>
      <c r="K18" s="6" t="s">
        <v>19</v>
      </c>
      <c r="L18" s="6" t="s">
        <v>20</v>
      </c>
      <c r="M18" s="20">
        <v>73204</v>
      </c>
      <c r="N18" s="6" t="s">
        <v>228</v>
      </c>
      <c r="O18" s="6" t="s">
        <v>229</v>
      </c>
      <c r="P18" s="6" t="s">
        <v>230</v>
      </c>
      <c r="Q18" s="4">
        <v>73.11</v>
      </c>
      <c r="R18" s="10">
        <f t="shared" si="2"/>
        <v>7387.1768567911367</v>
      </c>
      <c r="S18" s="15">
        <f t="shared" si="3"/>
        <v>8495.2533853098066</v>
      </c>
    </row>
    <row r="19" spans="1:19" x14ac:dyDescent="0.25">
      <c r="A19" s="5" t="s">
        <v>185</v>
      </c>
      <c r="B19" s="6">
        <v>200500</v>
      </c>
      <c r="C19" s="6">
        <v>50000</v>
      </c>
      <c r="D19" s="7">
        <v>1150</v>
      </c>
      <c r="E19" s="8">
        <f t="shared" ca="1" si="0"/>
        <v>29</v>
      </c>
      <c r="F19" s="6" t="s">
        <v>144</v>
      </c>
      <c r="G19" s="16">
        <v>44165.2659170486</v>
      </c>
      <c r="H19" s="6" t="s">
        <v>247</v>
      </c>
      <c r="I19" s="4" t="str">
        <f t="shared" ca="1" si="1"/>
        <v/>
      </c>
      <c r="J19" s="17">
        <v>2010</v>
      </c>
      <c r="K19" s="6" t="s">
        <v>23</v>
      </c>
      <c r="L19" s="6" t="s">
        <v>73</v>
      </c>
      <c r="M19" s="20">
        <v>124200</v>
      </c>
      <c r="N19" s="6" t="s">
        <v>228</v>
      </c>
      <c r="O19" s="6" t="s">
        <v>229</v>
      </c>
      <c r="P19" s="6" t="s">
        <v>230</v>
      </c>
      <c r="Q19" s="4">
        <v>73.11</v>
      </c>
      <c r="R19" s="10">
        <f t="shared" si="2"/>
        <v>4576.3438654082893</v>
      </c>
      <c r="S19" s="15">
        <f t="shared" si="3"/>
        <v>5262.7954452195327</v>
      </c>
    </row>
    <row r="20" spans="1:19" x14ac:dyDescent="0.25">
      <c r="A20" s="5" t="s">
        <v>186</v>
      </c>
      <c r="B20" s="6">
        <v>372500</v>
      </c>
      <c r="C20" s="6">
        <v>50000</v>
      </c>
      <c r="D20" s="7">
        <v>1150</v>
      </c>
      <c r="E20" s="8">
        <f t="shared" ca="1" si="0"/>
        <v>28</v>
      </c>
      <c r="F20" s="6" t="s">
        <v>89</v>
      </c>
      <c r="G20" s="16">
        <v>44165.465069988401</v>
      </c>
      <c r="H20" s="6" t="s">
        <v>248</v>
      </c>
      <c r="I20" s="4" t="str">
        <f t="shared" ca="1" si="1"/>
        <v/>
      </c>
      <c r="J20" s="17">
        <v>2010</v>
      </c>
      <c r="K20" s="6" t="s">
        <v>19</v>
      </c>
      <c r="L20" s="6" t="s">
        <v>70</v>
      </c>
      <c r="M20" s="20">
        <v>79228</v>
      </c>
      <c r="N20" s="6" t="s">
        <v>228</v>
      </c>
      <c r="O20" s="6" t="s">
        <v>229</v>
      </c>
      <c r="P20" s="6" t="s">
        <v>230</v>
      </c>
      <c r="Q20" s="4">
        <v>73.11</v>
      </c>
      <c r="R20" s="10">
        <f t="shared" si="2"/>
        <v>6928.9632061277525</v>
      </c>
      <c r="S20" s="15">
        <f t="shared" si="3"/>
        <v>7968.3076870469149</v>
      </c>
    </row>
    <row r="21" spans="1:19" x14ac:dyDescent="0.25">
      <c r="A21" s="5" t="s">
        <v>187</v>
      </c>
      <c r="B21" s="6">
        <v>401000</v>
      </c>
      <c r="C21" s="6">
        <v>50000</v>
      </c>
      <c r="D21" s="7">
        <v>1150</v>
      </c>
      <c r="E21" s="8">
        <f t="shared" ca="1" si="0"/>
        <v>27</v>
      </c>
      <c r="F21" s="6" t="s">
        <v>249</v>
      </c>
      <c r="G21" s="16">
        <v>44165.710184571799</v>
      </c>
      <c r="H21" s="6" t="s">
        <v>250</v>
      </c>
      <c r="I21" s="4" t="str">
        <f t="shared" ca="1" si="1"/>
        <v/>
      </c>
      <c r="J21" s="17">
        <v>2011</v>
      </c>
      <c r="K21" s="6" t="s">
        <v>86</v>
      </c>
      <c r="L21" s="6" t="s">
        <v>188</v>
      </c>
      <c r="M21" s="20">
        <v>70687</v>
      </c>
      <c r="N21" s="6" t="s">
        <v>228</v>
      </c>
      <c r="O21" s="6" t="s">
        <v>229</v>
      </c>
      <c r="P21" s="6" t="s">
        <v>230</v>
      </c>
      <c r="Q21" s="4">
        <v>73.11</v>
      </c>
      <c r="R21" s="10">
        <f t="shared" si="2"/>
        <v>7318.7867596771985</v>
      </c>
      <c r="S21" s="15">
        <f t="shared" si="3"/>
        <v>8416.6047736287783</v>
      </c>
    </row>
    <row r="22" spans="1:19" x14ac:dyDescent="0.25">
      <c r="A22" s="5" t="s">
        <v>189</v>
      </c>
      <c r="B22" s="6">
        <v>446000</v>
      </c>
      <c r="C22" s="6">
        <v>50000</v>
      </c>
      <c r="D22" s="7">
        <v>1150</v>
      </c>
      <c r="E22" s="8">
        <f t="shared" ca="1" si="0"/>
        <v>26</v>
      </c>
      <c r="F22" s="6" t="s">
        <v>116</v>
      </c>
      <c r="G22" s="16">
        <v>44165.271452395798</v>
      </c>
      <c r="H22" s="6" t="s">
        <v>251</v>
      </c>
      <c r="I22" s="4" t="str">
        <f t="shared" ca="1" si="1"/>
        <v/>
      </c>
      <c r="J22" s="17">
        <v>2008</v>
      </c>
      <c r="K22" s="6" t="s">
        <v>19</v>
      </c>
      <c r="L22" s="6" t="s">
        <v>34</v>
      </c>
      <c r="M22" s="20">
        <v>140076</v>
      </c>
      <c r="N22" s="6" t="s">
        <v>228</v>
      </c>
      <c r="O22" s="6" t="s">
        <v>229</v>
      </c>
      <c r="P22" s="6" t="s">
        <v>230</v>
      </c>
      <c r="Q22" s="4">
        <v>73.11</v>
      </c>
      <c r="R22" s="10">
        <f t="shared" si="2"/>
        <v>7934.2976337026403</v>
      </c>
      <c r="S22" s="15">
        <f t="shared" si="3"/>
        <v>9124.4422787580352</v>
      </c>
    </row>
    <row r="23" spans="1:19" x14ac:dyDescent="0.25">
      <c r="A23" s="5" t="s">
        <v>190</v>
      </c>
      <c r="B23" s="6">
        <v>821000</v>
      </c>
      <c r="C23" s="6">
        <v>50000</v>
      </c>
      <c r="D23" s="7">
        <v>1150</v>
      </c>
      <c r="E23" s="8">
        <f t="shared" ca="1" si="0"/>
        <v>26</v>
      </c>
      <c r="F23" s="6" t="s">
        <v>252</v>
      </c>
      <c r="G23" s="16">
        <v>44165.352080902798</v>
      </c>
      <c r="H23" s="6" t="s">
        <v>251</v>
      </c>
      <c r="I23" s="4" t="str">
        <f t="shared" ca="1" si="1"/>
        <v/>
      </c>
      <c r="J23" s="17">
        <v>2016</v>
      </c>
      <c r="K23" s="6" t="s">
        <v>67</v>
      </c>
      <c r="L23" s="6" t="s">
        <v>94</v>
      </c>
      <c r="M23" s="20">
        <v>20624</v>
      </c>
      <c r="N23" s="6" t="s">
        <v>228</v>
      </c>
      <c r="O23" s="6" t="s">
        <v>229</v>
      </c>
      <c r="P23" s="6" t="s">
        <v>230</v>
      </c>
      <c r="Q23" s="4">
        <v>73.11</v>
      </c>
      <c r="R23" s="10">
        <f t="shared" si="2"/>
        <v>13063.554917247982</v>
      </c>
      <c r="S23" s="15">
        <f t="shared" si="3"/>
        <v>15023.088154835179</v>
      </c>
    </row>
    <row r="24" spans="1:19" x14ac:dyDescent="0.25">
      <c r="A24" s="5" t="s">
        <v>191</v>
      </c>
      <c r="B24" s="6">
        <v>506000</v>
      </c>
      <c r="C24" s="6">
        <v>50000</v>
      </c>
      <c r="D24" s="7">
        <v>1150</v>
      </c>
      <c r="E24" s="8">
        <f t="shared" ca="1" si="0"/>
        <v>20</v>
      </c>
      <c r="F24" s="6" t="s">
        <v>18</v>
      </c>
      <c r="G24" s="16">
        <v>44165.304793252297</v>
      </c>
      <c r="H24" s="6" t="s">
        <v>253</v>
      </c>
      <c r="I24" s="4" t="str">
        <f t="shared" ca="1" si="1"/>
        <v/>
      </c>
      <c r="J24" s="17">
        <v>2014</v>
      </c>
      <c r="K24" s="6" t="s">
        <v>23</v>
      </c>
      <c r="L24" s="6" t="s">
        <v>120</v>
      </c>
      <c r="M24" s="20">
        <v>45511</v>
      </c>
      <c r="N24" s="6" t="s">
        <v>228</v>
      </c>
      <c r="O24" s="6" t="s">
        <v>229</v>
      </c>
      <c r="P24" s="6" t="s">
        <v>230</v>
      </c>
      <c r="Q24" s="4">
        <v>73.11</v>
      </c>
      <c r="R24" s="10">
        <f t="shared" si="2"/>
        <v>8754.9787990698951</v>
      </c>
      <c r="S24" s="15">
        <f t="shared" si="3"/>
        <v>10068.225618930379</v>
      </c>
    </row>
    <row r="25" spans="1:19" x14ac:dyDescent="0.25">
      <c r="A25" s="5" t="s">
        <v>192</v>
      </c>
      <c r="B25" s="6">
        <v>371000</v>
      </c>
      <c r="C25" s="6">
        <v>50000</v>
      </c>
      <c r="D25" s="7">
        <v>1150</v>
      </c>
      <c r="E25" s="8">
        <f t="shared" ca="1" si="0"/>
        <v>20</v>
      </c>
      <c r="F25" s="6" t="s">
        <v>18</v>
      </c>
      <c r="G25" s="16">
        <v>44165.3047842245</v>
      </c>
      <c r="H25" s="6" t="s">
        <v>253</v>
      </c>
      <c r="I25" s="4" t="str">
        <f t="shared" ca="1" si="1"/>
        <v/>
      </c>
      <c r="J25" s="17">
        <v>2013</v>
      </c>
      <c r="K25" s="6" t="s">
        <v>19</v>
      </c>
      <c r="L25" s="6" t="s">
        <v>48</v>
      </c>
      <c r="M25" s="20">
        <v>56636</v>
      </c>
      <c r="N25" s="6" t="s">
        <v>228</v>
      </c>
      <c r="O25" s="6" t="s">
        <v>229</v>
      </c>
      <c r="P25" s="6" t="s">
        <v>230</v>
      </c>
      <c r="Q25" s="4">
        <v>73.11</v>
      </c>
      <c r="R25" s="10">
        <f t="shared" si="2"/>
        <v>6908.4461769935715</v>
      </c>
      <c r="S25" s="15">
        <f t="shared" si="3"/>
        <v>7944.7131035426064</v>
      </c>
    </row>
    <row r="26" spans="1:19" x14ac:dyDescent="0.25">
      <c r="A26" s="5" t="s">
        <v>193</v>
      </c>
      <c r="B26" s="6">
        <v>305000</v>
      </c>
      <c r="C26" s="6">
        <v>50000</v>
      </c>
      <c r="D26" s="7">
        <v>1150</v>
      </c>
      <c r="E26" s="8">
        <f t="shared" ca="1" si="0"/>
        <v>20</v>
      </c>
      <c r="F26" s="6" t="s">
        <v>18</v>
      </c>
      <c r="G26" s="16">
        <v>44165.304775196797</v>
      </c>
      <c r="H26" s="6" t="s">
        <v>253</v>
      </c>
      <c r="I26" s="4" t="str">
        <f t="shared" ca="1" si="1"/>
        <v/>
      </c>
      <c r="J26" s="17">
        <v>2014</v>
      </c>
      <c r="K26" s="6" t="s">
        <v>67</v>
      </c>
      <c r="L26" s="6" t="s">
        <v>106</v>
      </c>
      <c r="M26" s="20">
        <v>41216</v>
      </c>
      <c r="N26" s="6" t="s">
        <v>228</v>
      </c>
      <c r="O26" s="6" t="s">
        <v>229</v>
      </c>
      <c r="P26" s="6" t="s">
        <v>230</v>
      </c>
      <c r="Q26" s="4">
        <v>73.11</v>
      </c>
      <c r="R26" s="10">
        <f t="shared" si="2"/>
        <v>6005.6968950895907</v>
      </c>
      <c r="S26" s="15">
        <f t="shared" si="3"/>
        <v>6906.5514293530287</v>
      </c>
    </row>
    <row r="27" spans="1:19" x14ac:dyDescent="0.25">
      <c r="A27" s="5" t="s">
        <v>205</v>
      </c>
      <c r="B27" s="6">
        <v>307000</v>
      </c>
      <c r="C27" s="6">
        <v>50000</v>
      </c>
      <c r="D27" s="7">
        <v>1150</v>
      </c>
      <c r="E27" s="8">
        <f t="shared" ca="1" si="0"/>
        <v>152</v>
      </c>
      <c r="F27" s="6" t="s">
        <v>91</v>
      </c>
      <c r="G27" s="16">
        <v>44165.285184988403</v>
      </c>
      <c r="H27" s="6" t="s">
        <v>254</v>
      </c>
      <c r="I27" s="4" t="str">
        <f t="shared" ca="1" si="1"/>
        <v>Aged Stock</v>
      </c>
      <c r="J27" s="17">
        <v>2009</v>
      </c>
      <c r="K27" s="6" t="s">
        <v>52</v>
      </c>
      <c r="L27" s="6" t="s">
        <v>206</v>
      </c>
      <c r="M27" s="20">
        <v>79676</v>
      </c>
      <c r="N27" s="6" t="s">
        <v>255</v>
      </c>
      <c r="O27" s="6" t="s">
        <v>256</v>
      </c>
      <c r="P27" s="6" t="s">
        <v>230</v>
      </c>
      <c r="Q27" s="4">
        <v>73.11</v>
      </c>
      <c r="R27" s="10">
        <f t="shared" si="2"/>
        <v>6033.052933935166</v>
      </c>
      <c r="S27" s="15">
        <f t="shared" si="3"/>
        <v>6938.01087402544</v>
      </c>
    </row>
    <row r="28" spans="1:19" x14ac:dyDescent="0.25">
      <c r="A28" s="5" t="s">
        <v>207</v>
      </c>
      <c r="B28" s="6">
        <v>419000</v>
      </c>
      <c r="C28" s="6">
        <v>50000</v>
      </c>
      <c r="D28" s="7">
        <v>1150</v>
      </c>
      <c r="E28" s="8">
        <f t="shared" ca="1" si="0"/>
        <v>28</v>
      </c>
      <c r="F28" s="6" t="s">
        <v>116</v>
      </c>
      <c r="G28" s="16">
        <v>44165.271469213003</v>
      </c>
      <c r="H28" s="6" t="s">
        <v>248</v>
      </c>
      <c r="I28" s="4" t="str">
        <f t="shared" ca="1" si="1"/>
        <v/>
      </c>
      <c r="J28" s="17">
        <v>2010</v>
      </c>
      <c r="K28" s="6" t="s">
        <v>67</v>
      </c>
      <c r="L28" s="6" t="s">
        <v>208</v>
      </c>
      <c r="M28" s="20">
        <v>166300</v>
      </c>
      <c r="N28" s="6" t="s">
        <v>255</v>
      </c>
      <c r="O28" s="6" t="s">
        <v>256</v>
      </c>
      <c r="P28" s="6" t="s">
        <v>230</v>
      </c>
      <c r="Q28" s="4">
        <v>73.11</v>
      </c>
      <c r="R28" s="10">
        <f t="shared" si="2"/>
        <v>7564.9911092873754</v>
      </c>
      <c r="S28" s="15">
        <f t="shared" si="3"/>
        <v>8699.7397756804803</v>
      </c>
    </row>
    <row r="29" spans="1:19" x14ac:dyDescent="0.25">
      <c r="A29" s="5" t="s">
        <v>209</v>
      </c>
      <c r="B29" s="6">
        <v>506000</v>
      </c>
      <c r="C29" s="6">
        <v>50000</v>
      </c>
      <c r="D29" s="7">
        <v>1150</v>
      </c>
      <c r="E29" s="8">
        <f t="shared" ca="1" si="0"/>
        <v>28</v>
      </c>
      <c r="F29" s="6" t="s">
        <v>116</v>
      </c>
      <c r="G29" s="16">
        <v>44165.2714607292</v>
      </c>
      <c r="H29" s="6" t="s">
        <v>248</v>
      </c>
      <c r="I29" s="4" t="str">
        <f t="shared" ca="1" si="1"/>
        <v/>
      </c>
      <c r="J29" s="17">
        <v>2010</v>
      </c>
      <c r="K29" s="6" t="s">
        <v>19</v>
      </c>
      <c r="L29" s="6" t="s">
        <v>34</v>
      </c>
      <c r="M29" s="20">
        <v>107859</v>
      </c>
      <c r="N29" s="6" t="s">
        <v>255</v>
      </c>
      <c r="O29" s="6" t="s">
        <v>256</v>
      </c>
      <c r="P29" s="6" t="s">
        <v>230</v>
      </c>
      <c r="Q29" s="4">
        <v>73.11</v>
      </c>
      <c r="R29" s="10">
        <f t="shared" si="2"/>
        <v>8754.9787990698951</v>
      </c>
      <c r="S29" s="15">
        <f t="shared" si="3"/>
        <v>10068.225618930379</v>
      </c>
    </row>
    <row r="30" spans="1:19" x14ac:dyDescent="0.25">
      <c r="A30" s="5" t="s">
        <v>210</v>
      </c>
      <c r="B30" s="6">
        <v>402500</v>
      </c>
      <c r="C30" s="6">
        <v>50000</v>
      </c>
      <c r="D30" s="7">
        <v>1150</v>
      </c>
      <c r="E30" s="8">
        <f t="shared" ca="1" si="0"/>
        <v>22</v>
      </c>
      <c r="F30" s="6" t="s">
        <v>116</v>
      </c>
      <c r="G30" s="16">
        <v>44165.523668981499</v>
      </c>
      <c r="H30" s="6" t="s">
        <v>257</v>
      </c>
      <c r="I30" s="4" t="str">
        <f t="shared" ca="1" si="1"/>
        <v/>
      </c>
      <c r="J30" s="17">
        <v>2007</v>
      </c>
      <c r="K30" s="6" t="s">
        <v>67</v>
      </c>
      <c r="L30" s="6" t="s">
        <v>114</v>
      </c>
      <c r="M30" s="20">
        <v>104295</v>
      </c>
      <c r="N30" s="6" t="s">
        <v>255</v>
      </c>
      <c r="O30" s="6" t="s">
        <v>256</v>
      </c>
      <c r="P30" s="6" t="s">
        <v>230</v>
      </c>
      <c r="Q30" s="4">
        <v>73.11</v>
      </c>
      <c r="R30" s="10">
        <f t="shared" si="2"/>
        <v>7339.3037888113804</v>
      </c>
      <c r="S30" s="15">
        <f t="shared" si="3"/>
        <v>8440.1993571330877</v>
      </c>
    </row>
    <row r="31" spans="1:19" x14ac:dyDescent="0.25">
      <c r="A31" s="5" t="s">
        <v>211</v>
      </c>
      <c r="B31" s="6">
        <v>271000</v>
      </c>
      <c r="C31" s="6">
        <v>50000</v>
      </c>
      <c r="D31" s="7">
        <v>1150</v>
      </c>
      <c r="E31" s="8">
        <f t="shared" ca="1" si="0"/>
        <v>20</v>
      </c>
      <c r="F31" s="6" t="s">
        <v>18</v>
      </c>
      <c r="G31" s="16">
        <v>44165.304802662002</v>
      </c>
      <c r="H31" s="6" t="s">
        <v>253</v>
      </c>
      <c r="I31" s="4" t="str">
        <f t="shared" ca="1" si="1"/>
        <v/>
      </c>
      <c r="J31" s="17">
        <v>2013</v>
      </c>
      <c r="K31" s="6" t="s">
        <v>67</v>
      </c>
      <c r="L31" s="6" t="s">
        <v>106</v>
      </c>
      <c r="M31" s="20">
        <v>54966</v>
      </c>
      <c r="N31" s="6" t="s">
        <v>255</v>
      </c>
      <c r="O31" s="6" t="s">
        <v>256</v>
      </c>
      <c r="P31" s="6" t="s">
        <v>230</v>
      </c>
      <c r="Q31" s="4">
        <v>73.11</v>
      </c>
      <c r="R31" s="10">
        <f t="shared" si="2"/>
        <v>5540.6442347148131</v>
      </c>
      <c r="S31" s="15">
        <f t="shared" si="3"/>
        <v>6371.740869922035</v>
      </c>
    </row>
    <row r="32" spans="1:19" x14ac:dyDescent="0.25">
      <c r="A32" s="5" t="s">
        <v>194</v>
      </c>
      <c r="B32" s="6">
        <v>431000</v>
      </c>
      <c r="C32" s="6">
        <v>50000</v>
      </c>
      <c r="D32" s="7">
        <v>1150</v>
      </c>
      <c r="E32" s="8">
        <f t="shared" ca="1" si="0"/>
        <v>407</v>
      </c>
      <c r="F32" s="6" t="s">
        <v>91</v>
      </c>
      <c r="G32" s="16">
        <v>44159.3360810995</v>
      </c>
      <c r="H32" s="6" t="s">
        <v>258</v>
      </c>
      <c r="I32" s="4" t="str">
        <f t="shared" ca="1" si="1"/>
        <v>Aged Stock</v>
      </c>
      <c r="J32" s="17">
        <v>2012</v>
      </c>
      <c r="K32" s="6" t="s">
        <v>19</v>
      </c>
      <c r="L32" s="6" t="s">
        <v>70</v>
      </c>
      <c r="M32" s="20">
        <v>117312</v>
      </c>
      <c r="N32" s="6" t="s">
        <v>259</v>
      </c>
      <c r="O32" s="6" t="s">
        <v>260</v>
      </c>
      <c r="P32" s="6" t="s">
        <v>230</v>
      </c>
      <c r="Q32" s="4">
        <v>72.47</v>
      </c>
      <c r="R32" s="10">
        <f t="shared" si="2"/>
        <v>7787.2291982889474</v>
      </c>
      <c r="S32" s="15">
        <f t="shared" si="3"/>
        <v>8955.3135780322882</v>
      </c>
    </row>
    <row r="33" spans="1:19" x14ac:dyDescent="0.25">
      <c r="A33" s="5" t="s">
        <v>195</v>
      </c>
      <c r="B33" s="6">
        <v>364500</v>
      </c>
      <c r="C33" s="6">
        <v>50000</v>
      </c>
      <c r="D33" s="7">
        <v>1150</v>
      </c>
      <c r="E33" s="8">
        <f t="shared" ca="1" si="0"/>
        <v>56</v>
      </c>
      <c r="F33" s="6" t="s">
        <v>261</v>
      </c>
      <c r="G33" s="16">
        <v>44165.288832754602</v>
      </c>
      <c r="H33" s="6" t="s">
        <v>238</v>
      </c>
      <c r="I33" s="4" t="str">
        <f t="shared" ca="1" si="1"/>
        <v/>
      </c>
      <c r="J33" s="17">
        <v>2015</v>
      </c>
      <c r="K33" s="6" t="s">
        <v>19</v>
      </c>
      <c r="L33" s="6" t="s">
        <v>196</v>
      </c>
      <c r="M33" s="20">
        <v>71597</v>
      </c>
      <c r="N33" s="6" t="s">
        <v>259</v>
      </c>
      <c r="O33" s="6" t="s">
        <v>260</v>
      </c>
      <c r="P33" s="6" t="s">
        <v>230</v>
      </c>
      <c r="Q33" s="4">
        <v>73.11</v>
      </c>
      <c r="R33" s="10">
        <f t="shared" si="2"/>
        <v>6819.5390507454522</v>
      </c>
      <c r="S33" s="15">
        <f t="shared" si="3"/>
        <v>7842.4699083572696</v>
      </c>
    </row>
    <row r="34" spans="1:19" x14ac:dyDescent="0.25">
      <c r="A34" s="5" t="s">
        <v>197</v>
      </c>
      <c r="B34" s="6">
        <v>540000</v>
      </c>
      <c r="C34" s="6">
        <v>50000</v>
      </c>
      <c r="D34" s="7">
        <v>1150</v>
      </c>
      <c r="E34" s="8">
        <f t="shared" ca="1" si="0"/>
        <v>56</v>
      </c>
      <c r="F34" s="6" t="s">
        <v>116</v>
      </c>
      <c r="G34" s="16">
        <v>44165.288823877301</v>
      </c>
      <c r="H34" s="6" t="s">
        <v>238</v>
      </c>
      <c r="I34" s="4" t="str">
        <f t="shared" ca="1" si="1"/>
        <v/>
      </c>
      <c r="J34" s="17">
        <v>2014</v>
      </c>
      <c r="K34" s="6" t="s">
        <v>23</v>
      </c>
      <c r="L34" s="6" t="s">
        <v>26</v>
      </c>
      <c r="M34" s="20">
        <v>154773</v>
      </c>
      <c r="N34" s="6" t="s">
        <v>259</v>
      </c>
      <c r="O34" s="6" t="s">
        <v>260</v>
      </c>
      <c r="P34" s="6" t="s">
        <v>230</v>
      </c>
      <c r="Q34" s="4">
        <v>73.11</v>
      </c>
      <c r="R34" s="10">
        <f t="shared" si="2"/>
        <v>9220.0314594446718</v>
      </c>
      <c r="S34" s="15">
        <f t="shared" si="3"/>
        <v>10603.036178361372</v>
      </c>
    </row>
    <row r="35" spans="1:19" x14ac:dyDescent="0.25">
      <c r="A35" s="5" t="s">
        <v>198</v>
      </c>
      <c r="B35" s="6">
        <v>288500</v>
      </c>
      <c r="C35" s="6">
        <v>50000</v>
      </c>
      <c r="D35" s="7">
        <v>1150</v>
      </c>
      <c r="E35" s="8">
        <f t="shared" ca="1" si="0"/>
        <v>56</v>
      </c>
      <c r="F35" s="6" t="s">
        <v>126</v>
      </c>
      <c r="G35" s="16">
        <v>44165.288814664404</v>
      </c>
      <c r="H35" s="6" t="s">
        <v>238</v>
      </c>
      <c r="I35" s="4" t="str">
        <f t="shared" ca="1" si="1"/>
        <v/>
      </c>
      <c r="J35" s="17">
        <v>2007</v>
      </c>
      <c r="K35" s="6" t="s">
        <v>67</v>
      </c>
      <c r="L35" s="6" t="s">
        <v>114</v>
      </c>
      <c r="M35" s="20">
        <v>148332</v>
      </c>
      <c r="N35" s="6" t="s">
        <v>259</v>
      </c>
      <c r="O35" s="6" t="s">
        <v>260</v>
      </c>
      <c r="P35" s="6" t="s">
        <v>230</v>
      </c>
      <c r="Q35" s="4">
        <v>73.11</v>
      </c>
      <c r="R35" s="10">
        <f t="shared" si="2"/>
        <v>5780.0095746135958</v>
      </c>
      <c r="S35" s="15">
        <f t="shared" si="3"/>
        <v>6647.0110108056342</v>
      </c>
    </row>
    <row r="36" spans="1:19" x14ac:dyDescent="0.25">
      <c r="A36" s="5" t="s">
        <v>199</v>
      </c>
      <c r="B36" s="6">
        <v>492500</v>
      </c>
      <c r="C36" s="6">
        <v>50000</v>
      </c>
      <c r="D36" s="7">
        <v>1150</v>
      </c>
      <c r="E36" s="8">
        <f t="shared" ca="1" si="0"/>
        <v>35</v>
      </c>
      <c r="F36" s="6" t="s">
        <v>72</v>
      </c>
      <c r="G36" s="16">
        <v>44165.370119756903</v>
      </c>
      <c r="H36" s="6" t="s">
        <v>244</v>
      </c>
      <c r="I36" s="4" t="str">
        <f t="shared" ca="1" si="1"/>
        <v/>
      </c>
      <c r="J36" s="17">
        <v>2014</v>
      </c>
      <c r="K36" s="6" t="s">
        <v>76</v>
      </c>
      <c r="L36" s="6" t="s">
        <v>77</v>
      </c>
      <c r="M36" s="20">
        <v>102762</v>
      </c>
      <c r="N36" s="6" t="s">
        <v>259</v>
      </c>
      <c r="O36" s="6" t="s">
        <v>260</v>
      </c>
      <c r="P36" s="6" t="s">
        <v>230</v>
      </c>
      <c r="Q36" s="4">
        <v>73.11</v>
      </c>
      <c r="R36" s="10">
        <f t="shared" si="2"/>
        <v>8570.3255368622631</v>
      </c>
      <c r="S36" s="15">
        <f t="shared" si="3"/>
        <v>9855.8743673916015</v>
      </c>
    </row>
    <row r="37" spans="1:19" x14ac:dyDescent="0.25">
      <c r="A37" s="5" t="s">
        <v>200</v>
      </c>
      <c r="B37" s="6">
        <v>396500</v>
      </c>
      <c r="C37" s="6">
        <v>50000</v>
      </c>
      <c r="D37" s="7">
        <v>1150</v>
      </c>
      <c r="E37" s="8">
        <f t="shared" ca="1" si="0"/>
        <v>35</v>
      </c>
      <c r="F37" s="6" t="s">
        <v>18</v>
      </c>
      <c r="G37" s="16">
        <v>44165.304811689799</v>
      </c>
      <c r="H37" s="6" t="s">
        <v>244</v>
      </c>
      <c r="I37" s="4" t="str">
        <f t="shared" ca="1" si="1"/>
        <v/>
      </c>
      <c r="J37" s="17">
        <v>2013</v>
      </c>
      <c r="K37" s="6" t="s">
        <v>67</v>
      </c>
      <c r="L37" s="6" t="s">
        <v>201</v>
      </c>
      <c r="M37" s="20">
        <v>27860</v>
      </c>
      <c r="N37" s="6" t="s">
        <v>259</v>
      </c>
      <c r="O37" s="6" t="s">
        <v>260</v>
      </c>
      <c r="P37" s="6" t="s">
        <v>230</v>
      </c>
      <c r="Q37" s="4">
        <v>73.11</v>
      </c>
      <c r="R37" s="10">
        <f t="shared" si="2"/>
        <v>7257.2356722746545</v>
      </c>
      <c r="S37" s="15">
        <f t="shared" si="3"/>
        <v>8345.8210231158519</v>
      </c>
    </row>
    <row r="38" spans="1:19" x14ac:dyDescent="0.25">
      <c r="A38" s="5" t="s">
        <v>202</v>
      </c>
      <c r="B38" s="6">
        <v>328000</v>
      </c>
      <c r="C38" s="6">
        <v>50000</v>
      </c>
      <c r="D38" s="7">
        <v>1150</v>
      </c>
      <c r="E38" s="8">
        <f t="shared" ca="1" si="0"/>
        <v>35</v>
      </c>
      <c r="F38" s="6" t="s">
        <v>72</v>
      </c>
      <c r="G38" s="16">
        <v>44165.370092245401</v>
      </c>
      <c r="H38" s="6" t="s">
        <v>244</v>
      </c>
      <c r="I38" s="4" t="str">
        <f t="shared" ca="1" si="1"/>
        <v/>
      </c>
      <c r="J38" s="17">
        <v>2014</v>
      </c>
      <c r="K38" s="6" t="s">
        <v>203</v>
      </c>
      <c r="L38" s="6" t="s">
        <v>204</v>
      </c>
      <c r="M38" s="20">
        <v>87616</v>
      </c>
      <c r="N38" s="6" t="s">
        <v>259</v>
      </c>
      <c r="O38" s="6" t="s">
        <v>260</v>
      </c>
      <c r="P38" s="6" t="s">
        <v>230</v>
      </c>
      <c r="Q38" s="4">
        <v>73.11</v>
      </c>
      <c r="R38" s="10">
        <f t="shared" si="2"/>
        <v>6320.291341813705</v>
      </c>
      <c r="S38" s="15">
        <f t="shared" si="3"/>
        <v>7268.3350430857599</v>
      </c>
    </row>
    <row r="39" spans="1:19" x14ac:dyDescent="0.25">
      <c r="A39" s="5" t="s">
        <v>212</v>
      </c>
      <c r="B39" s="6">
        <v>438000</v>
      </c>
      <c r="C39" s="6">
        <v>50000</v>
      </c>
      <c r="D39" s="7">
        <v>1150</v>
      </c>
      <c r="E39" s="8">
        <f t="shared" ca="1" si="0"/>
        <v>62</v>
      </c>
      <c r="F39" s="6" t="s">
        <v>89</v>
      </c>
      <c r="G39" s="16">
        <v>44159.340064120399</v>
      </c>
      <c r="H39" s="6" t="s">
        <v>237</v>
      </c>
      <c r="I39" s="4" t="str">
        <f t="shared" ca="1" si="1"/>
        <v>Aged Stock</v>
      </c>
      <c r="J39" s="17">
        <v>2010</v>
      </c>
      <c r="K39" s="6" t="s">
        <v>67</v>
      </c>
      <c r="L39" s="6" t="s">
        <v>114</v>
      </c>
      <c r="M39" s="20">
        <v>105679</v>
      </c>
      <c r="N39" s="6" t="s">
        <v>61</v>
      </c>
      <c r="O39" s="6" t="s">
        <v>262</v>
      </c>
      <c r="P39" s="6" t="s">
        <v>263</v>
      </c>
      <c r="Q39" s="4">
        <v>72.47</v>
      </c>
      <c r="R39" s="10">
        <f t="shared" si="2"/>
        <v>7883.8208914033394</v>
      </c>
      <c r="S39" s="15">
        <f t="shared" si="3"/>
        <v>9066.3940251138392</v>
      </c>
    </row>
    <row r="40" spans="1:19" x14ac:dyDescent="0.25">
      <c r="A40" s="5" t="s">
        <v>213</v>
      </c>
      <c r="B40" s="6">
        <v>596000</v>
      </c>
      <c r="C40" s="6">
        <v>50000</v>
      </c>
      <c r="D40" s="7">
        <v>1150</v>
      </c>
      <c r="E40" s="8">
        <f t="shared" ca="1" si="0"/>
        <v>41</v>
      </c>
      <c r="F40" s="6" t="s">
        <v>18</v>
      </c>
      <c r="G40" s="16">
        <v>44159.342163425899</v>
      </c>
      <c r="H40" s="6" t="s">
        <v>242</v>
      </c>
      <c r="I40" s="4" t="str">
        <f t="shared" ca="1" si="1"/>
        <v/>
      </c>
      <c r="J40" s="17">
        <v>2010</v>
      </c>
      <c r="K40" s="6" t="s">
        <v>52</v>
      </c>
      <c r="L40" s="6" t="s">
        <v>108</v>
      </c>
      <c r="M40" s="20">
        <v>69997</v>
      </c>
      <c r="N40" s="6" t="s">
        <v>61</v>
      </c>
      <c r="O40" s="6" t="s">
        <v>262</v>
      </c>
      <c r="P40" s="6" t="s">
        <v>263</v>
      </c>
      <c r="Q40" s="4">
        <v>72.47</v>
      </c>
      <c r="R40" s="10">
        <f t="shared" si="2"/>
        <v>10064.033393128191</v>
      </c>
      <c r="S40" s="15">
        <f t="shared" si="3"/>
        <v>11573.638402097418</v>
      </c>
    </row>
    <row r="41" spans="1:19" x14ac:dyDescent="0.25">
      <c r="A41" s="5" t="s">
        <v>214</v>
      </c>
      <c r="B41" s="6">
        <v>378000</v>
      </c>
      <c r="C41" s="6">
        <v>50000</v>
      </c>
      <c r="D41" s="7">
        <v>1150</v>
      </c>
      <c r="E41" s="8">
        <f t="shared" ca="1" si="0"/>
        <v>36</v>
      </c>
      <c r="F41" s="6" t="s">
        <v>18</v>
      </c>
      <c r="G41" s="16">
        <v>44159.342154201397</v>
      </c>
      <c r="H41" s="6" t="s">
        <v>264</v>
      </c>
      <c r="I41" s="4" t="str">
        <f t="shared" ca="1" si="1"/>
        <v/>
      </c>
      <c r="J41" s="17">
        <v>2010</v>
      </c>
      <c r="K41" s="6" t="s">
        <v>19</v>
      </c>
      <c r="L41" s="6" t="s">
        <v>70</v>
      </c>
      <c r="M41" s="20">
        <v>79632</v>
      </c>
      <c r="N41" s="6" t="s">
        <v>61</v>
      </c>
      <c r="O41" s="6" t="s">
        <v>262</v>
      </c>
      <c r="P41" s="6" t="s">
        <v>263</v>
      </c>
      <c r="Q41" s="4">
        <v>72.47</v>
      </c>
      <c r="R41" s="10">
        <f t="shared" si="2"/>
        <v>7055.8920932799783</v>
      </c>
      <c r="S41" s="15">
        <f t="shared" si="3"/>
        <v>8114.2759072719746</v>
      </c>
    </row>
    <row r="42" spans="1:19" x14ac:dyDescent="0.25">
      <c r="A42" s="5" t="s">
        <v>215</v>
      </c>
      <c r="B42" s="6">
        <v>267000</v>
      </c>
      <c r="C42" s="6">
        <v>50000</v>
      </c>
      <c r="D42" s="7">
        <v>1150</v>
      </c>
      <c r="E42" s="8">
        <f t="shared" ca="1" si="0"/>
        <v>35</v>
      </c>
      <c r="F42" s="6" t="s">
        <v>18</v>
      </c>
      <c r="G42" s="16">
        <v>44159.342144097202</v>
      </c>
      <c r="H42" s="6" t="s">
        <v>244</v>
      </c>
      <c r="I42" s="4" t="str">
        <f t="shared" ca="1" si="1"/>
        <v/>
      </c>
      <c r="J42" s="17">
        <v>2014</v>
      </c>
      <c r="K42" s="6" t="s">
        <v>67</v>
      </c>
      <c r="L42" s="6" t="s">
        <v>106</v>
      </c>
      <c r="M42" s="20">
        <v>78569</v>
      </c>
      <c r="N42" s="6" t="s">
        <v>61</v>
      </c>
      <c r="O42" s="6" t="s">
        <v>262</v>
      </c>
      <c r="P42" s="6" t="s">
        <v>263</v>
      </c>
      <c r="Q42" s="4">
        <v>72.47</v>
      </c>
      <c r="R42" s="10">
        <f t="shared" si="2"/>
        <v>5524.2238167517598</v>
      </c>
      <c r="S42" s="15">
        <f t="shared" si="3"/>
        <v>6352.8573892645236</v>
      </c>
    </row>
    <row r="43" spans="1:19" x14ac:dyDescent="0.25">
      <c r="A43" s="5" t="s">
        <v>216</v>
      </c>
      <c r="B43" s="6">
        <v>247000</v>
      </c>
      <c r="C43" s="6">
        <v>50000</v>
      </c>
      <c r="D43" s="7">
        <v>1150</v>
      </c>
      <c r="E43" s="8">
        <f t="shared" ca="1" si="0"/>
        <v>33</v>
      </c>
      <c r="F43" s="6" t="s">
        <v>18</v>
      </c>
      <c r="G43" s="16">
        <v>44159.3421234954</v>
      </c>
      <c r="H43" s="6" t="s">
        <v>245</v>
      </c>
      <c r="I43" s="4" t="str">
        <f t="shared" ca="1" si="1"/>
        <v/>
      </c>
      <c r="J43" s="17">
        <v>2013</v>
      </c>
      <c r="K43" s="6" t="s">
        <v>64</v>
      </c>
      <c r="L43" s="6" t="s">
        <v>65</v>
      </c>
      <c r="M43" s="20">
        <v>123594</v>
      </c>
      <c r="N43" s="6" t="s">
        <v>61</v>
      </c>
      <c r="O43" s="6" t="s">
        <v>262</v>
      </c>
      <c r="P43" s="6" t="s">
        <v>263</v>
      </c>
      <c r="Q43" s="4">
        <v>72.47</v>
      </c>
      <c r="R43" s="10">
        <f t="shared" si="2"/>
        <v>5248.2475507106392</v>
      </c>
      <c r="S43" s="15">
        <f t="shared" si="3"/>
        <v>6035.4846833172342</v>
      </c>
    </row>
    <row r="44" spans="1:19" x14ac:dyDescent="0.25">
      <c r="A44" s="5" t="s">
        <v>223</v>
      </c>
      <c r="B44" s="6">
        <v>216000</v>
      </c>
      <c r="C44" s="6">
        <v>50000</v>
      </c>
      <c r="D44" s="7">
        <v>1150</v>
      </c>
      <c r="E44" s="8">
        <f t="shared" ca="1" si="0"/>
        <v>69</v>
      </c>
      <c r="F44" s="6" t="s">
        <v>116</v>
      </c>
      <c r="G44" s="16">
        <v>44159.336040046299</v>
      </c>
      <c r="H44" s="6" t="s">
        <v>265</v>
      </c>
      <c r="I44" s="4" t="str">
        <f t="shared" ca="1" si="1"/>
        <v>Aged Stock</v>
      </c>
      <c r="J44" s="17">
        <v>2012</v>
      </c>
      <c r="K44" s="6" t="s">
        <v>67</v>
      </c>
      <c r="L44" s="6" t="s">
        <v>117</v>
      </c>
      <c r="M44" s="20">
        <v>151887</v>
      </c>
      <c r="N44" s="6" t="s">
        <v>266</v>
      </c>
      <c r="O44" s="6" t="s">
        <v>267</v>
      </c>
      <c r="P44" s="6" t="s">
        <v>263</v>
      </c>
      <c r="Q44" s="4">
        <v>72.47</v>
      </c>
      <c r="R44" s="10">
        <f t="shared" si="2"/>
        <v>4820.4843383469024</v>
      </c>
      <c r="S44" s="15">
        <f t="shared" si="3"/>
        <v>5543.5569890989373</v>
      </c>
    </row>
    <row r="45" spans="1:19" x14ac:dyDescent="0.25">
      <c r="A45" s="5" t="s">
        <v>156</v>
      </c>
      <c r="B45" s="6">
        <v>548000</v>
      </c>
      <c r="C45" s="6">
        <v>50000</v>
      </c>
      <c r="D45" s="7">
        <v>1150</v>
      </c>
      <c r="E45" s="8">
        <f t="shared" ca="1" si="0"/>
        <v>51</v>
      </c>
      <c r="F45" s="6" t="s">
        <v>18</v>
      </c>
      <c r="G45" s="16">
        <v>44145.308400810201</v>
      </c>
      <c r="H45" s="6" t="s">
        <v>268</v>
      </c>
      <c r="I45" s="4" t="str">
        <f t="shared" ca="1" si="1"/>
        <v/>
      </c>
      <c r="J45" s="17">
        <v>2012</v>
      </c>
      <c r="K45" s="6" t="s">
        <v>19</v>
      </c>
      <c r="L45" s="6" t="s">
        <v>32</v>
      </c>
      <c r="M45" s="20">
        <v>118554</v>
      </c>
      <c r="N45" s="6" t="s">
        <v>266</v>
      </c>
      <c r="O45" s="6" t="s">
        <v>267</v>
      </c>
      <c r="P45" s="6" t="s">
        <v>263</v>
      </c>
      <c r="Q45" s="4">
        <v>71.81</v>
      </c>
      <c r="R45" s="10">
        <f t="shared" si="2"/>
        <v>9477.5309845425418</v>
      </c>
      <c r="S45" s="15">
        <f t="shared" si="3"/>
        <v>10899.160632223922</v>
      </c>
    </row>
    <row r="46" spans="1:19" x14ac:dyDescent="0.25">
      <c r="A46" s="5" t="s">
        <v>155</v>
      </c>
      <c r="B46" s="6">
        <v>173000</v>
      </c>
      <c r="C46" s="6">
        <v>50000</v>
      </c>
      <c r="D46" s="7">
        <v>1150</v>
      </c>
      <c r="E46" s="8">
        <f t="shared" ca="1" si="0"/>
        <v>49</v>
      </c>
      <c r="F46" s="6" t="s">
        <v>18</v>
      </c>
      <c r="G46" s="16">
        <v>44145.418032407397</v>
      </c>
      <c r="H46" s="6" t="s">
        <v>269</v>
      </c>
      <c r="I46" s="4" t="str">
        <f t="shared" ca="1" si="1"/>
        <v/>
      </c>
      <c r="J46" s="17">
        <v>2007</v>
      </c>
      <c r="K46" s="6" t="s">
        <v>19</v>
      </c>
      <c r="L46" s="6" t="s">
        <v>50</v>
      </c>
      <c r="M46" s="20">
        <v>111757</v>
      </c>
      <c r="N46" s="6" t="s">
        <v>266</v>
      </c>
      <c r="O46" s="6" t="s">
        <v>267</v>
      </c>
      <c r="P46" s="6" t="s">
        <v>263</v>
      </c>
      <c r="Q46" s="4">
        <v>71.81</v>
      </c>
      <c r="R46" s="10">
        <f t="shared" si="2"/>
        <v>4255.4170728310819</v>
      </c>
      <c r="S46" s="15">
        <f t="shared" si="3"/>
        <v>4893.7296337557436</v>
      </c>
    </row>
    <row r="47" spans="1:19" x14ac:dyDescent="0.25">
      <c r="A47" s="5" t="s">
        <v>224</v>
      </c>
      <c r="B47" s="6">
        <v>307000</v>
      </c>
      <c r="C47" s="6">
        <v>50000</v>
      </c>
      <c r="D47" s="7">
        <v>1150</v>
      </c>
      <c r="E47" s="8">
        <f t="shared" ca="1" si="0"/>
        <v>41</v>
      </c>
      <c r="F47" s="6" t="s">
        <v>18</v>
      </c>
      <c r="G47" s="16">
        <v>44159.339987118103</v>
      </c>
      <c r="H47" s="6" t="s">
        <v>242</v>
      </c>
      <c r="I47" s="4" t="str">
        <f t="shared" ca="1" si="1"/>
        <v/>
      </c>
      <c r="J47" s="17">
        <v>2014</v>
      </c>
      <c r="K47" s="6" t="s">
        <v>67</v>
      </c>
      <c r="L47" s="6" t="s">
        <v>106</v>
      </c>
      <c r="M47" s="20">
        <v>68460</v>
      </c>
      <c r="N47" s="6" t="s">
        <v>266</v>
      </c>
      <c r="O47" s="6" t="s">
        <v>267</v>
      </c>
      <c r="P47" s="6" t="s">
        <v>263</v>
      </c>
      <c r="Q47" s="4">
        <v>72.47</v>
      </c>
      <c r="R47" s="10">
        <f t="shared" si="2"/>
        <v>6076.1763488340002</v>
      </c>
      <c r="S47" s="15">
        <f t="shared" si="3"/>
        <v>6987.6028011590997</v>
      </c>
    </row>
    <row r="48" spans="1:19" x14ac:dyDescent="0.25">
      <c r="A48" s="5" t="s">
        <v>225</v>
      </c>
      <c r="B48" s="6">
        <v>626000</v>
      </c>
      <c r="C48" s="6">
        <v>50000</v>
      </c>
      <c r="D48" s="7">
        <v>1150</v>
      </c>
      <c r="E48" s="8">
        <f t="shared" ca="1" si="0"/>
        <v>34</v>
      </c>
      <c r="F48" s="6" t="s">
        <v>18</v>
      </c>
      <c r="G48" s="16">
        <v>44159.342134143502</v>
      </c>
      <c r="H48" s="6" t="s">
        <v>270</v>
      </c>
      <c r="I48" s="4" t="str">
        <f t="shared" ca="1" si="1"/>
        <v/>
      </c>
      <c r="J48" s="17">
        <v>2013</v>
      </c>
      <c r="K48" s="6" t="s">
        <v>23</v>
      </c>
      <c r="L48" s="6" t="s">
        <v>24</v>
      </c>
      <c r="M48" s="20">
        <v>123638</v>
      </c>
      <c r="N48" s="6" t="s">
        <v>266</v>
      </c>
      <c r="O48" s="6" t="s">
        <v>267</v>
      </c>
      <c r="P48" s="6" t="s">
        <v>263</v>
      </c>
      <c r="Q48" s="4">
        <v>72.47</v>
      </c>
      <c r="R48" s="10">
        <f t="shared" si="2"/>
        <v>10477.997792189872</v>
      </c>
      <c r="S48" s="15">
        <f t="shared" si="3"/>
        <v>12049.697461018352</v>
      </c>
    </row>
    <row r="49" spans="1:19" x14ac:dyDescent="0.25">
      <c r="A49" s="5" t="s">
        <v>217</v>
      </c>
      <c r="B49" s="6">
        <v>668000</v>
      </c>
      <c r="C49" s="6">
        <v>50000</v>
      </c>
      <c r="D49" s="7">
        <v>1150</v>
      </c>
      <c r="E49" s="8">
        <f t="shared" ca="1" si="0"/>
        <v>401</v>
      </c>
      <c r="F49" s="6" t="s">
        <v>271</v>
      </c>
      <c r="G49" s="16">
        <v>44159.3360700579</v>
      </c>
      <c r="H49" s="6" t="s">
        <v>272</v>
      </c>
      <c r="I49" s="4" t="str">
        <f t="shared" ca="1" si="1"/>
        <v>Aged Stock</v>
      </c>
      <c r="J49" s="17">
        <v>2009</v>
      </c>
      <c r="K49" s="6" t="s">
        <v>28</v>
      </c>
      <c r="L49" s="6" t="s">
        <v>42</v>
      </c>
      <c r="M49" s="20">
        <v>67879</v>
      </c>
      <c r="N49" s="6" t="s">
        <v>74</v>
      </c>
      <c r="O49" s="6" t="s">
        <v>273</v>
      </c>
      <c r="P49" s="6" t="s">
        <v>263</v>
      </c>
      <c r="Q49" s="4">
        <v>72.47</v>
      </c>
      <c r="R49" s="10">
        <f t="shared" si="2"/>
        <v>11057.547950876226</v>
      </c>
      <c r="S49" s="15">
        <f t="shared" si="3"/>
        <v>12716.180143507658</v>
      </c>
    </row>
    <row r="50" spans="1:19" x14ac:dyDescent="0.25">
      <c r="A50" s="5" t="s">
        <v>218</v>
      </c>
      <c r="B50" s="6">
        <v>432000</v>
      </c>
      <c r="C50" s="6">
        <v>50000</v>
      </c>
      <c r="D50" s="7">
        <v>1150</v>
      </c>
      <c r="E50" s="8">
        <f t="shared" ca="1" si="0"/>
        <v>78</v>
      </c>
      <c r="F50" s="6" t="s">
        <v>274</v>
      </c>
      <c r="G50" s="16">
        <v>44159.336059756897</v>
      </c>
      <c r="H50" s="6" t="s">
        <v>275</v>
      </c>
      <c r="I50" s="4" t="str">
        <f t="shared" ca="1" si="1"/>
        <v>Aged Stock</v>
      </c>
      <c r="J50" s="17">
        <v>2013</v>
      </c>
      <c r="K50" s="6" t="s">
        <v>19</v>
      </c>
      <c r="L50" s="6" t="s">
        <v>48</v>
      </c>
      <c r="M50" s="20">
        <v>47102</v>
      </c>
      <c r="N50" s="6" t="s">
        <v>74</v>
      </c>
      <c r="O50" s="6" t="s">
        <v>273</v>
      </c>
      <c r="P50" s="6" t="s">
        <v>263</v>
      </c>
      <c r="Q50" s="4">
        <v>72.47</v>
      </c>
      <c r="R50" s="10">
        <f t="shared" si="2"/>
        <v>7801.0280115910036</v>
      </c>
      <c r="S50" s="15">
        <f t="shared" si="3"/>
        <v>8971.1822133296537</v>
      </c>
    </row>
    <row r="51" spans="1:19" x14ac:dyDescent="0.25">
      <c r="A51" s="5" t="s">
        <v>219</v>
      </c>
      <c r="B51" s="6">
        <v>435500</v>
      </c>
      <c r="C51" s="6">
        <v>50000</v>
      </c>
      <c r="D51" s="7">
        <v>1150</v>
      </c>
      <c r="E51" s="8">
        <f t="shared" ca="1" si="0"/>
        <v>70</v>
      </c>
      <c r="F51" s="6" t="s">
        <v>116</v>
      </c>
      <c r="G51" s="16">
        <v>44159.336049618098</v>
      </c>
      <c r="H51" s="6" t="s">
        <v>276</v>
      </c>
      <c r="I51" s="4" t="str">
        <f t="shared" ca="1" si="1"/>
        <v>Aged Stock</v>
      </c>
      <c r="J51" s="17">
        <v>2006</v>
      </c>
      <c r="K51" s="6" t="s">
        <v>64</v>
      </c>
      <c r="L51" s="6" t="s">
        <v>111</v>
      </c>
      <c r="M51" s="20">
        <v>77773</v>
      </c>
      <c r="N51" s="6" t="s">
        <v>74</v>
      </c>
      <c r="O51" s="6" t="s">
        <v>273</v>
      </c>
      <c r="P51" s="6" t="s">
        <v>263</v>
      </c>
      <c r="Q51" s="4">
        <v>72.47</v>
      </c>
      <c r="R51" s="10">
        <f t="shared" si="2"/>
        <v>7849.3238581481992</v>
      </c>
      <c r="S51" s="15">
        <f t="shared" si="3"/>
        <v>9026.7224368704283</v>
      </c>
    </row>
    <row r="52" spans="1:19" x14ac:dyDescent="0.25">
      <c r="A52" s="5" t="s">
        <v>220</v>
      </c>
      <c r="B52" s="6">
        <v>376000</v>
      </c>
      <c r="C52" s="6">
        <v>50000</v>
      </c>
      <c r="D52" s="7">
        <v>1150</v>
      </c>
      <c r="E52" s="8">
        <f t="shared" ca="1" si="0"/>
        <v>56</v>
      </c>
      <c r="F52" s="6" t="s">
        <v>116</v>
      </c>
      <c r="G52" s="16">
        <v>44159.340043171302</v>
      </c>
      <c r="H52" s="6" t="s">
        <v>238</v>
      </c>
      <c r="I52" s="4" t="str">
        <f t="shared" ca="1" si="1"/>
        <v/>
      </c>
      <c r="J52" s="17">
        <v>2012</v>
      </c>
      <c r="K52" s="6" t="s">
        <v>23</v>
      </c>
      <c r="L52" s="6" t="s">
        <v>26</v>
      </c>
      <c r="M52" s="20">
        <v>147172</v>
      </c>
      <c r="N52" s="6" t="s">
        <v>74</v>
      </c>
      <c r="O52" s="6" t="s">
        <v>273</v>
      </c>
      <c r="P52" s="6" t="s">
        <v>263</v>
      </c>
      <c r="Q52" s="4">
        <v>72.47</v>
      </c>
      <c r="R52" s="10">
        <f t="shared" si="2"/>
        <v>7028.2944666758658</v>
      </c>
      <c r="S52" s="15">
        <f t="shared" si="3"/>
        <v>8082.5386366772454</v>
      </c>
    </row>
    <row r="53" spans="1:19" x14ac:dyDescent="0.25">
      <c r="A53" s="5" t="s">
        <v>154</v>
      </c>
      <c r="B53" s="6">
        <v>736000</v>
      </c>
      <c r="C53" s="6">
        <v>50000</v>
      </c>
      <c r="D53" s="7">
        <v>1150</v>
      </c>
      <c r="E53" s="8">
        <f t="shared" ca="1" si="0"/>
        <v>51</v>
      </c>
      <c r="F53" s="6" t="s">
        <v>18</v>
      </c>
      <c r="G53" s="16">
        <v>44145.308381099501</v>
      </c>
      <c r="H53" s="6" t="s">
        <v>268</v>
      </c>
      <c r="I53" s="4" t="str">
        <f t="shared" ca="1" si="1"/>
        <v/>
      </c>
      <c r="J53" s="17">
        <v>2013</v>
      </c>
      <c r="K53" s="6" t="s">
        <v>52</v>
      </c>
      <c r="L53" s="6" t="s">
        <v>108</v>
      </c>
      <c r="M53" s="20">
        <v>85746</v>
      </c>
      <c r="N53" s="6" t="s">
        <v>74</v>
      </c>
      <c r="O53" s="6" t="s">
        <v>273</v>
      </c>
      <c r="P53" s="6" t="s">
        <v>263</v>
      </c>
      <c r="Q53" s="4">
        <v>71.81</v>
      </c>
      <c r="R53" s="10">
        <f t="shared" si="2"/>
        <v>12095.550758947222</v>
      </c>
      <c r="S53" s="15">
        <f t="shared" si="3"/>
        <v>13909.883372789303</v>
      </c>
    </row>
    <row r="54" spans="1:19" x14ac:dyDescent="0.25">
      <c r="A54" s="5" t="s">
        <v>221</v>
      </c>
      <c r="B54" s="6">
        <v>365000</v>
      </c>
      <c r="C54" s="6">
        <v>50000</v>
      </c>
      <c r="D54" s="7">
        <v>1150</v>
      </c>
      <c r="E54" s="8">
        <f t="shared" ca="1" si="0"/>
        <v>50</v>
      </c>
      <c r="F54" s="6" t="s">
        <v>18</v>
      </c>
      <c r="G54" s="16">
        <v>44159.340020717602</v>
      </c>
      <c r="H54" s="6" t="s">
        <v>241</v>
      </c>
      <c r="I54" s="4" t="str">
        <f t="shared" ca="1" si="1"/>
        <v/>
      </c>
      <c r="J54" s="17">
        <v>2012</v>
      </c>
      <c r="K54" s="6" t="s">
        <v>19</v>
      </c>
      <c r="L54" s="6" t="s">
        <v>48</v>
      </c>
      <c r="M54" s="20">
        <v>62898</v>
      </c>
      <c r="N54" s="6" t="s">
        <v>74</v>
      </c>
      <c r="O54" s="6" t="s">
        <v>273</v>
      </c>
      <c r="P54" s="6" t="s">
        <v>263</v>
      </c>
      <c r="Q54" s="4">
        <v>72.47</v>
      </c>
      <c r="R54" s="10">
        <f t="shared" si="2"/>
        <v>6876.5075203532497</v>
      </c>
      <c r="S54" s="15">
        <f t="shared" si="3"/>
        <v>7907.9836484062362</v>
      </c>
    </row>
    <row r="55" spans="1:19" x14ac:dyDescent="0.25">
      <c r="A55" s="5" t="s">
        <v>222</v>
      </c>
      <c r="B55" s="6">
        <v>464000</v>
      </c>
      <c r="C55" s="6">
        <v>50000</v>
      </c>
      <c r="D55" s="7">
        <v>1150</v>
      </c>
      <c r="E55" s="8">
        <f t="shared" ca="1" si="0"/>
        <v>44</v>
      </c>
      <c r="F55" s="6" t="s">
        <v>18</v>
      </c>
      <c r="G55" s="16">
        <v>44159.340001585602</v>
      </c>
      <c r="H55" s="6" t="s">
        <v>277</v>
      </c>
      <c r="I55" s="4" t="str">
        <f t="shared" ca="1" si="1"/>
        <v/>
      </c>
      <c r="J55" s="17">
        <v>2014</v>
      </c>
      <c r="K55" s="6" t="s">
        <v>64</v>
      </c>
      <c r="L55" s="6" t="s">
        <v>104</v>
      </c>
      <c r="M55" s="20">
        <v>52662</v>
      </c>
      <c r="N55" s="6" t="s">
        <v>74</v>
      </c>
      <c r="O55" s="6" t="s">
        <v>273</v>
      </c>
      <c r="P55" s="6" t="s">
        <v>263</v>
      </c>
      <c r="Q55" s="4">
        <v>72.47</v>
      </c>
      <c r="R55" s="10">
        <f t="shared" si="2"/>
        <v>8242.5900372567958</v>
      </c>
      <c r="S55" s="15">
        <f t="shared" si="3"/>
        <v>9478.9785428453142</v>
      </c>
    </row>
    <row r="56" spans="1:19" x14ac:dyDescent="0.25">
      <c r="A56" s="5" t="s">
        <v>17</v>
      </c>
      <c r="B56" s="6">
        <v>383000</v>
      </c>
      <c r="C56" s="6">
        <v>50000</v>
      </c>
      <c r="D56" s="7">
        <v>1150</v>
      </c>
      <c r="E56" s="8">
        <f t="shared" ref="E56:E110" ca="1" si="4">TODAY()-H56</f>
        <v>48</v>
      </c>
      <c r="F56" s="4" t="s">
        <v>18</v>
      </c>
      <c r="G56" s="9">
        <v>44145.308332442102</v>
      </c>
      <c r="H56" s="9">
        <v>44134</v>
      </c>
      <c r="I56" s="4" t="str">
        <f t="shared" ref="I56:I110" ca="1" si="5">IF(E56&gt;=60,"Aged Stock","")</f>
        <v/>
      </c>
      <c r="J56" s="4">
        <v>2012</v>
      </c>
      <c r="K56" s="4" t="s">
        <v>19</v>
      </c>
      <c r="L56" s="4" t="s">
        <v>20</v>
      </c>
      <c r="M56" s="20">
        <v>87811</v>
      </c>
      <c r="N56" s="4" t="s">
        <v>21</v>
      </c>
      <c r="O56" s="9">
        <v>44162</v>
      </c>
      <c r="P56" s="9">
        <v>44185</v>
      </c>
      <c r="Q56" s="4">
        <v>71.81</v>
      </c>
      <c r="R56" s="10">
        <f t="shared" si="2"/>
        <v>7179.8008633894997</v>
      </c>
      <c r="S56" s="15">
        <f t="shared" si="3"/>
        <v>8256.7709928979239</v>
      </c>
    </row>
    <row r="57" spans="1:19" x14ac:dyDescent="0.25">
      <c r="A57" s="5" t="s">
        <v>22</v>
      </c>
      <c r="B57" s="6">
        <v>586000</v>
      </c>
      <c r="C57" s="6">
        <v>50000</v>
      </c>
      <c r="D57" s="7">
        <v>1150</v>
      </c>
      <c r="E57" s="8">
        <f t="shared" ca="1" si="4"/>
        <v>49</v>
      </c>
      <c r="F57" s="4" t="s">
        <v>18</v>
      </c>
      <c r="G57" s="9">
        <v>44145.308348182902</v>
      </c>
      <c r="H57" s="9">
        <v>44133</v>
      </c>
      <c r="I57" s="4" t="str">
        <f t="shared" ca="1" si="5"/>
        <v/>
      </c>
      <c r="J57" s="4">
        <v>2014</v>
      </c>
      <c r="K57" s="4" t="s">
        <v>23</v>
      </c>
      <c r="L57" s="4" t="s">
        <v>24</v>
      </c>
      <c r="M57" s="20">
        <v>121650</v>
      </c>
      <c r="N57" s="4" t="s">
        <v>21</v>
      </c>
      <c r="O57" s="9">
        <v>44162</v>
      </c>
      <c r="P57" s="9">
        <v>44185</v>
      </c>
      <c r="Q57" s="4">
        <v>71.81</v>
      </c>
      <c r="R57" s="10">
        <f t="shared" si="2"/>
        <v>10006.705194262637</v>
      </c>
      <c r="S57" s="15">
        <f t="shared" si="3"/>
        <v>11507.710973402031</v>
      </c>
    </row>
    <row r="58" spans="1:19" x14ac:dyDescent="0.25">
      <c r="A58" s="5" t="s">
        <v>25</v>
      </c>
      <c r="B58" s="6">
        <v>739000</v>
      </c>
      <c r="C58" s="6">
        <v>50000</v>
      </c>
      <c r="D58" s="7">
        <v>1150</v>
      </c>
      <c r="E58" s="8">
        <f t="shared" ca="1" si="4"/>
        <v>55</v>
      </c>
      <c r="F58" s="4" t="s">
        <v>18</v>
      </c>
      <c r="G58" s="9">
        <v>44145.308414004598</v>
      </c>
      <c r="H58" s="9">
        <v>44127</v>
      </c>
      <c r="I58" s="4" t="str">
        <f t="shared" ca="1" si="5"/>
        <v/>
      </c>
      <c r="J58" s="4">
        <v>2014</v>
      </c>
      <c r="K58" s="4" t="s">
        <v>23</v>
      </c>
      <c r="L58" s="4" t="s">
        <v>26</v>
      </c>
      <c r="M58" s="20">
        <v>81576</v>
      </c>
      <c r="N58" s="4" t="s">
        <v>21</v>
      </c>
      <c r="O58" s="9">
        <v>44162</v>
      </c>
      <c r="P58" s="9">
        <v>44185</v>
      </c>
      <c r="Q58" s="4">
        <v>71.81</v>
      </c>
      <c r="R58" s="10">
        <f t="shared" si="2"/>
        <v>12137.327670240913</v>
      </c>
      <c r="S58" s="15">
        <f t="shared" si="3"/>
        <v>13957.926820777049</v>
      </c>
    </row>
    <row r="59" spans="1:19" x14ac:dyDescent="0.25">
      <c r="A59" s="5" t="s">
        <v>27</v>
      </c>
      <c r="B59" s="6">
        <v>761000</v>
      </c>
      <c r="C59" s="6">
        <v>50000</v>
      </c>
      <c r="D59" s="7">
        <v>1150</v>
      </c>
      <c r="E59" s="8">
        <f t="shared" ca="1" si="4"/>
        <v>69</v>
      </c>
      <c r="F59" s="4" t="s">
        <v>18</v>
      </c>
      <c r="G59" s="9">
        <v>44134.368798067102</v>
      </c>
      <c r="H59" s="9">
        <v>44113</v>
      </c>
      <c r="I59" s="4" t="str">
        <f t="shared" ca="1" si="5"/>
        <v>Aged Stock</v>
      </c>
      <c r="J59" s="4">
        <v>2009</v>
      </c>
      <c r="K59" s="4" t="s">
        <v>28</v>
      </c>
      <c r="L59" s="4" t="s">
        <v>29</v>
      </c>
      <c r="M59" s="20">
        <v>73581</v>
      </c>
      <c r="N59" s="4" t="s">
        <v>30</v>
      </c>
      <c r="O59" s="9">
        <v>44160</v>
      </c>
      <c r="P59" s="9">
        <v>44185</v>
      </c>
      <c r="Q59" s="4">
        <v>69.27</v>
      </c>
      <c r="R59" s="10">
        <f t="shared" si="2"/>
        <v>12857.810018767144</v>
      </c>
      <c r="S59" s="15">
        <f t="shared" si="3"/>
        <v>14786.481521582215</v>
      </c>
    </row>
    <row r="60" spans="1:19" x14ac:dyDescent="0.25">
      <c r="A60" s="5" t="s">
        <v>31</v>
      </c>
      <c r="B60" s="6">
        <v>628500</v>
      </c>
      <c r="C60" s="6">
        <v>50000</v>
      </c>
      <c r="D60" s="7">
        <v>1150</v>
      </c>
      <c r="E60" s="8">
        <f t="shared" ca="1" si="4"/>
        <v>50</v>
      </c>
      <c r="F60" s="4" t="s">
        <v>18</v>
      </c>
      <c r="G60" s="9">
        <v>44145.308369525497</v>
      </c>
      <c r="H60" s="9">
        <v>44132</v>
      </c>
      <c r="I60" s="4" t="str">
        <f t="shared" ca="1" si="5"/>
        <v/>
      </c>
      <c r="J60" s="4">
        <v>2013</v>
      </c>
      <c r="K60" s="4" t="s">
        <v>19</v>
      </c>
      <c r="L60" s="4" t="s">
        <v>32</v>
      </c>
      <c r="M60" s="20">
        <v>101666</v>
      </c>
      <c r="N60" s="4" t="s">
        <v>30</v>
      </c>
      <c r="O60" s="9">
        <v>44160</v>
      </c>
      <c r="P60" s="9">
        <v>44185</v>
      </c>
      <c r="Q60" s="4">
        <v>71.81</v>
      </c>
      <c r="R60" s="10">
        <f t="shared" si="2"/>
        <v>10598.54477092327</v>
      </c>
      <c r="S60" s="15">
        <f t="shared" si="3"/>
        <v>12188.32648656176</v>
      </c>
    </row>
    <row r="61" spans="1:19" x14ac:dyDescent="0.25">
      <c r="A61" s="5" t="s">
        <v>33</v>
      </c>
      <c r="B61" s="6">
        <v>635500</v>
      </c>
      <c r="C61" s="6">
        <v>50000</v>
      </c>
      <c r="D61" s="7">
        <v>1150</v>
      </c>
      <c r="E61" s="8">
        <f t="shared" ca="1" si="4"/>
        <v>65</v>
      </c>
      <c r="F61" s="4" t="s">
        <v>18</v>
      </c>
      <c r="G61" s="9">
        <v>44134.368777083298</v>
      </c>
      <c r="H61" s="9">
        <v>44117</v>
      </c>
      <c r="I61" s="4" t="str">
        <f t="shared" ca="1" si="5"/>
        <v>Aged Stock</v>
      </c>
      <c r="J61" s="4">
        <v>2010</v>
      </c>
      <c r="K61" s="4" t="s">
        <v>19</v>
      </c>
      <c r="L61" s="4" t="s">
        <v>34</v>
      </c>
      <c r="M61" s="20">
        <v>91643</v>
      </c>
      <c r="N61" s="4" t="s">
        <v>35</v>
      </c>
      <c r="O61" s="9">
        <v>44155</v>
      </c>
      <c r="P61" s="9">
        <v>44185</v>
      </c>
      <c r="Q61" s="4">
        <v>69.27</v>
      </c>
      <c r="R61" s="10">
        <f t="shared" si="2"/>
        <v>11046.058899956692</v>
      </c>
      <c r="S61" s="15">
        <f t="shared" si="3"/>
        <v>12702.967734950194</v>
      </c>
    </row>
    <row r="62" spans="1:19" x14ac:dyDescent="0.25">
      <c r="A62" s="5" t="s">
        <v>36</v>
      </c>
      <c r="B62" s="6">
        <v>559000</v>
      </c>
      <c r="C62" s="6">
        <v>50000</v>
      </c>
      <c r="D62" s="7">
        <v>1150</v>
      </c>
      <c r="E62" s="8">
        <f t="shared" ca="1" si="4"/>
        <v>64</v>
      </c>
      <c r="F62" s="4" t="s">
        <v>18</v>
      </c>
      <c r="G62" s="9">
        <v>44134.368766238404</v>
      </c>
      <c r="H62" s="9">
        <v>44118</v>
      </c>
      <c r="I62" s="4" t="str">
        <f t="shared" ca="1" si="5"/>
        <v>Aged Stock</v>
      </c>
      <c r="J62" s="4">
        <v>2014</v>
      </c>
      <c r="K62" s="4" t="s">
        <v>23</v>
      </c>
      <c r="L62" s="4" t="s">
        <v>26</v>
      </c>
      <c r="M62" s="20">
        <v>128862</v>
      </c>
      <c r="N62" s="4" t="s">
        <v>37</v>
      </c>
      <c r="O62" s="9">
        <v>44151</v>
      </c>
      <c r="P62" s="9">
        <v>44171</v>
      </c>
      <c r="Q62" s="4">
        <v>69.27</v>
      </c>
      <c r="R62" s="10">
        <f t="shared" si="2"/>
        <v>9941.684711996535</v>
      </c>
      <c r="S62" s="15">
        <f t="shared" si="3"/>
        <v>11432.937418796015</v>
      </c>
    </row>
    <row r="63" spans="1:19" x14ac:dyDescent="0.25">
      <c r="A63" s="5" t="s">
        <v>38</v>
      </c>
      <c r="B63" s="6">
        <v>636500</v>
      </c>
      <c r="C63" s="6">
        <v>50000</v>
      </c>
      <c r="D63" s="7">
        <v>1150</v>
      </c>
      <c r="E63" s="8">
        <f t="shared" ca="1" si="4"/>
        <v>65</v>
      </c>
      <c r="F63" s="4" t="s">
        <v>18</v>
      </c>
      <c r="G63" s="9">
        <v>44134.368787766201</v>
      </c>
      <c r="H63" s="9">
        <v>44117</v>
      </c>
      <c r="I63" s="4" t="str">
        <f t="shared" ca="1" si="5"/>
        <v>Aged Stock</v>
      </c>
      <c r="J63" s="4">
        <v>2014</v>
      </c>
      <c r="K63" s="4" t="s">
        <v>23</v>
      </c>
      <c r="L63" s="4" t="s">
        <v>26</v>
      </c>
      <c r="M63" s="20">
        <v>97810</v>
      </c>
      <c r="N63" s="4" t="s">
        <v>37</v>
      </c>
      <c r="O63" s="9">
        <v>44151</v>
      </c>
      <c r="P63" s="9">
        <v>44171</v>
      </c>
      <c r="Q63" s="4">
        <v>69.27</v>
      </c>
      <c r="R63" s="10">
        <f t="shared" si="2"/>
        <v>11060.495163851596</v>
      </c>
      <c r="S63" s="15">
        <f t="shared" si="3"/>
        <v>12719.569438429335</v>
      </c>
    </row>
    <row r="64" spans="1:19" x14ac:dyDescent="0.25">
      <c r="A64" s="5" t="s">
        <v>39</v>
      </c>
      <c r="B64" s="6">
        <v>440000</v>
      </c>
      <c r="C64" s="6">
        <v>50000</v>
      </c>
      <c r="D64" s="7">
        <v>1150</v>
      </c>
      <c r="E64" s="8">
        <f t="shared" ca="1" si="4"/>
        <v>69</v>
      </c>
      <c r="F64" s="4" t="s">
        <v>18</v>
      </c>
      <c r="G64" s="9">
        <v>44134.3688076736</v>
      </c>
      <c r="H64" s="9">
        <v>44113</v>
      </c>
      <c r="I64" s="4" t="str">
        <f t="shared" ca="1" si="5"/>
        <v>Aged Stock</v>
      </c>
      <c r="J64" s="4">
        <v>2013</v>
      </c>
      <c r="K64" s="4" t="s">
        <v>23</v>
      </c>
      <c r="L64" s="4" t="s">
        <v>40</v>
      </c>
      <c r="M64" s="20">
        <v>74415</v>
      </c>
      <c r="N64" s="4" t="s">
        <v>37</v>
      </c>
      <c r="O64" s="9">
        <v>44151</v>
      </c>
      <c r="P64" s="9">
        <v>44171</v>
      </c>
      <c r="Q64" s="4">
        <v>69.27</v>
      </c>
      <c r="R64" s="10">
        <f t="shared" si="2"/>
        <v>8223.7693085029605</v>
      </c>
      <c r="S64" s="15">
        <f t="shared" si="3"/>
        <v>9457.3347047784046</v>
      </c>
    </row>
    <row r="65" spans="1:19" x14ac:dyDescent="0.25">
      <c r="A65" s="5" t="s">
        <v>41</v>
      </c>
      <c r="B65" s="6">
        <v>223000</v>
      </c>
      <c r="C65" s="6">
        <v>50000</v>
      </c>
      <c r="D65" s="7">
        <v>1150</v>
      </c>
      <c r="E65" s="8">
        <f t="shared" ca="1" si="4"/>
        <v>69</v>
      </c>
      <c r="F65" s="4" t="s">
        <v>18</v>
      </c>
      <c r="G65" s="9">
        <v>44134.368816898103</v>
      </c>
      <c r="H65" s="9">
        <v>44113</v>
      </c>
      <c r="I65" s="4" t="str">
        <f t="shared" ca="1" si="5"/>
        <v>Aged Stock</v>
      </c>
      <c r="J65" s="4">
        <v>2008</v>
      </c>
      <c r="K65" s="4" t="s">
        <v>28</v>
      </c>
      <c r="L65" s="4" t="s">
        <v>42</v>
      </c>
      <c r="M65" s="20">
        <v>76689</v>
      </c>
      <c r="N65" s="4" t="s">
        <v>37</v>
      </c>
      <c r="O65" s="9">
        <v>44151</v>
      </c>
      <c r="P65" s="9">
        <v>44171</v>
      </c>
      <c r="Q65" s="4">
        <v>69.27</v>
      </c>
      <c r="R65" s="10">
        <f t="shared" si="2"/>
        <v>5091.100043308792</v>
      </c>
      <c r="S65" s="15">
        <f t="shared" si="3"/>
        <v>5854.7650498051107</v>
      </c>
    </row>
    <row r="66" spans="1:19" x14ac:dyDescent="0.25">
      <c r="A66" s="5" t="s">
        <v>43</v>
      </c>
      <c r="B66" s="6">
        <v>1289000</v>
      </c>
      <c r="C66" s="6">
        <v>60000</v>
      </c>
      <c r="D66" s="7">
        <v>1150</v>
      </c>
      <c r="E66" s="8">
        <f t="shared" ca="1" si="4"/>
        <v>652</v>
      </c>
      <c r="F66" s="4" t="s">
        <v>44</v>
      </c>
      <c r="G66" s="9">
        <v>44074.9438709838</v>
      </c>
      <c r="H66" s="9">
        <v>43530</v>
      </c>
      <c r="I66" s="4" t="str">
        <f t="shared" ca="1" si="5"/>
        <v>Aged Stock</v>
      </c>
      <c r="J66" s="4">
        <v>2012</v>
      </c>
      <c r="K66" s="4" t="s">
        <v>28</v>
      </c>
      <c r="L66" s="4" t="s">
        <v>45</v>
      </c>
      <c r="M66" s="20">
        <v>49745</v>
      </c>
      <c r="N66" s="4" t="s">
        <v>46</v>
      </c>
      <c r="O66" s="9">
        <v>44149</v>
      </c>
      <c r="P66" s="9">
        <v>44171</v>
      </c>
      <c r="Q66" s="4">
        <v>70.97</v>
      </c>
      <c r="R66" s="10">
        <f t="shared" ref="R66:R109" si="6">((B66+C66)/Q66)+D66</f>
        <v>20158.031562632099</v>
      </c>
      <c r="S66" s="15">
        <f t="shared" ref="S66:S109" si="7">R66*1.15</f>
        <v>23181.736297026913</v>
      </c>
    </row>
    <row r="67" spans="1:19" x14ac:dyDescent="0.25">
      <c r="A67" s="5" t="s">
        <v>47</v>
      </c>
      <c r="B67" s="6">
        <v>377500</v>
      </c>
      <c r="C67" s="6">
        <v>50000</v>
      </c>
      <c r="D67" s="7">
        <v>1150</v>
      </c>
      <c r="E67" s="8">
        <f t="shared" ca="1" si="4"/>
        <v>75</v>
      </c>
      <c r="F67" s="4" t="s">
        <v>18</v>
      </c>
      <c r="G67" s="9">
        <v>44113.5153490741</v>
      </c>
      <c r="H67" s="9">
        <v>44107</v>
      </c>
      <c r="I67" s="4" t="str">
        <f t="shared" ca="1" si="5"/>
        <v>Aged Stock</v>
      </c>
      <c r="J67" s="4">
        <v>2013</v>
      </c>
      <c r="K67" s="4" t="s">
        <v>19</v>
      </c>
      <c r="L67" s="4" t="s">
        <v>48</v>
      </c>
      <c r="M67" s="20">
        <v>69838</v>
      </c>
      <c r="N67" s="4" t="s">
        <v>46</v>
      </c>
      <c r="O67" s="9">
        <v>44149</v>
      </c>
      <c r="P67" s="9">
        <v>44171</v>
      </c>
      <c r="Q67" s="4">
        <v>69.900000000000006</v>
      </c>
      <c r="R67" s="10">
        <f t="shared" si="6"/>
        <v>7265.8798283261794</v>
      </c>
      <c r="S67" s="15">
        <f t="shared" si="7"/>
        <v>8355.7618025751053</v>
      </c>
    </row>
    <row r="68" spans="1:19" x14ac:dyDescent="0.25">
      <c r="A68" s="5" t="s">
        <v>49</v>
      </c>
      <c r="B68" s="6">
        <v>200000</v>
      </c>
      <c r="C68" s="6">
        <v>50000</v>
      </c>
      <c r="D68" s="7">
        <v>1150</v>
      </c>
      <c r="E68" s="8">
        <f t="shared" ca="1" si="4"/>
        <v>78</v>
      </c>
      <c r="F68" s="4" t="s">
        <v>18</v>
      </c>
      <c r="G68" s="9">
        <v>44113.515368981498</v>
      </c>
      <c r="H68" s="9">
        <v>44104</v>
      </c>
      <c r="I68" s="4" t="str">
        <f t="shared" ca="1" si="5"/>
        <v>Aged Stock</v>
      </c>
      <c r="J68" s="4">
        <v>2008</v>
      </c>
      <c r="K68" s="4" t="s">
        <v>19</v>
      </c>
      <c r="L68" s="4" t="s">
        <v>50</v>
      </c>
      <c r="M68" s="20">
        <v>107888</v>
      </c>
      <c r="N68" s="4" t="s">
        <v>46</v>
      </c>
      <c r="O68" s="9">
        <v>44149</v>
      </c>
      <c r="P68" s="9">
        <v>44171</v>
      </c>
      <c r="Q68" s="4">
        <v>69.900000000000006</v>
      </c>
      <c r="R68" s="10">
        <f t="shared" si="6"/>
        <v>4726.5379113018589</v>
      </c>
      <c r="S68" s="15">
        <f t="shared" si="7"/>
        <v>5435.5185979971375</v>
      </c>
    </row>
    <row r="69" spans="1:19" x14ac:dyDescent="0.25">
      <c r="A69" s="5" t="s">
        <v>51</v>
      </c>
      <c r="B69" s="6">
        <v>241000</v>
      </c>
      <c r="C69" s="6">
        <v>50000</v>
      </c>
      <c r="D69" s="7">
        <v>1150</v>
      </c>
      <c r="E69" s="8">
        <f t="shared" ca="1" si="4"/>
        <v>72</v>
      </c>
      <c r="F69" s="4" t="s">
        <v>18</v>
      </c>
      <c r="G69" s="9">
        <v>44113.515326307897</v>
      </c>
      <c r="H69" s="9">
        <v>44110</v>
      </c>
      <c r="I69" s="4" t="str">
        <f t="shared" ca="1" si="5"/>
        <v>Aged Stock</v>
      </c>
      <c r="J69" s="4">
        <v>2011</v>
      </c>
      <c r="K69" s="4" t="s">
        <v>52</v>
      </c>
      <c r="L69" s="4" t="s">
        <v>53</v>
      </c>
      <c r="M69" s="20">
        <v>89066</v>
      </c>
      <c r="N69" s="4" t="s">
        <v>54</v>
      </c>
      <c r="O69" s="9">
        <v>44146</v>
      </c>
      <c r="P69" s="9">
        <v>44171</v>
      </c>
      <c r="Q69" s="4">
        <v>69.900000000000006</v>
      </c>
      <c r="R69" s="10">
        <f t="shared" si="6"/>
        <v>5313.0901287553643</v>
      </c>
      <c r="S69" s="15">
        <f t="shared" si="7"/>
        <v>6110.0536480686687</v>
      </c>
    </row>
    <row r="70" spans="1:19" x14ac:dyDescent="0.25">
      <c r="A70" s="5" t="s">
        <v>55</v>
      </c>
      <c r="B70" s="6">
        <v>939500</v>
      </c>
      <c r="C70" s="6">
        <v>50000</v>
      </c>
      <c r="D70" s="7">
        <v>1150</v>
      </c>
      <c r="E70" s="8">
        <f t="shared" ca="1" si="4"/>
        <v>330</v>
      </c>
      <c r="F70" s="4" t="s">
        <v>56</v>
      </c>
      <c r="G70" s="9">
        <v>44074.851377314801</v>
      </c>
      <c r="H70" s="9">
        <v>43852</v>
      </c>
      <c r="I70" s="4" t="str">
        <f t="shared" ca="1" si="5"/>
        <v>Aged Stock</v>
      </c>
      <c r="J70" s="4">
        <v>2007</v>
      </c>
      <c r="K70" s="4" t="s">
        <v>57</v>
      </c>
      <c r="L70" s="4" t="s">
        <v>58</v>
      </c>
      <c r="M70" s="20">
        <v>101565</v>
      </c>
      <c r="N70" s="4" t="s">
        <v>54</v>
      </c>
      <c r="O70" s="9">
        <v>44146</v>
      </c>
      <c r="P70" s="9">
        <v>44171</v>
      </c>
      <c r="Q70" s="4">
        <v>70.97</v>
      </c>
      <c r="R70" s="10">
        <f t="shared" si="6"/>
        <v>15092.510920107088</v>
      </c>
      <c r="S70" s="15">
        <f t="shared" si="7"/>
        <v>17356.387558123151</v>
      </c>
    </row>
    <row r="71" spans="1:19" x14ac:dyDescent="0.25">
      <c r="A71" s="12" t="s">
        <v>59</v>
      </c>
      <c r="B71" s="6">
        <v>353000</v>
      </c>
      <c r="C71" s="6">
        <v>50000</v>
      </c>
      <c r="D71" s="7">
        <v>1150</v>
      </c>
      <c r="E71" s="8">
        <f t="shared" ca="1" si="4"/>
        <v>72</v>
      </c>
      <c r="F71" s="4" t="s">
        <v>18</v>
      </c>
      <c r="G71" s="9">
        <v>44113.515302280102</v>
      </c>
      <c r="H71" s="9">
        <v>44110</v>
      </c>
      <c r="I71" s="4" t="str">
        <f t="shared" ca="1" si="5"/>
        <v>Aged Stock</v>
      </c>
      <c r="J71" s="4">
        <v>2011</v>
      </c>
      <c r="K71" s="4" t="s">
        <v>19</v>
      </c>
      <c r="L71" s="4" t="s">
        <v>60</v>
      </c>
      <c r="M71" s="20">
        <v>126282</v>
      </c>
      <c r="N71" s="4" t="s">
        <v>61</v>
      </c>
      <c r="O71" s="9">
        <v>44135</v>
      </c>
      <c r="P71" s="9">
        <v>44154</v>
      </c>
      <c r="Q71" s="13">
        <v>69.900000000000006</v>
      </c>
      <c r="R71" s="10">
        <f t="shared" si="6"/>
        <v>6915.3791130185973</v>
      </c>
      <c r="S71" s="15">
        <f t="shared" si="7"/>
        <v>7952.6859799713866</v>
      </c>
    </row>
    <row r="72" spans="1:19" x14ac:dyDescent="0.25">
      <c r="A72" s="12" t="s">
        <v>62</v>
      </c>
      <c r="B72" s="6">
        <v>184000</v>
      </c>
      <c r="C72" s="6">
        <v>50000</v>
      </c>
      <c r="D72" s="7">
        <v>1150</v>
      </c>
      <c r="E72" s="8">
        <f t="shared" ca="1" si="4"/>
        <v>79</v>
      </c>
      <c r="F72" s="4" t="s">
        <v>18</v>
      </c>
      <c r="G72" s="9">
        <v>44113.515398842603</v>
      </c>
      <c r="H72" s="9">
        <v>44103</v>
      </c>
      <c r="I72" s="4" t="str">
        <f t="shared" ca="1" si="5"/>
        <v>Aged Stock</v>
      </c>
      <c r="J72" s="4">
        <v>2007</v>
      </c>
      <c r="K72" s="4" t="s">
        <v>19</v>
      </c>
      <c r="L72" s="4" t="s">
        <v>50</v>
      </c>
      <c r="M72" s="20">
        <v>89429</v>
      </c>
      <c r="N72" s="4" t="s">
        <v>61</v>
      </c>
      <c r="O72" s="9">
        <v>44135</v>
      </c>
      <c r="P72" s="9">
        <v>44154</v>
      </c>
      <c r="Q72" s="13">
        <v>69.900000000000006</v>
      </c>
      <c r="R72" s="10">
        <f t="shared" si="6"/>
        <v>4497.6394849785411</v>
      </c>
      <c r="S72" s="15">
        <f t="shared" si="7"/>
        <v>5172.2854077253214</v>
      </c>
    </row>
    <row r="73" spans="1:19" x14ac:dyDescent="0.25">
      <c r="A73" s="12" t="s">
        <v>63</v>
      </c>
      <c r="B73" s="6">
        <v>426000</v>
      </c>
      <c r="C73" s="6">
        <v>50000</v>
      </c>
      <c r="D73" s="7">
        <v>1150</v>
      </c>
      <c r="E73" s="8">
        <f t="shared" ca="1" si="4"/>
        <v>104</v>
      </c>
      <c r="F73" s="4" t="s">
        <v>18</v>
      </c>
      <c r="G73" s="9">
        <v>44113.515455092602</v>
      </c>
      <c r="H73" s="9">
        <v>44078</v>
      </c>
      <c r="I73" s="4" t="str">
        <f t="shared" ca="1" si="5"/>
        <v>Aged Stock</v>
      </c>
      <c r="J73" s="4">
        <v>2013</v>
      </c>
      <c r="K73" s="4" t="s">
        <v>64</v>
      </c>
      <c r="L73" s="4" t="s">
        <v>65</v>
      </c>
      <c r="M73" s="20">
        <v>26267</v>
      </c>
      <c r="N73" s="4" t="s">
        <v>61</v>
      </c>
      <c r="O73" s="9">
        <v>44135</v>
      </c>
      <c r="P73" s="9">
        <v>44154</v>
      </c>
      <c r="Q73" s="13">
        <v>69.900000000000006</v>
      </c>
      <c r="R73" s="10">
        <f t="shared" si="6"/>
        <v>7959.7281831187402</v>
      </c>
      <c r="S73" s="15">
        <f t="shared" si="7"/>
        <v>9153.68741058655</v>
      </c>
    </row>
    <row r="74" spans="1:19" x14ac:dyDescent="0.25">
      <c r="A74" s="12" t="s">
        <v>66</v>
      </c>
      <c r="B74" s="6">
        <v>344000</v>
      </c>
      <c r="C74" s="6">
        <v>50000</v>
      </c>
      <c r="D74" s="7">
        <v>1150</v>
      </c>
      <c r="E74" s="8">
        <f t="shared" ca="1" si="4"/>
        <v>414</v>
      </c>
      <c r="F74" s="4" t="s">
        <v>18</v>
      </c>
      <c r="G74" s="9">
        <v>44113.515511840298</v>
      </c>
      <c r="H74" s="9">
        <v>43768</v>
      </c>
      <c r="I74" s="4" t="str">
        <f t="shared" ca="1" si="5"/>
        <v>Aged Stock</v>
      </c>
      <c r="J74" s="4">
        <v>2010</v>
      </c>
      <c r="K74" s="4" t="s">
        <v>67</v>
      </c>
      <c r="L74" s="4" t="s">
        <v>68</v>
      </c>
      <c r="M74" s="20">
        <v>80041</v>
      </c>
      <c r="N74" s="4" t="s">
        <v>61</v>
      </c>
      <c r="O74" s="9">
        <v>44135</v>
      </c>
      <c r="P74" s="9">
        <v>44154</v>
      </c>
      <c r="Q74" s="13">
        <v>69.900000000000006</v>
      </c>
      <c r="R74" s="10">
        <f t="shared" si="6"/>
        <v>6786.6237482117303</v>
      </c>
      <c r="S74" s="15">
        <f t="shared" si="7"/>
        <v>7804.6173104434893</v>
      </c>
    </row>
    <row r="75" spans="1:19" x14ac:dyDescent="0.25">
      <c r="A75" s="12" t="s">
        <v>69</v>
      </c>
      <c r="B75" s="6">
        <v>391000</v>
      </c>
      <c r="C75" s="6">
        <v>50000</v>
      </c>
      <c r="D75" s="7">
        <v>1150</v>
      </c>
      <c r="E75" s="8">
        <f t="shared" ca="1" si="4"/>
        <v>103</v>
      </c>
      <c r="F75" s="4" t="s">
        <v>18</v>
      </c>
      <c r="G75" s="9">
        <v>44113.515430474501</v>
      </c>
      <c r="H75" s="9">
        <v>44079</v>
      </c>
      <c r="I75" s="4" t="str">
        <f t="shared" ca="1" si="5"/>
        <v>Aged Stock</v>
      </c>
      <c r="J75" s="4">
        <v>2010</v>
      </c>
      <c r="K75" s="4" t="s">
        <v>19</v>
      </c>
      <c r="L75" s="4" t="s">
        <v>70</v>
      </c>
      <c r="M75" s="20">
        <v>52141</v>
      </c>
      <c r="N75" s="4" t="s">
        <v>61</v>
      </c>
      <c r="O75" s="9">
        <v>44135</v>
      </c>
      <c r="P75" s="9">
        <v>44154</v>
      </c>
      <c r="Q75" s="13">
        <v>69.900000000000006</v>
      </c>
      <c r="R75" s="10">
        <f t="shared" si="6"/>
        <v>7459.0128755364804</v>
      </c>
      <c r="S75" s="15">
        <f t="shared" si="7"/>
        <v>8577.8648068669518</v>
      </c>
    </row>
    <row r="76" spans="1:19" x14ac:dyDescent="0.25">
      <c r="A76" s="12" t="s">
        <v>71</v>
      </c>
      <c r="B76" s="6">
        <v>257000</v>
      </c>
      <c r="C76" s="6">
        <v>50000</v>
      </c>
      <c r="D76" s="7">
        <v>1150</v>
      </c>
      <c r="E76" s="8">
        <f t="shared" ca="1" si="4"/>
        <v>114</v>
      </c>
      <c r="F76" s="4" t="s">
        <v>72</v>
      </c>
      <c r="G76" s="9">
        <v>44075.470534838001</v>
      </c>
      <c r="H76" s="9">
        <v>44068</v>
      </c>
      <c r="I76" s="4" t="str">
        <f t="shared" ca="1" si="5"/>
        <v>Aged Stock</v>
      </c>
      <c r="J76" s="4">
        <v>2010</v>
      </c>
      <c r="K76" s="4" t="s">
        <v>23</v>
      </c>
      <c r="L76" s="4" t="s">
        <v>73</v>
      </c>
      <c r="M76" s="20">
        <v>82061</v>
      </c>
      <c r="N76" s="4" t="s">
        <v>74</v>
      </c>
      <c r="O76" s="9">
        <v>44126</v>
      </c>
      <c r="P76" s="9">
        <v>44154</v>
      </c>
      <c r="Q76" s="13">
        <v>71.27</v>
      </c>
      <c r="R76" s="10">
        <f t="shared" si="6"/>
        <v>5457.5627893924511</v>
      </c>
      <c r="S76" s="15">
        <f t="shared" si="7"/>
        <v>6276.1972078013187</v>
      </c>
    </row>
    <row r="77" spans="1:19" x14ac:dyDescent="0.25">
      <c r="A77" s="12" t="s">
        <v>75</v>
      </c>
      <c r="B77" s="6">
        <v>307500</v>
      </c>
      <c r="C77" s="6">
        <v>50000</v>
      </c>
      <c r="D77" s="7">
        <v>1150</v>
      </c>
      <c r="E77" s="8">
        <f t="shared" ca="1" si="4"/>
        <v>145</v>
      </c>
      <c r="F77" s="4" t="s">
        <v>72</v>
      </c>
      <c r="G77" s="9">
        <v>44074.808342708297</v>
      </c>
      <c r="H77" s="9">
        <v>44037</v>
      </c>
      <c r="I77" s="4" t="str">
        <f t="shared" ca="1" si="5"/>
        <v>Aged Stock</v>
      </c>
      <c r="J77" s="4">
        <v>2012</v>
      </c>
      <c r="K77" s="4" t="s">
        <v>76</v>
      </c>
      <c r="L77" s="4" t="s">
        <v>77</v>
      </c>
      <c r="M77" s="20">
        <v>105201</v>
      </c>
      <c r="N77" s="4" t="s">
        <v>78</v>
      </c>
      <c r="O77" s="9">
        <v>44119</v>
      </c>
      <c r="P77" s="9">
        <v>44141</v>
      </c>
      <c r="Q77" s="13">
        <v>70.97</v>
      </c>
      <c r="R77" s="10">
        <f t="shared" si="6"/>
        <v>6187.3397210088769</v>
      </c>
      <c r="S77" s="15">
        <f t="shared" si="7"/>
        <v>7115.4406791602078</v>
      </c>
    </row>
    <row r="78" spans="1:19" x14ac:dyDescent="0.25">
      <c r="A78" s="12" t="s">
        <v>79</v>
      </c>
      <c r="B78" s="6">
        <v>765000</v>
      </c>
      <c r="C78" s="6">
        <v>50000</v>
      </c>
      <c r="D78" s="7">
        <v>1150</v>
      </c>
      <c r="E78" s="8">
        <f t="shared" ca="1" si="4"/>
        <v>454</v>
      </c>
      <c r="F78" s="4" t="s">
        <v>80</v>
      </c>
      <c r="G78" s="9">
        <v>44074.943830671298</v>
      </c>
      <c r="H78" s="9">
        <v>43728</v>
      </c>
      <c r="I78" s="4" t="str">
        <f t="shared" ca="1" si="5"/>
        <v>Aged Stock</v>
      </c>
      <c r="J78" s="4">
        <v>2012</v>
      </c>
      <c r="K78" s="4" t="s">
        <v>81</v>
      </c>
      <c r="L78" s="4" t="s">
        <v>82</v>
      </c>
      <c r="M78" s="20">
        <v>93224</v>
      </c>
      <c r="N78" s="4" t="s">
        <v>78</v>
      </c>
      <c r="O78" s="9">
        <v>44119</v>
      </c>
      <c r="P78" s="9">
        <v>44141</v>
      </c>
      <c r="Q78" s="13">
        <v>70.97</v>
      </c>
      <c r="R78" s="10">
        <f t="shared" si="6"/>
        <v>12633.725517824432</v>
      </c>
      <c r="S78" s="15">
        <f t="shared" si="7"/>
        <v>14528.784345498096</v>
      </c>
    </row>
    <row r="79" spans="1:19" x14ac:dyDescent="0.25">
      <c r="A79" s="12" t="s">
        <v>83</v>
      </c>
      <c r="B79" s="6">
        <v>360000</v>
      </c>
      <c r="C79" s="6">
        <v>50000</v>
      </c>
      <c r="D79" s="7">
        <v>1150</v>
      </c>
      <c r="E79" s="8">
        <f t="shared" ca="1" si="4"/>
        <v>287</v>
      </c>
      <c r="F79" s="4" t="s">
        <v>18</v>
      </c>
      <c r="G79" s="9">
        <v>44074.939165277799</v>
      </c>
      <c r="H79" s="9">
        <v>43895</v>
      </c>
      <c r="I79" s="4" t="str">
        <f t="shared" ca="1" si="5"/>
        <v>Aged Stock</v>
      </c>
      <c r="J79" s="4">
        <v>2010</v>
      </c>
      <c r="K79" s="4" t="s">
        <v>76</v>
      </c>
      <c r="L79" s="4" t="s">
        <v>84</v>
      </c>
      <c r="M79" s="20">
        <v>140240</v>
      </c>
      <c r="N79" s="4" t="s">
        <v>78</v>
      </c>
      <c r="O79" s="9">
        <v>44119</v>
      </c>
      <c r="P79" s="9">
        <v>44141</v>
      </c>
      <c r="Q79" s="13">
        <v>70.97</v>
      </c>
      <c r="R79" s="10">
        <f t="shared" si="6"/>
        <v>6927.0889108073834</v>
      </c>
      <c r="S79" s="15">
        <f t="shared" si="7"/>
        <v>7966.1522474284902</v>
      </c>
    </row>
    <row r="80" spans="1:19" x14ac:dyDescent="0.25">
      <c r="A80" s="12" t="s">
        <v>85</v>
      </c>
      <c r="B80" s="6">
        <v>481000</v>
      </c>
      <c r="C80" s="6">
        <v>50000</v>
      </c>
      <c r="D80" s="7">
        <v>1150</v>
      </c>
      <c r="E80" s="8">
        <f t="shared" ca="1" si="4"/>
        <v>131</v>
      </c>
      <c r="F80" s="4" t="s">
        <v>18</v>
      </c>
      <c r="G80" s="9">
        <v>44074.774039351898</v>
      </c>
      <c r="H80" s="9">
        <v>44051</v>
      </c>
      <c r="I80" s="4" t="str">
        <f t="shared" ca="1" si="5"/>
        <v>Aged Stock</v>
      </c>
      <c r="J80" s="4">
        <v>2011</v>
      </c>
      <c r="K80" s="4" t="s">
        <v>86</v>
      </c>
      <c r="L80" s="4" t="s">
        <v>87</v>
      </c>
      <c r="M80" s="20">
        <v>76538</v>
      </c>
      <c r="N80" s="4" t="s">
        <v>78</v>
      </c>
      <c r="O80" s="9">
        <v>44119</v>
      </c>
      <c r="P80" s="9">
        <v>44141</v>
      </c>
      <c r="Q80" s="13">
        <v>70.97</v>
      </c>
      <c r="R80" s="10">
        <f t="shared" si="6"/>
        <v>8632.0346625334641</v>
      </c>
      <c r="S80" s="15">
        <f t="shared" si="7"/>
        <v>9926.8398619134823</v>
      </c>
    </row>
    <row r="81" spans="1:19" x14ac:dyDescent="0.25">
      <c r="A81" s="12" t="s">
        <v>88</v>
      </c>
      <c r="B81" s="6">
        <v>129000</v>
      </c>
      <c r="C81" s="6">
        <v>50000</v>
      </c>
      <c r="D81" s="7">
        <v>1150</v>
      </c>
      <c r="E81" s="8">
        <f t="shared" ca="1" si="4"/>
        <v>131</v>
      </c>
      <c r="F81" s="4" t="s">
        <v>89</v>
      </c>
      <c r="G81" s="9">
        <v>44074.808326967599</v>
      </c>
      <c r="H81" s="9">
        <v>44051</v>
      </c>
      <c r="I81" s="4" t="str">
        <f t="shared" ca="1" si="5"/>
        <v>Aged Stock</v>
      </c>
      <c r="J81" s="4">
        <v>2006</v>
      </c>
      <c r="K81" s="4" t="s">
        <v>19</v>
      </c>
      <c r="L81" s="4" t="s">
        <v>60</v>
      </c>
      <c r="M81" s="20">
        <v>143798</v>
      </c>
      <c r="N81" s="4" t="s">
        <v>78</v>
      </c>
      <c r="O81" s="9">
        <v>44119</v>
      </c>
      <c r="P81" s="9">
        <v>44141</v>
      </c>
      <c r="Q81" s="13">
        <v>70.97</v>
      </c>
      <c r="R81" s="10">
        <f t="shared" si="6"/>
        <v>3672.1924756939552</v>
      </c>
      <c r="S81" s="15">
        <f t="shared" si="7"/>
        <v>4223.0213470480485</v>
      </c>
    </row>
    <row r="82" spans="1:19" x14ac:dyDescent="0.25">
      <c r="A82" s="12" t="s">
        <v>90</v>
      </c>
      <c r="B82" s="6">
        <v>320000</v>
      </c>
      <c r="C82" s="6">
        <v>50000</v>
      </c>
      <c r="D82" s="7">
        <v>1150</v>
      </c>
      <c r="E82" s="8">
        <f t="shared" ca="1" si="4"/>
        <v>132</v>
      </c>
      <c r="F82" s="4" t="s">
        <v>91</v>
      </c>
      <c r="G82" s="9">
        <v>44074.808414699102</v>
      </c>
      <c r="H82" s="9">
        <v>44050</v>
      </c>
      <c r="I82" s="4" t="str">
        <f t="shared" ca="1" si="5"/>
        <v>Aged Stock</v>
      </c>
      <c r="J82" s="4">
        <v>2010</v>
      </c>
      <c r="K82" s="4" t="s">
        <v>76</v>
      </c>
      <c r="L82" s="4" t="s">
        <v>92</v>
      </c>
      <c r="M82" s="20">
        <v>91293</v>
      </c>
      <c r="N82" s="4" t="s">
        <v>78</v>
      </c>
      <c r="O82" s="9">
        <v>44119</v>
      </c>
      <c r="P82" s="9">
        <v>44141</v>
      </c>
      <c r="Q82" s="13">
        <v>70.97</v>
      </c>
      <c r="R82" s="10">
        <f t="shared" si="6"/>
        <v>6363.4704804847115</v>
      </c>
      <c r="S82" s="15">
        <f t="shared" si="7"/>
        <v>7317.9910525574178</v>
      </c>
    </row>
    <row r="83" spans="1:19" x14ac:dyDescent="0.25">
      <c r="A83" s="12" t="s">
        <v>93</v>
      </c>
      <c r="B83" s="6">
        <v>288000</v>
      </c>
      <c r="C83" s="6">
        <v>50000</v>
      </c>
      <c r="D83" s="7">
        <v>1150</v>
      </c>
      <c r="E83" s="8">
        <f t="shared" ca="1" si="4"/>
        <v>138</v>
      </c>
      <c r="F83" s="4" t="s">
        <v>18</v>
      </c>
      <c r="G83" s="9">
        <v>44074.808261886603</v>
      </c>
      <c r="H83" s="9">
        <v>44044</v>
      </c>
      <c r="I83" s="4" t="str">
        <f t="shared" ca="1" si="5"/>
        <v>Aged Stock</v>
      </c>
      <c r="J83" s="4">
        <v>2011</v>
      </c>
      <c r="K83" s="4" t="s">
        <v>67</v>
      </c>
      <c r="L83" s="4" t="s">
        <v>94</v>
      </c>
      <c r="M83" s="20">
        <v>32357</v>
      </c>
      <c r="N83" s="4" t="s">
        <v>78</v>
      </c>
      <c r="O83" s="9">
        <v>44119</v>
      </c>
      <c r="P83" s="9">
        <v>44141</v>
      </c>
      <c r="Q83" s="13">
        <v>70.97</v>
      </c>
      <c r="R83" s="10">
        <f t="shared" si="6"/>
        <v>5912.5757362265749</v>
      </c>
      <c r="S83" s="15">
        <f t="shared" si="7"/>
        <v>6799.4620966605607</v>
      </c>
    </row>
    <row r="84" spans="1:19" x14ac:dyDescent="0.25">
      <c r="A84" s="12" t="s">
        <v>95</v>
      </c>
      <c r="B84" s="6">
        <v>312000</v>
      </c>
      <c r="C84" s="6">
        <v>50000</v>
      </c>
      <c r="D84" s="7">
        <v>1150</v>
      </c>
      <c r="E84" s="8">
        <f t="shared" ca="1" si="4"/>
        <v>112</v>
      </c>
      <c r="F84" s="4" t="s">
        <v>96</v>
      </c>
      <c r="G84" s="9">
        <v>44074.808317939802</v>
      </c>
      <c r="H84" s="9">
        <v>44070</v>
      </c>
      <c r="I84" s="4" t="str">
        <f t="shared" ca="1" si="5"/>
        <v>Aged Stock</v>
      </c>
      <c r="J84" s="4">
        <v>2016</v>
      </c>
      <c r="K84" s="4" t="s">
        <v>67</v>
      </c>
      <c r="L84" s="4" t="s">
        <v>97</v>
      </c>
      <c r="M84" s="20">
        <v>29246</v>
      </c>
      <c r="N84" s="4" t="s">
        <v>78</v>
      </c>
      <c r="O84" s="9">
        <v>44119</v>
      </c>
      <c r="P84" s="9">
        <v>44141</v>
      </c>
      <c r="Q84" s="13">
        <v>70.97</v>
      </c>
      <c r="R84" s="10">
        <f t="shared" si="6"/>
        <v>6250.746794420178</v>
      </c>
      <c r="S84" s="15">
        <f t="shared" si="7"/>
        <v>7188.3588135832042</v>
      </c>
    </row>
    <row r="85" spans="1:19" x14ac:dyDescent="0.25">
      <c r="A85" s="12" t="s">
        <v>98</v>
      </c>
      <c r="B85" s="6">
        <v>251500</v>
      </c>
      <c r="C85" s="6">
        <v>50000</v>
      </c>
      <c r="D85" s="7">
        <v>1150</v>
      </c>
      <c r="E85" s="8">
        <f t="shared" ca="1" si="4"/>
        <v>112</v>
      </c>
      <c r="F85" s="4" t="s">
        <v>89</v>
      </c>
      <c r="G85" s="9">
        <v>44074.808334953697</v>
      </c>
      <c r="H85" s="9">
        <v>44070</v>
      </c>
      <c r="I85" s="4" t="str">
        <f t="shared" ca="1" si="5"/>
        <v>Aged Stock</v>
      </c>
      <c r="J85" s="4">
        <v>2012</v>
      </c>
      <c r="K85" s="4" t="s">
        <v>76</v>
      </c>
      <c r="L85" s="4" t="s">
        <v>77</v>
      </c>
      <c r="M85" s="20">
        <v>154912</v>
      </c>
      <c r="N85" s="4" t="s">
        <v>78</v>
      </c>
      <c r="O85" s="9">
        <v>44119</v>
      </c>
      <c r="P85" s="9">
        <v>44141</v>
      </c>
      <c r="Q85" s="13">
        <v>70.97</v>
      </c>
      <c r="R85" s="10">
        <f t="shared" si="6"/>
        <v>5398.2739185571372</v>
      </c>
      <c r="S85" s="15">
        <f t="shared" si="7"/>
        <v>6208.0150063407073</v>
      </c>
    </row>
    <row r="86" spans="1:19" x14ac:dyDescent="0.25">
      <c r="A86" s="12" t="s">
        <v>99</v>
      </c>
      <c r="B86" s="6">
        <v>498000</v>
      </c>
      <c r="C86" s="6">
        <v>50000</v>
      </c>
      <c r="D86" s="7">
        <v>1150</v>
      </c>
      <c r="E86" s="8">
        <f t="shared" ca="1" si="4"/>
        <v>113</v>
      </c>
      <c r="F86" s="4" t="s">
        <v>18</v>
      </c>
      <c r="G86" s="9">
        <v>44074.939242858803</v>
      </c>
      <c r="H86" s="9">
        <v>44069</v>
      </c>
      <c r="I86" s="4" t="str">
        <f t="shared" ca="1" si="5"/>
        <v>Aged Stock</v>
      </c>
      <c r="J86" s="4">
        <v>2012</v>
      </c>
      <c r="K86" s="4" t="s">
        <v>19</v>
      </c>
      <c r="L86" s="4" t="s">
        <v>100</v>
      </c>
      <c r="M86" s="20">
        <v>68803</v>
      </c>
      <c r="N86" s="4" t="s">
        <v>78</v>
      </c>
      <c r="O86" s="9">
        <v>44119</v>
      </c>
      <c r="P86" s="9">
        <v>44141</v>
      </c>
      <c r="Q86" s="13">
        <v>70.97</v>
      </c>
      <c r="R86" s="10">
        <f t="shared" si="6"/>
        <v>8871.5724954206016</v>
      </c>
      <c r="S86" s="15">
        <f t="shared" si="7"/>
        <v>10202.308369733692</v>
      </c>
    </row>
    <row r="87" spans="1:19" x14ac:dyDescent="0.25">
      <c r="A87" s="12" t="s">
        <v>101</v>
      </c>
      <c r="B87" s="6">
        <v>158000</v>
      </c>
      <c r="C87" s="6">
        <v>50000</v>
      </c>
      <c r="D87" s="7">
        <v>1150</v>
      </c>
      <c r="E87" s="8">
        <f t="shared" ca="1" si="4"/>
        <v>286</v>
      </c>
      <c r="F87" s="4" t="s">
        <v>18</v>
      </c>
      <c r="G87" s="9">
        <v>44074.939107951403</v>
      </c>
      <c r="H87" s="9">
        <v>43896</v>
      </c>
      <c r="I87" s="4" t="str">
        <f t="shared" ca="1" si="5"/>
        <v>Aged Stock</v>
      </c>
      <c r="J87" s="4">
        <v>2007</v>
      </c>
      <c r="K87" s="4" t="s">
        <v>19</v>
      </c>
      <c r="L87" s="4" t="s">
        <v>50</v>
      </c>
      <c r="M87" s="20">
        <v>115927</v>
      </c>
      <c r="N87" s="4" t="s">
        <v>78</v>
      </c>
      <c r="O87" s="9">
        <v>44119</v>
      </c>
      <c r="P87" s="9">
        <v>44141</v>
      </c>
      <c r="Q87" s="13">
        <v>70.97</v>
      </c>
      <c r="R87" s="10">
        <f t="shared" si="6"/>
        <v>4080.815837677892</v>
      </c>
      <c r="S87" s="15">
        <f t="shared" si="7"/>
        <v>4692.9382133295758</v>
      </c>
    </row>
    <row r="88" spans="1:19" x14ac:dyDescent="0.25">
      <c r="A88" s="12" t="s">
        <v>102</v>
      </c>
      <c r="B88" s="6">
        <v>235000</v>
      </c>
      <c r="C88" s="6">
        <v>50000</v>
      </c>
      <c r="D88" s="7">
        <v>1150</v>
      </c>
      <c r="E88" s="8">
        <f t="shared" ca="1" si="4"/>
        <v>132</v>
      </c>
      <c r="F88" s="4" t="s">
        <v>89</v>
      </c>
      <c r="G88" s="9">
        <v>44074.808432060199</v>
      </c>
      <c r="H88" s="9">
        <v>44050</v>
      </c>
      <c r="I88" s="4" t="str">
        <f t="shared" ca="1" si="5"/>
        <v>Aged Stock</v>
      </c>
      <c r="J88" s="4">
        <v>2007</v>
      </c>
      <c r="K88" s="4" t="s">
        <v>19</v>
      </c>
      <c r="L88" s="4" t="s">
        <v>50</v>
      </c>
      <c r="M88" s="20">
        <v>86125</v>
      </c>
      <c r="N88" s="4" t="s">
        <v>78</v>
      </c>
      <c r="O88" s="9">
        <v>44119</v>
      </c>
      <c r="P88" s="9">
        <v>44141</v>
      </c>
      <c r="Q88" s="13">
        <v>70.97</v>
      </c>
      <c r="R88" s="10">
        <f t="shared" si="6"/>
        <v>5165.781316049035</v>
      </c>
      <c r="S88" s="15">
        <f t="shared" si="7"/>
        <v>5940.64851345639</v>
      </c>
    </row>
    <row r="89" spans="1:19" x14ac:dyDescent="0.25">
      <c r="A89" s="12" t="s">
        <v>103</v>
      </c>
      <c r="B89" s="6">
        <v>236000</v>
      </c>
      <c r="C89" s="6">
        <v>50000</v>
      </c>
      <c r="D89" s="7">
        <v>1150</v>
      </c>
      <c r="E89" s="8">
        <f t="shared" ca="1" si="4"/>
        <v>420</v>
      </c>
      <c r="F89" s="4" t="s">
        <v>18</v>
      </c>
      <c r="G89" s="9">
        <v>44074.939225150498</v>
      </c>
      <c r="H89" s="9">
        <v>43762</v>
      </c>
      <c r="I89" s="4" t="str">
        <f t="shared" ca="1" si="5"/>
        <v>Aged Stock</v>
      </c>
      <c r="J89" s="4">
        <v>2010</v>
      </c>
      <c r="K89" s="4" t="s">
        <v>64</v>
      </c>
      <c r="L89" s="4" t="s">
        <v>104</v>
      </c>
      <c r="M89" s="20">
        <v>74765</v>
      </c>
      <c r="N89" s="4" t="s">
        <v>78</v>
      </c>
      <c r="O89" s="9">
        <v>44119</v>
      </c>
      <c r="P89" s="9">
        <v>44141</v>
      </c>
      <c r="Q89" s="13">
        <v>70.97</v>
      </c>
      <c r="R89" s="10">
        <f t="shared" si="6"/>
        <v>5179.8717768071019</v>
      </c>
      <c r="S89" s="15">
        <f t="shared" si="7"/>
        <v>5956.8525433281666</v>
      </c>
    </row>
    <row r="90" spans="1:19" x14ac:dyDescent="0.25">
      <c r="A90" s="12" t="s">
        <v>105</v>
      </c>
      <c r="B90" s="6">
        <v>226000</v>
      </c>
      <c r="C90" s="6">
        <v>50000</v>
      </c>
      <c r="D90" s="7">
        <v>1150</v>
      </c>
      <c r="E90" s="8">
        <f t="shared" ca="1" si="4"/>
        <v>371</v>
      </c>
      <c r="F90" s="4" t="s">
        <v>18</v>
      </c>
      <c r="G90" s="9">
        <v>44074.939203275499</v>
      </c>
      <c r="H90" s="9">
        <v>43811</v>
      </c>
      <c r="I90" s="4" t="str">
        <f t="shared" ca="1" si="5"/>
        <v>Aged Stock</v>
      </c>
      <c r="J90" s="4">
        <v>2012</v>
      </c>
      <c r="K90" s="4" t="s">
        <v>67</v>
      </c>
      <c r="L90" s="4" t="s">
        <v>106</v>
      </c>
      <c r="M90" s="20">
        <v>72352</v>
      </c>
      <c r="N90" s="4" t="s">
        <v>78</v>
      </c>
      <c r="O90" s="9">
        <v>44119</v>
      </c>
      <c r="P90" s="9">
        <v>44141</v>
      </c>
      <c r="Q90" s="13">
        <v>70.97</v>
      </c>
      <c r="R90" s="10">
        <f t="shared" si="6"/>
        <v>5038.9671692264337</v>
      </c>
      <c r="S90" s="15">
        <f t="shared" si="7"/>
        <v>5794.812244610398</v>
      </c>
    </row>
    <row r="91" spans="1:19" x14ac:dyDescent="0.25">
      <c r="A91" s="12" t="s">
        <v>107</v>
      </c>
      <c r="B91" s="6">
        <v>303000</v>
      </c>
      <c r="C91" s="6">
        <v>50000</v>
      </c>
      <c r="D91" s="7">
        <v>1150</v>
      </c>
      <c r="E91" s="8">
        <f t="shared" ca="1" si="4"/>
        <v>135</v>
      </c>
      <c r="F91" s="4" t="s">
        <v>89</v>
      </c>
      <c r="G91" s="9">
        <v>44074.808269641202</v>
      </c>
      <c r="H91" s="9">
        <v>44047</v>
      </c>
      <c r="I91" s="4" t="str">
        <f t="shared" ca="1" si="5"/>
        <v>Aged Stock</v>
      </c>
      <c r="J91" s="4">
        <v>2012</v>
      </c>
      <c r="K91" s="4" t="s">
        <v>52</v>
      </c>
      <c r="L91" s="4" t="s">
        <v>108</v>
      </c>
      <c r="M91" s="20">
        <v>82231</v>
      </c>
      <c r="N91" s="4" t="s">
        <v>78</v>
      </c>
      <c r="O91" s="9">
        <v>44119</v>
      </c>
      <c r="P91" s="9">
        <v>44141</v>
      </c>
      <c r="Q91" s="13">
        <v>70.97</v>
      </c>
      <c r="R91" s="10">
        <f t="shared" si="6"/>
        <v>6123.9326475975768</v>
      </c>
      <c r="S91" s="15">
        <f t="shared" si="7"/>
        <v>7042.5225447372131</v>
      </c>
    </row>
    <row r="92" spans="1:19" x14ac:dyDescent="0.25">
      <c r="A92" s="12" t="s">
        <v>109</v>
      </c>
      <c r="B92" s="6">
        <v>716000</v>
      </c>
      <c r="C92" s="6">
        <v>50000</v>
      </c>
      <c r="D92" s="7">
        <v>1150</v>
      </c>
      <c r="E92" s="8">
        <f t="shared" ca="1" si="4"/>
        <v>279</v>
      </c>
      <c r="F92" s="4" t="s">
        <v>18</v>
      </c>
      <c r="G92" s="9">
        <v>44074.808448495402</v>
      </c>
      <c r="H92" s="9">
        <v>43903</v>
      </c>
      <c r="I92" s="4" t="str">
        <f t="shared" ca="1" si="5"/>
        <v>Aged Stock</v>
      </c>
      <c r="J92" s="4">
        <v>2015</v>
      </c>
      <c r="K92" s="4" t="s">
        <v>67</v>
      </c>
      <c r="L92" s="4" t="s">
        <v>94</v>
      </c>
      <c r="M92" s="20">
        <v>26321</v>
      </c>
      <c r="N92" s="4" t="s">
        <v>78</v>
      </c>
      <c r="O92" s="9">
        <v>44119</v>
      </c>
      <c r="P92" s="9">
        <v>44141</v>
      </c>
      <c r="Q92" s="13">
        <v>70.97</v>
      </c>
      <c r="R92" s="10">
        <f t="shared" si="6"/>
        <v>11943.292940679161</v>
      </c>
      <c r="S92" s="15">
        <f t="shared" si="7"/>
        <v>13734.786881781034</v>
      </c>
    </row>
    <row r="93" spans="1:19" x14ac:dyDescent="0.25">
      <c r="A93" s="12" t="s">
        <v>110</v>
      </c>
      <c r="B93" s="6">
        <v>381000</v>
      </c>
      <c r="C93" s="6">
        <v>50000</v>
      </c>
      <c r="D93" s="7">
        <v>1150</v>
      </c>
      <c r="E93" s="8">
        <f t="shared" ca="1" si="4"/>
        <v>118</v>
      </c>
      <c r="F93" s="4" t="s">
        <v>18</v>
      </c>
      <c r="G93" s="9">
        <v>44074.808293715301</v>
      </c>
      <c r="H93" s="9">
        <v>44064</v>
      </c>
      <c r="I93" s="4" t="str">
        <f t="shared" ca="1" si="5"/>
        <v>Aged Stock</v>
      </c>
      <c r="J93" s="4">
        <v>2007</v>
      </c>
      <c r="K93" s="4" t="s">
        <v>64</v>
      </c>
      <c r="L93" s="4" t="s">
        <v>111</v>
      </c>
      <c r="M93" s="20">
        <v>91976</v>
      </c>
      <c r="N93" s="4" t="s">
        <v>112</v>
      </c>
      <c r="O93" s="9">
        <v>44117</v>
      </c>
      <c r="P93" s="9">
        <v>44141</v>
      </c>
      <c r="Q93" s="13">
        <v>70.97</v>
      </c>
      <c r="R93" s="10">
        <f t="shared" si="6"/>
        <v>7222.9885867267858</v>
      </c>
      <c r="S93" s="15">
        <f t="shared" si="7"/>
        <v>8306.4368747358021</v>
      </c>
    </row>
    <row r="94" spans="1:19" x14ac:dyDescent="0.25">
      <c r="A94" s="12" t="s">
        <v>113</v>
      </c>
      <c r="B94" s="6">
        <v>397000</v>
      </c>
      <c r="C94" s="6">
        <v>50000</v>
      </c>
      <c r="D94" s="7">
        <v>1150</v>
      </c>
      <c r="E94" s="8">
        <f t="shared" ca="1" si="4"/>
        <v>118</v>
      </c>
      <c r="F94" s="4" t="s">
        <v>18</v>
      </c>
      <c r="G94" s="9">
        <v>44074.8083014699</v>
      </c>
      <c r="H94" s="9">
        <v>44064</v>
      </c>
      <c r="I94" s="4" t="str">
        <f t="shared" ca="1" si="5"/>
        <v>Aged Stock</v>
      </c>
      <c r="J94" s="4">
        <v>2009</v>
      </c>
      <c r="K94" s="4" t="s">
        <v>67</v>
      </c>
      <c r="L94" s="4" t="s">
        <v>114</v>
      </c>
      <c r="M94" s="20">
        <v>88096</v>
      </c>
      <c r="N94" s="4" t="s">
        <v>112</v>
      </c>
      <c r="O94" s="9">
        <v>44117</v>
      </c>
      <c r="P94" s="9">
        <v>44141</v>
      </c>
      <c r="Q94" s="13">
        <v>70.97</v>
      </c>
      <c r="R94" s="10">
        <f t="shared" si="6"/>
        <v>7448.4359588558546</v>
      </c>
      <c r="S94" s="15">
        <f t="shared" si="7"/>
        <v>8565.7013526842329</v>
      </c>
    </row>
    <row r="95" spans="1:19" x14ac:dyDescent="0.25">
      <c r="A95" s="12" t="s">
        <v>115</v>
      </c>
      <c r="B95" s="6">
        <v>214000</v>
      </c>
      <c r="C95" s="6">
        <v>50000</v>
      </c>
      <c r="D95" s="7">
        <v>1150</v>
      </c>
      <c r="E95" s="8">
        <f t="shared" ca="1" si="4"/>
        <v>120</v>
      </c>
      <c r="F95" s="4" t="s">
        <v>116</v>
      </c>
      <c r="G95" s="9">
        <v>44074.808362233802</v>
      </c>
      <c r="H95" s="9">
        <v>44062</v>
      </c>
      <c r="I95" s="4" t="str">
        <f t="shared" ca="1" si="5"/>
        <v>Aged Stock</v>
      </c>
      <c r="J95" s="4">
        <v>2011</v>
      </c>
      <c r="K95" s="4" t="s">
        <v>67</v>
      </c>
      <c r="L95" s="4" t="s">
        <v>117</v>
      </c>
      <c r="M95" s="20">
        <v>138458</v>
      </c>
      <c r="N95" s="4" t="s">
        <v>112</v>
      </c>
      <c r="O95" s="9">
        <v>44117</v>
      </c>
      <c r="P95" s="9">
        <v>44141</v>
      </c>
      <c r="Q95" s="13">
        <v>70.97</v>
      </c>
      <c r="R95" s="10">
        <f t="shared" si="6"/>
        <v>4869.8816401296317</v>
      </c>
      <c r="S95" s="15">
        <f t="shared" si="7"/>
        <v>5600.3638861490763</v>
      </c>
    </row>
    <row r="96" spans="1:19" x14ac:dyDescent="0.25">
      <c r="A96" s="12" t="s">
        <v>118</v>
      </c>
      <c r="B96" s="6">
        <v>237000</v>
      </c>
      <c r="C96" s="6">
        <v>50000</v>
      </c>
      <c r="D96" s="7">
        <v>1150</v>
      </c>
      <c r="E96" s="8">
        <f t="shared" ca="1" si="4"/>
        <v>112</v>
      </c>
      <c r="F96" s="4" t="s">
        <v>116</v>
      </c>
      <c r="G96" s="9">
        <v>44074.808241088002</v>
      </c>
      <c r="H96" s="9">
        <v>44070</v>
      </c>
      <c r="I96" s="4" t="str">
        <f t="shared" ca="1" si="5"/>
        <v>Aged Stock</v>
      </c>
      <c r="J96" s="4">
        <v>2010</v>
      </c>
      <c r="K96" s="4" t="s">
        <v>19</v>
      </c>
      <c r="L96" s="4" t="s">
        <v>20</v>
      </c>
      <c r="M96" s="20">
        <v>134906</v>
      </c>
      <c r="N96" s="4" t="s">
        <v>112</v>
      </c>
      <c r="O96" s="9">
        <v>44117</v>
      </c>
      <c r="P96" s="9">
        <v>44141</v>
      </c>
      <c r="Q96" s="13">
        <v>70.97</v>
      </c>
      <c r="R96" s="10">
        <f t="shared" si="6"/>
        <v>5193.9622375651688</v>
      </c>
      <c r="S96" s="15">
        <f t="shared" si="7"/>
        <v>5973.0565731999441</v>
      </c>
    </row>
    <row r="97" spans="1:20" x14ac:dyDescent="0.25">
      <c r="A97" s="12" t="s">
        <v>119</v>
      </c>
      <c r="B97" s="6">
        <v>170000</v>
      </c>
      <c r="C97" s="6">
        <v>50000</v>
      </c>
      <c r="D97" s="7">
        <v>1150</v>
      </c>
      <c r="E97" s="8">
        <f t="shared" ca="1" si="4"/>
        <v>160</v>
      </c>
      <c r="F97" s="4" t="s">
        <v>91</v>
      </c>
      <c r="G97" s="9">
        <v>44074.808379594899</v>
      </c>
      <c r="H97" s="9">
        <v>44022</v>
      </c>
      <c r="I97" s="4" t="str">
        <f t="shared" ca="1" si="5"/>
        <v>Aged Stock</v>
      </c>
      <c r="J97" s="4">
        <v>2011</v>
      </c>
      <c r="K97" s="4" t="s">
        <v>23</v>
      </c>
      <c r="L97" s="4" t="s">
        <v>120</v>
      </c>
      <c r="M97" s="20">
        <v>119411</v>
      </c>
      <c r="N97" s="4" t="s">
        <v>112</v>
      </c>
      <c r="O97" s="9">
        <v>44117</v>
      </c>
      <c r="P97" s="9">
        <v>44141</v>
      </c>
      <c r="Q97" s="13">
        <v>70.97</v>
      </c>
      <c r="R97" s="10">
        <f t="shared" si="6"/>
        <v>4249.9013667746931</v>
      </c>
      <c r="S97" s="15">
        <f t="shared" si="7"/>
        <v>4887.3865717908966</v>
      </c>
    </row>
    <row r="98" spans="1:20" x14ac:dyDescent="0.25">
      <c r="A98" s="12" t="s">
        <v>121</v>
      </c>
      <c r="B98" s="6">
        <v>1100000</v>
      </c>
      <c r="C98" s="6">
        <v>50000</v>
      </c>
      <c r="D98" s="7">
        <v>1150</v>
      </c>
      <c r="E98" s="8">
        <f t="shared" ca="1" si="4"/>
        <v>1941</v>
      </c>
      <c r="F98" s="4" t="s">
        <v>122</v>
      </c>
      <c r="G98" s="9">
        <v>44074.943881134299</v>
      </c>
      <c r="H98" s="9">
        <v>42241</v>
      </c>
      <c r="I98" s="4" t="str">
        <f t="shared" ca="1" si="5"/>
        <v>Aged Stock</v>
      </c>
      <c r="J98" s="4">
        <v>2008</v>
      </c>
      <c r="K98" s="4" t="s">
        <v>52</v>
      </c>
      <c r="L98" s="4" t="s">
        <v>123</v>
      </c>
      <c r="M98" s="20">
        <v>70060</v>
      </c>
      <c r="N98" s="4" t="s">
        <v>124</v>
      </c>
      <c r="O98" s="9">
        <v>44112</v>
      </c>
      <c r="P98" s="9">
        <v>44141</v>
      </c>
      <c r="Q98" s="13">
        <v>70.97</v>
      </c>
      <c r="R98" s="10">
        <f t="shared" si="6"/>
        <v>17354.029871776809</v>
      </c>
      <c r="S98" s="15">
        <f t="shared" si="7"/>
        <v>19957.134352543329</v>
      </c>
    </row>
    <row r="99" spans="1:20" x14ac:dyDescent="0.25">
      <c r="A99" s="12" t="s">
        <v>125</v>
      </c>
      <c r="B99" s="6">
        <v>900000</v>
      </c>
      <c r="C99" s="6">
        <v>50000</v>
      </c>
      <c r="D99" s="7">
        <v>1150</v>
      </c>
      <c r="E99" s="8">
        <f t="shared" ca="1" si="4"/>
        <v>161</v>
      </c>
      <c r="F99" s="4" t="s">
        <v>126</v>
      </c>
      <c r="G99" s="9">
        <v>44074.8084403588</v>
      </c>
      <c r="H99" s="9">
        <v>44021</v>
      </c>
      <c r="I99" s="4" t="str">
        <f t="shared" ca="1" si="5"/>
        <v>Aged Stock</v>
      </c>
      <c r="J99" s="4">
        <v>2016</v>
      </c>
      <c r="K99" s="4" t="s">
        <v>67</v>
      </c>
      <c r="L99" s="4" t="s">
        <v>94</v>
      </c>
      <c r="M99" s="20">
        <v>30541</v>
      </c>
      <c r="N99" s="4" t="s">
        <v>124</v>
      </c>
      <c r="O99" s="9">
        <v>44112</v>
      </c>
      <c r="P99" s="9">
        <v>44141</v>
      </c>
      <c r="Q99" s="13">
        <v>70.97</v>
      </c>
      <c r="R99" s="10">
        <f t="shared" si="6"/>
        <v>14535.937720163449</v>
      </c>
      <c r="S99" s="15">
        <f t="shared" si="7"/>
        <v>16716.328378187965</v>
      </c>
    </row>
    <row r="100" spans="1:20" x14ac:dyDescent="0.25">
      <c r="A100" s="12" t="s">
        <v>127</v>
      </c>
      <c r="B100" s="6">
        <v>987000</v>
      </c>
      <c r="C100" s="6">
        <v>60000</v>
      </c>
      <c r="D100" s="7">
        <v>1150</v>
      </c>
      <c r="E100" s="8">
        <f t="shared" ca="1" si="4"/>
        <v>281</v>
      </c>
      <c r="F100" s="4" t="s">
        <v>128</v>
      </c>
      <c r="G100" s="9">
        <v>44074.814398148097</v>
      </c>
      <c r="H100" s="9">
        <v>43901</v>
      </c>
      <c r="I100" s="4" t="str">
        <f t="shared" ca="1" si="5"/>
        <v>Aged Stock</v>
      </c>
      <c r="J100" s="4">
        <v>2013</v>
      </c>
      <c r="K100" s="4" t="s">
        <v>19</v>
      </c>
      <c r="L100" s="4" t="s">
        <v>129</v>
      </c>
      <c r="M100" s="20">
        <v>111198</v>
      </c>
      <c r="N100" s="4" t="s">
        <v>124</v>
      </c>
      <c r="O100" s="9">
        <v>44112</v>
      </c>
      <c r="P100" s="9">
        <v>44141</v>
      </c>
      <c r="Q100" s="13">
        <v>70.97</v>
      </c>
      <c r="R100" s="10">
        <f t="shared" si="6"/>
        <v>15902.712413695928</v>
      </c>
      <c r="S100" s="15">
        <f t="shared" si="7"/>
        <v>18288.119275750316</v>
      </c>
    </row>
    <row r="101" spans="1:20" x14ac:dyDescent="0.25">
      <c r="A101" s="12" t="s">
        <v>130</v>
      </c>
      <c r="B101" s="6">
        <v>277000</v>
      </c>
      <c r="C101" s="6">
        <v>50000</v>
      </c>
      <c r="D101" s="7">
        <v>1150</v>
      </c>
      <c r="E101" s="8">
        <f t="shared" ca="1" si="4"/>
        <v>120</v>
      </c>
      <c r="F101" s="4" t="s">
        <v>89</v>
      </c>
      <c r="G101" s="9">
        <v>44074.808396608802</v>
      </c>
      <c r="H101" s="9">
        <v>44062</v>
      </c>
      <c r="I101" s="4" t="str">
        <f t="shared" ca="1" si="5"/>
        <v>Aged Stock</v>
      </c>
      <c r="J101" s="4">
        <v>2007</v>
      </c>
      <c r="K101" s="4" t="s">
        <v>64</v>
      </c>
      <c r="L101" s="4" t="s">
        <v>131</v>
      </c>
      <c r="M101" s="20">
        <v>67272</v>
      </c>
      <c r="N101" s="4" t="s">
        <v>124</v>
      </c>
      <c r="O101" s="9">
        <v>44112</v>
      </c>
      <c r="P101" s="9">
        <v>44141</v>
      </c>
      <c r="Q101" s="13">
        <v>70.97</v>
      </c>
      <c r="R101" s="10">
        <f t="shared" si="6"/>
        <v>5757.5806678878398</v>
      </c>
      <c r="S101" s="15">
        <f t="shared" si="7"/>
        <v>6621.2177680710156</v>
      </c>
    </row>
    <row r="102" spans="1:20" x14ac:dyDescent="0.25">
      <c r="A102" s="12" t="s">
        <v>132</v>
      </c>
      <c r="B102" s="6">
        <v>838800</v>
      </c>
      <c r="C102" s="6">
        <v>50000</v>
      </c>
      <c r="D102" s="7">
        <v>1150</v>
      </c>
      <c r="E102" s="8">
        <f t="shared" ca="1" si="4"/>
        <v>338</v>
      </c>
      <c r="F102" s="4" t="s">
        <v>133</v>
      </c>
      <c r="G102" s="9">
        <v>44074.943861956002</v>
      </c>
      <c r="H102" s="9">
        <v>43844</v>
      </c>
      <c r="I102" s="4" t="str">
        <f t="shared" ca="1" si="5"/>
        <v>Aged Stock</v>
      </c>
      <c r="J102" s="4">
        <v>2013</v>
      </c>
      <c r="K102" s="4" t="s">
        <v>67</v>
      </c>
      <c r="L102" s="4" t="s">
        <v>114</v>
      </c>
      <c r="M102" s="20">
        <v>70151</v>
      </c>
      <c r="N102" s="4" t="s">
        <v>124</v>
      </c>
      <c r="O102" s="9">
        <v>44112</v>
      </c>
      <c r="P102" s="9">
        <v>44141</v>
      </c>
      <c r="Q102" s="13">
        <v>70.97</v>
      </c>
      <c r="R102" s="10">
        <f t="shared" si="6"/>
        <v>13673.601521769762</v>
      </c>
      <c r="S102" s="15">
        <f t="shared" si="7"/>
        <v>15724.641750035225</v>
      </c>
    </row>
    <row r="103" spans="1:20" x14ac:dyDescent="0.25">
      <c r="A103" s="12" t="s">
        <v>134</v>
      </c>
      <c r="B103" s="6">
        <v>566000</v>
      </c>
      <c r="C103" s="6">
        <v>50000</v>
      </c>
      <c r="D103" s="7">
        <v>1150</v>
      </c>
      <c r="E103" s="8">
        <f t="shared" ca="1" si="4"/>
        <v>134</v>
      </c>
      <c r="F103" s="4" t="s">
        <v>116</v>
      </c>
      <c r="G103" s="9">
        <v>44074.808422997703</v>
      </c>
      <c r="H103" s="9">
        <v>44048</v>
      </c>
      <c r="I103" s="4" t="str">
        <f t="shared" ca="1" si="5"/>
        <v>Aged Stock</v>
      </c>
      <c r="J103" s="4">
        <v>2011</v>
      </c>
      <c r="K103" s="4" t="s">
        <v>23</v>
      </c>
      <c r="L103" s="4" t="s">
        <v>135</v>
      </c>
      <c r="M103" s="20">
        <v>51116</v>
      </c>
      <c r="N103" s="4" t="s">
        <v>124</v>
      </c>
      <c r="O103" s="9">
        <v>44112</v>
      </c>
      <c r="P103" s="9">
        <v>44141</v>
      </c>
      <c r="Q103" s="13">
        <v>70.97</v>
      </c>
      <c r="R103" s="10">
        <f t="shared" si="6"/>
        <v>9829.7238269691425</v>
      </c>
      <c r="S103" s="15">
        <f t="shared" si="7"/>
        <v>11304.182401014514</v>
      </c>
    </row>
    <row r="104" spans="1:20" x14ac:dyDescent="0.25">
      <c r="A104" s="12" t="s">
        <v>136</v>
      </c>
      <c r="B104" s="6">
        <v>1842800</v>
      </c>
      <c r="C104" s="6">
        <v>70000</v>
      </c>
      <c r="D104" s="7">
        <v>1150</v>
      </c>
      <c r="E104" s="8">
        <f t="shared" ca="1" si="4"/>
        <v>674</v>
      </c>
      <c r="F104" s="4" t="s">
        <v>137</v>
      </c>
      <c r="G104" s="9">
        <v>44074.943850925898</v>
      </c>
      <c r="H104" s="9">
        <v>43508</v>
      </c>
      <c r="I104" s="4" t="str">
        <f t="shared" ca="1" si="5"/>
        <v>Aged Stock</v>
      </c>
      <c r="J104" s="4">
        <v>2012</v>
      </c>
      <c r="K104" s="4" t="s">
        <v>138</v>
      </c>
      <c r="L104" s="4" t="s">
        <v>139</v>
      </c>
      <c r="M104" s="20">
        <v>84992</v>
      </c>
      <c r="N104" s="4" t="s">
        <v>124</v>
      </c>
      <c r="O104" s="9">
        <v>44112</v>
      </c>
      <c r="P104" s="9">
        <v>44141</v>
      </c>
      <c r="Q104" s="13">
        <v>70.97</v>
      </c>
      <c r="R104" s="10">
        <f t="shared" si="6"/>
        <v>28102.233338030153</v>
      </c>
      <c r="S104" s="15">
        <f t="shared" si="7"/>
        <v>32317.568338734673</v>
      </c>
    </row>
    <row r="105" spans="1:20" x14ac:dyDescent="0.25">
      <c r="A105" s="12" t="s">
        <v>140</v>
      </c>
      <c r="B105" s="6">
        <v>279500</v>
      </c>
      <c r="C105" s="6">
        <v>50000</v>
      </c>
      <c r="D105" s="7">
        <v>1150</v>
      </c>
      <c r="E105" s="8">
        <f t="shared" ca="1" si="4"/>
        <v>154</v>
      </c>
      <c r="F105" s="4" t="s">
        <v>116</v>
      </c>
      <c r="G105" s="9">
        <v>44074.808388078702</v>
      </c>
      <c r="H105" s="9">
        <v>44028</v>
      </c>
      <c r="I105" s="4" t="str">
        <f t="shared" ca="1" si="5"/>
        <v>Aged Stock</v>
      </c>
      <c r="J105" s="4">
        <v>2007</v>
      </c>
      <c r="K105" s="4" t="s">
        <v>81</v>
      </c>
      <c r="L105" s="4" t="s">
        <v>141</v>
      </c>
      <c r="M105" s="20">
        <v>145531</v>
      </c>
      <c r="N105" s="4" t="s">
        <v>124</v>
      </c>
      <c r="O105" s="9">
        <v>44112</v>
      </c>
      <c r="P105" s="9">
        <v>44141</v>
      </c>
      <c r="Q105" s="13">
        <v>70.97</v>
      </c>
      <c r="R105" s="10">
        <f t="shared" si="6"/>
        <v>5792.8068197830071</v>
      </c>
      <c r="S105" s="15">
        <f t="shared" si="7"/>
        <v>6661.727842750458</v>
      </c>
    </row>
    <row r="106" spans="1:20" x14ac:dyDescent="0.25">
      <c r="A106" s="12" t="s">
        <v>142</v>
      </c>
      <c r="B106" s="6">
        <v>1996000</v>
      </c>
      <c r="C106" s="6">
        <v>80000</v>
      </c>
      <c r="D106" s="7">
        <v>1150</v>
      </c>
      <c r="E106" s="8">
        <f t="shared" ca="1" si="4"/>
        <v>386</v>
      </c>
      <c r="F106" s="4" t="s">
        <v>18</v>
      </c>
      <c r="G106" s="9">
        <v>44074.808253356503</v>
      </c>
      <c r="H106" s="9">
        <v>43796</v>
      </c>
      <c r="I106" s="4" t="str">
        <f t="shared" ca="1" si="5"/>
        <v>Aged Stock</v>
      </c>
      <c r="J106" s="4">
        <v>2018</v>
      </c>
      <c r="K106" s="4" t="s">
        <v>67</v>
      </c>
      <c r="L106" s="4" t="s">
        <v>94</v>
      </c>
      <c r="M106" s="20">
        <v>23543</v>
      </c>
      <c r="N106" s="4" t="s">
        <v>124</v>
      </c>
      <c r="O106" s="9">
        <v>44112</v>
      </c>
      <c r="P106" s="9">
        <v>44141</v>
      </c>
      <c r="Q106" s="13">
        <v>70.97</v>
      </c>
      <c r="R106" s="10">
        <f t="shared" si="6"/>
        <v>30401.796533746656</v>
      </c>
      <c r="S106" s="15">
        <f t="shared" si="7"/>
        <v>34962.066013808653</v>
      </c>
    </row>
    <row r="107" spans="1:20" x14ac:dyDescent="0.25">
      <c r="A107" s="12" t="s">
        <v>143</v>
      </c>
      <c r="B107" s="6">
        <v>477000</v>
      </c>
      <c r="C107" s="6">
        <v>50000</v>
      </c>
      <c r="D107" s="7">
        <v>1150</v>
      </c>
      <c r="E107" s="8">
        <f t="shared" ca="1" si="4"/>
        <v>140</v>
      </c>
      <c r="F107" s="4" t="s">
        <v>144</v>
      </c>
      <c r="G107" s="9">
        <v>44074.808285763902</v>
      </c>
      <c r="H107" s="9">
        <v>44042</v>
      </c>
      <c r="I107" s="4" t="str">
        <f t="shared" ca="1" si="5"/>
        <v>Aged Stock</v>
      </c>
      <c r="J107" s="4">
        <v>2011</v>
      </c>
      <c r="K107" s="4" t="s">
        <v>86</v>
      </c>
      <c r="L107" s="4" t="s">
        <v>87</v>
      </c>
      <c r="M107" s="20">
        <v>95153</v>
      </c>
      <c r="N107" s="4" t="s">
        <v>124</v>
      </c>
      <c r="O107" s="9">
        <v>44112</v>
      </c>
      <c r="P107" s="9">
        <v>44141</v>
      </c>
      <c r="Q107" s="13">
        <v>70.97</v>
      </c>
      <c r="R107" s="10">
        <f t="shared" si="6"/>
        <v>8575.6728195011965</v>
      </c>
      <c r="S107" s="15">
        <f t="shared" si="7"/>
        <v>9862.023742426376</v>
      </c>
    </row>
    <row r="108" spans="1:20" x14ac:dyDescent="0.25">
      <c r="A108" s="12" t="s">
        <v>145</v>
      </c>
      <c r="B108" s="6">
        <v>922000</v>
      </c>
      <c r="C108" s="6">
        <v>50000</v>
      </c>
      <c r="D108" s="7">
        <v>1150</v>
      </c>
      <c r="E108" s="8">
        <f t="shared" ca="1" si="4"/>
        <v>455</v>
      </c>
      <c r="F108" s="4" t="s">
        <v>146</v>
      </c>
      <c r="G108" s="9">
        <v>44074.943840081003</v>
      </c>
      <c r="H108" s="9">
        <v>43727</v>
      </c>
      <c r="I108" s="4" t="str">
        <f t="shared" ca="1" si="5"/>
        <v>Aged Stock</v>
      </c>
      <c r="J108" s="4">
        <v>2012</v>
      </c>
      <c r="K108" s="4" t="s">
        <v>81</v>
      </c>
      <c r="L108" s="4" t="s">
        <v>147</v>
      </c>
      <c r="M108" s="20">
        <v>14452</v>
      </c>
      <c r="N108" s="4" t="s">
        <v>124</v>
      </c>
      <c r="O108" s="9">
        <v>44112</v>
      </c>
      <c r="P108" s="9">
        <v>44141</v>
      </c>
      <c r="Q108" s="13">
        <v>70.97</v>
      </c>
      <c r="R108" s="10">
        <f t="shared" si="6"/>
        <v>14845.927856840919</v>
      </c>
      <c r="S108" s="15">
        <f t="shared" si="7"/>
        <v>17072.817035367054</v>
      </c>
    </row>
    <row r="109" spans="1:20" x14ac:dyDescent="0.25">
      <c r="A109" s="12" t="s">
        <v>148</v>
      </c>
      <c r="B109" s="6">
        <v>800000</v>
      </c>
      <c r="C109" s="6">
        <v>50000</v>
      </c>
      <c r="D109" s="7">
        <v>1150</v>
      </c>
      <c r="E109" s="8">
        <f t="shared" ca="1" si="4"/>
        <v>441</v>
      </c>
      <c r="F109" s="4" t="s">
        <v>149</v>
      </c>
      <c r="G109" s="9">
        <v>44074.808309606502</v>
      </c>
      <c r="H109" s="9">
        <v>43741</v>
      </c>
      <c r="I109" s="4" t="str">
        <f t="shared" ca="1" si="5"/>
        <v>Aged Stock</v>
      </c>
      <c r="J109" s="4">
        <v>2012</v>
      </c>
      <c r="K109" s="4" t="s">
        <v>23</v>
      </c>
      <c r="L109" s="4" t="s">
        <v>150</v>
      </c>
      <c r="M109" s="20">
        <v>80808</v>
      </c>
      <c r="N109" s="4" t="s">
        <v>124</v>
      </c>
      <c r="O109" s="9">
        <v>44112</v>
      </c>
      <c r="P109" s="9">
        <v>44141</v>
      </c>
      <c r="Q109" s="13">
        <v>70.97</v>
      </c>
      <c r="R109" s="10">
        <f t="shared" si="6"/>
        <v>13126.89164435677</v>
      </c>
      <c r="S109" s="15">
        <f t="shared" si="7"/>
        <v>15095.925391010285</v>
      </c>
    </row>
    <row r="110" spans="1:20" x14ac:dyDescent="0.25">
      <c r="A110" s="12" t="s">
        <v>151</v>
      </c>
      <c r="B110" s="6">
        <v>373000</v>
      </c>
      <c r="C110" s="6">
        <v>50000</v>
      </c>
      <c r="D110" s="7">
        <v>1150</v>
      </c>
      <c r="E110" s="8">
        <f t="shared" ca="1" si="4"/>
        <v>152</v>
      </c>
      <c r="F110" s="4" t="s">
        <v>18</v>
      </c>
      <c r="G110" s="9">
        <v>44074.808371099498</v>
      </c>
      <c r="H110" s="9">
        <v>44030</v>
      </c>
      <c r="I110" s="4" t="str">
        <f t="shared" ca="1" si="5"/>
        <v>Aged Stock</v>
      </c>
      <c r="J110" s="4">
        <v>2014</v>
      </c>
      <c r="K110" s="4" t="s">
        <v>23</v>
      </c>
      <c r="L110" s="4" t="s">
        <v>120</v>
      </c>
      <c r="M110" s="20">
        <v>106160</v>
      </c>
      <c r="N110" s="4" t="s">
        <v>124</v>
      </c>
      <c r="O110" s="9">
        <v>44112</v>
      </c>
      <c r="P110" s="9">
        <v>44141</v>
      </c>
      <c r="Q110" s="13">
        <v>70.97</v>
      </c>
      <c r="R110" s="10">
        <f>((B110+C110)/Q110)+D110</f>
        <v>7110.2649006622514</v>
      </c>
      <c r="S110" s="15">
        <f>R110*1.15</f>
        <v>8176.8046357615885</v>
      </c>
      <c r="T110" s="18"/>
    </row>
    <row r="113" spans="1:16" x14ac:dyDescent="0.25">
      <c r="A113" s="14" t="s">
        <v>152</v>
      </c>
    </row>
    <row r="114" spans="1:16" s="4" customFormat="1" x14ac:dyDescent="0.25">
      <c r="A114" s="1" t="s">
        <v>0</v>
      </c>
      <c r="B114" s="1" t="s">
        <v>1</v>
      </c>
      <c r="C114" s="1" t="s">
        <v>2</v>
      </c>
      <c r="D114" s="1" t="s">
        <v>3</v>
      </c>
      <c r="E114" s="1" t="s">
        <v>4</v>
      </c>
      <c r="F114" s="1" t="s">
        <v>5</v>
      </c>
      <c r="G114" s="2" t="s">
        <v>6</v>
      </c>
      <c r="H114" s="2" t="s">
        <v>7</v>
      </c>
      <c r="I114" s="1" t="s">
        <v>8</v>
      </c>
      <c r="J114" s="1" t="s">
        <v>153</v>
      </c>
      <c r="K114" s="1" t="s">
        <v>10</v>
      </c>
      <c r="L114" s="1" t="s">
        <v>11</v>
      </c>
      <c r="M114" s="3" t="s">
        <v>278</v>
      </c>
      <c r="N114" s="3" t="s">
        <v>15</v>
      </c>
      <c r="O114" s="3" t="s">
        <v>16</v>
      </c>
      <c r="P114" s="3" t="s">
        <v>157</v>
      </c>
    </row>
    <row r="115" spans="1:16" x14ac:dyDescent="0.25">
      <c r="A115" s="5" t="s">
        <v>279</v>
      </c>
      <c r="B115" s="6">
        <f>VLOOKUP($A115,'[1]INVTY_VEHICLE STATUS REPORT'!$G:$AN,5,0)</f>
        <v>2022000</v>
      </c>
      <c r="C115" s="6">
        <f>VLOOKUP($A115,'[1]INVTY_VEHICLE STATUS REPORT'!$G:$AN,9,0)</f>
        <v>80000</v>
      </c>
      <c r="D115" s="6">
        <v>1150</v>
      </c>
      <c r="E115" s="8">
        <f t="shared" ref="E115" ca="1" si="8">TODAY()-H115</f>
        <v>71</v>
      </c>
      <c r="F115" s="4" t="str">
        <f>VLOOKUP($A115,'[1]INVTY_VEHICLE STATUS REPORT'!$G:$AN,24,0)</f>
        <v>Kanai, Mieko</v>
      </c>
      <c r="G115" s="9">
        <f>VLOOKUP($A115,'[1]INVTY_VEHICLE STATUS REPORT'!$G:$AN,17,0)</f>
        <v>44165.288869641197</v>
      </c>
      <c r="H115" s="11" t="str">
        <f>VLOOKUP($A115,'[1]INVTY_VEHICLE STATUS REPORT'!$G:$AN,34,0)</f>
        <v>10/07/2020</v>
      </c>
      <c r="I115" s="4" t="str">
        <f t="shared" ref="I115" ca="1" si="9">IF(E115&gt;=60,"Aged Stock","")</f>
        <v>Aged Stock</v>
      </c>
      <c r="J115" s="11">
        <f>VLOOKUP($A115,'[1]INVTY_VEHICLE STATUS REPORT'!$G:$AN,28,0)</f>
        <v>2015</v>
      </c>
      <c r="K115" s="11" t="str">
        <f>VLOOKUP($A115,'[1]INVTY_VEHICLE STATUS REPORT'!$G:$AN,26,0)</f>
        <v>TOYOTA</v>
      </c>
      <c r="L115" s="11" t="str">
        <f>VLOOKUP($A115,'[1]INVTY_VEHICLE STATUS REPORT'!$G:$AN,27,0)</f>
        <v>LANDCRUISER PRADO</v>
      </c>
      <c r="M115" s="20">
        <v>152851</v>
      </c>
      <c r="N115" s="4">
        <v>73.11</v>
      </c>
      <c r="O115" s="10">
        <f>((B115+C115)/N115)+D115</f>
        <v>29901.196826699495</v>
      </c>
      <c r="P115" s="15">
        <f t="shared" ref="P115:P118" si="10">O115*1.15</f>
        <v>34386.37635070442</v>
      </c>
    </row>
    <row r="116" spans="1:16" x14ac:dyDescent="0.25">
      <c r="A116" s="5" t="s">
        <v>280</v>
      </c>
      <c r="B116" s="6">
        <f>VLOOKUP($A116,'[1]INVTY_VEHICLE STATUS REPORT'!$G:$AN,5,0)</f>
        <v>195500</v>
      </c>
      <c r="C116" s="6">
        <f>VLOOKUP($A116,'[1]INVTY_VEHICLE STATUS REPORT'!$G:$AN,9,0)</f>
        <v>50000</v>
      </c>
      <c r="D116" s="6">
        <v>1150</v>
      </c>
      <c r="E116" s="8">
        <f t="shared" ref="E116:E118" ca="1" si="11">TODAY()-H116</f>
        <v>36</v>
      </c>
      <c r="F116" s="4" t="str">
        <f>VLOOKUP($A116,'[1]INVTY_VEHICLE STATUS REPORT'!$G:$AN,24,0)</f>
        <v>Arai, Kazuaki</v>
      </c>
      <c r="G116" s="9">
        <f>VLOOKUP($A116,'[1]INVTY_VEHICLE STATUS REPORT'!$G:$AN,17,0)</f>
        <v>44165.271501932897</v>
      </c>
      <c r="H116" s="11" t="str">
        <f>VLOOKUP($A116,'[1]INVTY_VEHICLE STATUS REPORT'!$G:$AN,34,0)</f>
        <v>11/11/2020</v>
      </c>
      <c r="I116" s="4" t="str">
        <f t="shared" ref="I116:I118" ca="1" si="12">IF(E116&gt;=60,"Aged Stock","")</f>
        <v/>
      </c>
      <c r="J116" s="11">
        <f>VLOOKUP($A116,'[1]INVTY_VEHICLE STATUS REPORT'!$G:$AN,28,0)</f>
        <v>2012</v>
      </c>
      <c r="K116" s="11" t="str">
        <f>VLOOKUP($A116,'[1]INVTY_VEHICLE STATUS REPORT'!$G:$AN,26,0)</f>
        <v>MAZDA</v>
      </c>
      <c r="L116" s="11" t="str">
        <f>VLOOKUP($A116,'[1]INVTY_VEHICLE STATUS REPORT'!$G:$AN,27,0)</f>
        <v>DEMIO</v>
      </c>
      <c r="M116" s="21">
        <v>105675</v>
      </c>
      <c r="N116" s="4">
        <v>73.11</v>
      </c>
      <c r="O116" s="10">
        <f t="shared" ref="O116:O118" si="13">((B116+C116)/N116)+D116</f>
        <v>4507.953768294351</v>
      </c>
      <c r="P116" s="15">
        <f t="shared" si="10"/>
        <v>5184.1468335385034</v>
      </c>
    </row>
    <row r="117" spans="1:16" x14ac:dyDescent="0.25">
      <c r="A117" s="5" t="s">
        <v>281</v>
      </c>
      <c r="B117" s="6">
        <f>VLOOKUP($A117,'[1]INVTY_VEHICLE STATUS REPORT'!$G:$AN,5,0)</f>
        <v>230500</v>
      </c>
      <c r="C117" s="6">
        <f>VLOOKUP($A117,'[1]INVTY_VEHICLE STATUS REPORT'!$G:$AN,9,0)</f>
        <v>50000</v>
      </c>
      <c r="D117" s="6">
        <v>1150</v>
      </c>
      <c r="E117" s="8">
        <f t="shared" ca="1" si="11"/>
        <v>36</v>
      </c>
      <c r="F117" s="4" t="str">
        <f>VLOOKUP($A117,'[1]INVTY_VEHICLE STATUS REPORT'!$G:$AN,24,0)</f>
        <v>Yamada, Shizuka</v>
      </c>
      <c r="G117" s="9">
        <f>VLOOKUP($A117,'[1]INVTY_VEHICLE STATUS REPORT'!$G:$AN,17,0)</f>
        <v>44165.275219328701</v>
      </c>
      <c r="H117" s="11" t="str">
        <f>VLOOKUP($A117,'[1]INVTY_VEHICLE STATUS REPORT'!$G:$AN,34,0)</f>
        <v>11/11/2020</v>
      </c>
      <c r="I117" s="4" t="str">
        <f t="shared" ca="1" si="12"/>
        <v/>
      </c>
      <c r="J117" s="11">
        <f>VLOOKUP($A117,'[1]INVTY_VEHICLE STATUS REPORT'!$G:$AN,28,0)</f>
        <v>2009</v>
      </c>
      <c r="K117" s="11" t="str">
        <f>VLOOKUP($A117,'[1]INVTY_VEHICLE STATUS REPORT'!$G:$AN,26,0)</f>
        <v>TOYOTA</v>
      </c>
      <c r="L117" s="11" t="str">
        <f>VLOOKUP($A117,'[1]INVTY_VEHICLE STATUS REPORT'!$G:$AN,27,0)</f>
        <v>WISH</v>
      </c>
      <c r="M117" s="21">
        <v>131697</v>
      </c>
      <c r="N117" s="4">
        <v>73.11</v>
      </c>
      <c r="O117" s="10">
        <f t="shared" si="13"/>
        <v>4986.6844480919162</v>
      </c>
      <c r="P117" s="15">
        <f t="shared" si="10"/>
        <v>5734.6871153057036</v>
      </c>
    </row>
    <row r="118" spans="1:16" x14ac:dyDescent="0.25">
      <c r="A118" s="5" t="s">
        <v>158</v>
      </c>
      <c r="B118" s="6">
        <f>VLOOKUP($A118,'[1]INVTY_VEHICLE STATUS REPORT'!$G:$AN,5,0)</f>
        <v>328000</v>
      </c>
      <c r="C118" s="6">
        <f>VLOOKUP($A118,'[1]INVTY_VEHICLE STATUS REPORT'!$G:$AN,9,0)</f>
        <v>50000</v>
      </c>
      <c r="D118" s="6">
        <v>1150</v>
      </c>
      <c r="E118" s="8">
        <f t="shared" ca="1" si="11"/>
        <v>99</v>
      </c>
      <c r="F118" s="4" t="str">
        <f>VLOOKUP($A118,'[1]INVTY_VEHICLE STATUS REPORT'!$G:$AN,24,0)</f>
        <v>Nagai, Masanari</v>
      </c>
      <c r="G118" s="9">
        <f>VLOOKUP($A118,'[1]INVTY_VEHICLE STATUS REPORT'!$G:$AN,17,0)</f>
        <v>44165.7956597222</v>
      </c>
      <c r="H118" s="11" t="str">
        <f>VLOOKUP($A118,'[1]INVTY_VEHICLE STATUS REPORT'!$G:$AN,34,0)</f>
        <v>09/09/2020</v>
      </c>
      <c r="I118" s="4" t="str">
        <f t="shared" ca="1" si="12"/>
        <v>Aged Stock</v>
      </c>
      <c r="J118" s="11">
        <f>VLOOKUP($A118,'[1]INVTY_VEHICLE STATUS REPORT'!$G:$AN,28,0)</f>
        <v>2010</v>
      </c>
      <c r="K118" s="11" t="str">
        <f>VLOOKUP($A118,'[1]INVTY_VEHICLE STATUS REPORT'!$G:$AN,26,0)</f>
        <v>MAZDA</v>
      </c>
      <c r="L118" s="11" t="str">
        <f>VLOOKUP($A118,'[1]INVTY_VEHICLE STATUS REPORT'!$G:$AN,27,0)</f>
        <v>ATENZA</v>
      </c>
      <c r="M118" s="21">
        <v>143230</v>
      </c>
      <c r="N118" s="4">
        <v>73.11</v>
      </c>
      <c r="O118" s="10">
        <f t="shared" si="13"/>
        <v>6320.291341813705</v>
      </c>
      <c r="P118" s="15">
        <f t="shared" si="10"/>
        <v>7268.3350430857599</v>
      </c>
    </row>
  </sheetData>
  <autoFilter ref="A1:R110"/>
  <hyperlinks>
    <hyperlink ref="A77" r:id="rId1"/>
    <hyperlink ref="A76" r:id="rId2"/>
    <hyperlink ref="A78" r:id="rId3"/>
    <hyperlink ref="A93" r:id="rId4"/>
    <hyperlink ref="A98" r:id="rId5"/>
    <hyperlink ref="A94" r:id="rId6"/>
    <hyperlink ref="A99" r:id="rId7"/>
    <hyperlink ref="A95" r:id="rId8"/>
    <hyperlink ref="A100" r:id="rId9"/>
    <hyperlink ref="A101" r:id="rId10"/>
    <hyperlink ref="A79" r:id="rId11"/>
    <hyperlink ref="A80" r:id="rId12"/>
    <hyperlink ref="A102" r:id="rId13"/>
    <hyperlink ref="A81" r:id="rId14"/>
    <hyperlink ref="A103" r:id="rId15"/>
    <hyperlink ref="A82" r:id="rId16"/>
    <hyperlink ref="A83" r:id="rId17"/>
    <hyperlink ref="A96" r:id="rId18"/>
    <hyperlink ref="A104" r:id="rId19"/>
    <hyperlink ref="A84" r:id="rId20"/>
    <hyperlink ref="A105" r:id="rId21"/>
    <hyperlink ref="A85" r:id="rId22"/>
    <hyperlink ref="A97" r:id="rId23"/>
    <hyperlink ref="A86" r:id="rId24"/>
    <hyperlink ref="A87" r:id="rId25"/>
    <hyperlink ref="A71" r:id="rId26"/>
    <hyperlink ref="A88" r:id="rId27"/>
    <hyperlink ref="A106" r:id="rId28"/>
    <hyperlink ref="A107" r:id="rId29"/>
    <hyperlink ref="A89" r:id="rId30"/>
    <hyperlink ref="A108" r:id="rId31"/>
    <hyperlink ref="A109" r:id="rId32"/>
    <hyperlink ref="A90" r:id="rId33"/>
    <hyperlink ref="A72" r:id="rId34"/>
    <hyperlink ref="A110" r:id="rId35"/>
    <hyperlink ref="A73" r:id="rId36"/>
    <hyperlink ref="A91" r:id="rId37"/>
    <hyperlink ref="A74" r:id="rId38"/>
    <hyperlink ref="A92" r:id="rId39"/>
    <hyperlink ref="A75" r:id="rId40"/>
    <hyperlink ref="A66" r:id="rId41"/>
    <hyperlink ref="A69" r:id="rId42"/>
    <hyperlink ref="A67" r:id="rId43"/>
    <hyperlink ref="A68" r:id="rId44"/>
    <hyperlink ref="A62" r:id="rId45"/>
    <hyperlink ref="A61" r:id="rId46"/>
    <hyperlink ref="A63" r:id="rId47"/>
    <hyperlink ref="A70" r:id="rId48"/>
    <hyperlink ref="A59" r:id="rId49"/>
    <hyperlink ref="A64" r:id="rId50"/>
    <hyperlink ref="A65" r:id="rId51"/>
    <hyperlink ref="A56" r:id="rId52"/>
    <hyperlink ref="A57" r:id="rId53"/>
    <hyperlink ref="A60" r:id="rId54"/>
    <hyperlink ref="A58" r:id="rId55"/>
    <hyperlink ref="A2" r:id="rId56"/>
    <hyperlink ref="A3" r:id="rId57"/>
    <hyperlink ref="A4" r:id="rId58"/>
    <hyperlink ref="A5" r:id="rId59"/>
    <hyperlink ref="A6" r:id="rId60"/>
    <hyperlink ref="A7" r:id="rId61"/>
    <hyperlink ref="A8" r:id="rId62"/>
    <hyperlink ref="A9" r:id="rId63"/>
    <hyperlink ref="A10" r:id="rId64"/>
    <hyperlink ref="A11" r:id="rId65"/>
    <hyperlink ref="A12" r:id="rId66"/>
    <hyperlink ref="A13" r:id="rId67"/>
    <hyperlink ref="A14" r:id="rId68"/>
    <hyperlink ref="A15" r:id="rId69"/>
    <hyperlink ref="A16" r:id="rId70"/>
    <hyperlink ref="A17" r:id="rId71"/>
    <hyperlink ref="A18" r:id="rId72"/>
    <hyperlink ref="A19" r:id="rId73"/>
    <hyperlink ref="A20" r:id="rId74"/>
    <hyperlink ref="A21" r:id="rId75"/>
    <hyperlink ref="A22" r:id="rId76"/>
    <hyperlink ref="A23" r:id="rId77"/>
    <hyperlink ref="A24" r:id="rId78"/>
    <hyperlink ref="A25" r:id="rId79"/>
    <hyperlink ref="A26" r:id="rId80"/>
    <hyperlink ref="A32" r:id="rId81"/>
    <hyperlink ref="A33" r:id="rId82"/>
    <hyperlink ref="A34" r:id="rId83"/>
    <hyperlink ref="A35" r:id="rId84"/>
    <hyperlink ref="A36" r:id="rId85"/>
    <hyperlink ref="A37" r:id="rId86"/>
    <hyperlink ref="A38" r:id="rId87"/>
    <hyperlink ref="A27" r:id="rId88"/>
    <hyperlink ref="A28" r:id="rId89"/>
    <hyperlink ref="A29" r:id="rId90"/>
    <hyperlink ref="A30" r:id="rId91"/>
    <hyperlink ref="A31" r:id="rId92"/>
    <hyperlink ref="A39" r:id="rId93"/>
    <hyperlink ref="A40" r:id="rId94"/>
    <hyperlink ref="A41" r:id="rId95"/>
    <hyperlink ref="A42" r:id="rId96"/>
    <hyperlink ref="A43" r:id="rId97"/>
    <hyperlink ref="A49" r:id="rId98"/>
    <hyperlink ref="A50" r:id="rId99"/>
    <hyperlink ref="A51" r:id="rId100"/>
    <hyperlink ref="A52" r:id="rId101"/>
    <hyperlink ref="A53" r:id="rId102"/>
    <hyperlink ref="A54" r:id="rId103"/>
    <hyperlink ref="A55" r:id="rId104"/>
    <hyperlink ref="A44" r:id="rId105"/>
    <hyperlink ref="A45" r:id="rId106"/>
    <hyperlink ref="A46" r:id="rId107"/>
    <hyperlink ref="A47" r:id="rId108"/>
    <hyperlink ref="A48" r:id="rId109"/>
    <hyperlink ref="A115" r:id="rId110"/>
    <hyperlink ref="A116" r:id="rId111"/>
    <hyperlink ref="A117" r:id="rId112"/>
    <hyperlink ref="A118" r:id="rId113"/>
  </hyperlinks>
  <pageMargins left="0.7" right="0.7" top="0.75" bottom="0.75" header="0.3" footer="0.3"/>
  <pageSetup orientation="portrait" verticalDpi="300" r:id="rId11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Wholesale South - 874482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beatsaudio</dc:creator>
  <cp:lastModifiedBy>beatsaudio</cp:lastModifiedBy>
  <dcterms:created xsi:type="dcterms:W3CDTF">2020-11-16T04:40:32Z</dcterms:created>
  <dcterms:modified xsi:type="dcterms:W3CDTF">2020-12-17T03:15:02Z</dcterms:modified>
</cp:coreProperties>
</file>