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7500"/>
  </bookViews>
  <sheets>
    <sheet name="Wholesale North - 874481" sheetId="1" r:id="rId1"/>
  </sheets>
  <definedNames>
    <definedName name="_xlnm._FilterDatabase" localSheetId="0" hidden="1">'Wholesale North - 874481'!$A$1:$V$131</definedName>
  </definedNames>
  <calcPr calcId="145621"/>
</workbook>
</file>

<file path=xl/calcChain.xml><?xml version="1.0" encoding="utf-8"?>
<calcChain xmlns="http://schemas.openxmlformats.org/spreadsheetml/2006/main">
  <c r="P153" i="1" l="1"/>
  <c r="Q153" i="1" s="1"/>
  <c r="P152" i="1"/>
  <c r="Q152" i="1" s="1"/>
  <c r="P151" i="1"/>
  <c r="Q151" i="1" s="1"/>
  <c r="P150" i="1"/>
  <c r="Q150" i="1" s="1"/>
  <c r="P149" i="1"/>
  <c r="Q149" i="1" s="1"/>
  <c r="P148" i="1"/>
  <c r="Q148" i="1" s="1"/>
  <c r="P147" i="1"/>
  <c r="Q147" i="1" s="1"/>
  <c r="P146" i="1"/>
  <c r="Q146" i="1" s="1"/>
  <c r="P145" i="1"/>
  <c r="Q145" i="1" s="1"/>
  <c r="P144" i="1"/>
  <c r="Q144" i="1" s="1"/>
  <c r="P143" i="1"/>
  <c r="Q143" i="1" s="1"/>
  <c r="P142" i="1"/>
  <c r="Q142" i="1" s="1"/>
  <c r="P141" i="1"/>
  <c r="Q141" i="1" s="1"/>
  <c r="P140" i="1"/>
  <c r="Q140" i="1" s="1"/>
  <c r="P139" i="1"/>
  <c r="Q139" i="1" s="1"/>
  <c r="P138" i="1"/>
  <c r="Q138" i="1" s="1"/>
  <c r="P137" i="1"/>
  <c r="Q137" i="1" s="1"/>
  <c r="P136" i="1"/>
  <c r="Q136" i="1" s="1"/>
  <c r="Q135" i="1"/>
  <c r="P135" i="1"/>
  <c r="S131" i="1" l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E153" i="1"/>
  <c r="I153" i="1" s="1"/>
  <c r="E152" i="1"/>
  <c r="I152" i="1" s="1"/>
  <c r="E151" i="1"/>
  <c r="I151" i="1" s="1"/>
  <c r="E150" i="1"/>
  <c r="I150" i="1" s="1"/>
  <c r="E149" i="1"/>
  <c r="I149" i="1" s="1"/>
  <c r="E148" i="1"/>
  <c r="I148" i="1" s="1"/>
  <c r="E147" i="1"/>
  <c r="I147" i="1" s="1"/>
  <c r="E146" i="1"/>
  <c r="I146" i="1" s="1"/>
  <c r="E145" i="1"/>
  <c r="I145" i="1" s="1"/>
  <c r="E144" i="1"/>
  <c r="I144" i="1" s="1"/>
  <c r="E143" i="1"/>
  <c r="I143" i="1" s="1"/>
  <c r="E142" i="1"/>
  <c r="I142" i="1" s="1"/>
  <c r="E141" i="1"/>
  <c r="I141" i="1" s="1"/>
  <c r="E140" i="1"/>
  <c r="I140" i="1" s="1"/>
  <c r="E139" i="1"/>
  <c r="I139" i="1" s="1"/>
  <c r="E138" i="1"/>
  <c r="I138" i="1" s="1"/>
  <c r="E137" i="1"/>
  <c r="I137" i="1" s="1"/>
  <c r="E136" i="1"/>
  <c r="I136" i="1" s="1"/>
  <c r="E135" i="1"/>
  <c r="I135" i="1" s="1"/>
  <c r="R46" i="1" l="1"/>
  <c r="E46" i="1"/>
  <c r="I46" i="1" s="1"/>
  <c r="R45" i="1"/>
  <c r="E45" i="1"/>
  <c r="I45" i="1" s="1"/>
  <c r="R44" i="1"/>
  <c r="E44" i="1"/>
  <c r="I44" i="1" s="1"/>
  <c r="R43" i="1"/>
  <c r="E43" i="1"/>
  <c r="I43" i="1" s="1"/>
  <c r="R42" i="1"/>
  <c r="E42" i="1"/>
  <c r="I42" i="1" s="1"/>
  <c r="R41" i="1"/>
  <c r="E41" i="1"/>
  <c r="I41" i="1" s="1"/>
  <c r="R40" i="1"/>
  <c r="E40" i="1"/>
  <c r="I40" i="1" s="1"/>
  <c r="R39" i="1"/>
  <c r="E39" i="1"/>
  <c r="I39" i="1" s="1"/>
  <c r="R38" i="1"/>
  <c r="E38" i="1"/>
  <c r="I38" i="1" s="1"/>
  <c r="R37" i="1"/>
  <c r="E37" i="1"/>
  <c r="I37" i="1" s="1"/>
  <c r="R36" i="1"/>
  <c r="E36" i="1"/>
  <c r="I36" i="1" s="1"/>
  <c r="R35" i="1"/>
  <c r="E35" i="1"/>
  <c r="I35" i="1" s="1"/>
  <c r="R34" i="1"/>
  <c r="E34" i="1"/>
  <c r="I34" i="1" s="1"/>
  <c r="R33" i="1"/>
  <c r="E33" i="1"/>
  <c r="I33" i="1" s="1"/>
  <c r="R32" i="1"/>
  <c r="E32" i="1"/>
  <c r="I32" i="1" s="1"/>
  <c r="R31" i="1"/>
  <c r="E31" i="1"/>
  <c r="I31" i="1" s="1"/>
  <c r="R30" i="1"/>
  <c r="E30" i="1"/>
  <c r="I30" i="1" s="1"/>
  <c r="R29" i="1"/>
  <c r="E29" i="1"/>
  <c r="I29" i="1" s="1"/>
  <c r="R28" i="1"/>
  <c r="E28" i="1"/>
  <c r="I28" i="1" s="1"/>
  <c r="R27" i="1"/>
  <c r="E27" i="1"/>
  <c r="I27" i="1" s="1"/>
  <c r="R26" i="1"/>
  <c r="E26" i="1"/>
  <c r="I26" i="1" s="1"/>
  <c r="R25" i="1"/>
  <c r="E25" i="1"/>
  <c r="I25" i="1" s="1"/>
  <c r="R24" i="1"/>
  <c r="E24" i="1"/>
  <c r="I24" i="1" s="1"/>
  <c r="R23" i="1"/>
  <c r="E23" i="1"/>
  <c r="I23" i="1" s="1"/>
  <c r="R22" i="1"/>
  <c r="E22" i="1"/>
  <c r="I22" i="1" s="1"/>
  <c r="R21" i="1"/>
  <c r="E21" i="1"/>
  <c r="I21" i="1" s="1"/>
  <c r="R20" i="1"/>
  <c r="E20" i="1"/>
  <c r="I20" i="1" s="1"/>
  <c r="R19" i="1"/>
  <c r="E19" i="1"/>
  <c r="I19" i="1" s="1"/>
  <c r="R18" i="1"/>
  <c r="E18" i="1"/>
  <c r="I18" i="1" s="1"/>
  <c r="R17" i="1"/>
  <c r="E17" i="1"/>
  <c r="I17" i="1" s="1"/>
  <c r="R16" i="1"/>
  <c r="E16" i="1"/>
  <c r="I16" i="1" s="1"/>
  <c r="R15" i="1"/>
  <c r="E15" i="1"/>
  <c r="I15" i="1" s="1"/>
  <c r="R14" i="1"/>
  <c r="E14" i="1"/>
  <c r="I14" i="1" s="1"/>
  <c r="R13" i="1"/>
  <c r="E13" i="1"/>
  <c r="I13" i="1" s="1"/>
  <c r="R12" i="1"/>
  <c r="E12" i="1"/>
  <c r="I12" i="1" s="1"/>
  <c r="R11" i="1"/>
  <c r="E11" i="1"/>
  <c r="I11" i="1" s="1"/>
  <c r="R10" i="1"/>
  <c r="E10" i="1"/>
  <c r="I10" i="1" s="1"/>
  <c r="R9" i="1"/>
  <c r="E9" i="1"/>
  <c r="I9" i="1" s="1"/>
  <c r="R8" i="1"/>
  <c r="E8" i="1"/>
  <c r="I8" i="1" s="1"/>
  <c r="R7" i="1"/>
  <c r="E7" i="1"/>
  <c r="I7" i="1" s="1"/>
  <c r="R6" i="1"/>
  <c r="E6" i="1"/>
  <c r="I6" i="1" s="1"/>
  <c r="R5" i="1"/>
  <c r="E5" i="1"/>
  <c r="I5" i="1" s="1"/>
  <c r="R4" i="1"/>
  <c r="E4" i="1"/>
  <c r="I4" i="1" s="1"/>
  <c r="R3" i="1"/>
  <c r="E3" i="1"/>
  <c r="I3" i="1" s="1"/>
  <c r="R2" i="1"/>
  <c r="E2" i="1"/>
  <c r="I2" i="1" s="1"/>
  <c r="R131" i="1"/>
  <c r="E131" i="1"/>
  <c r="I131" i="1" s="1"/>
  <c r="R130" i="1"/>
  <c r="E130" i="1"/>
  <c r="I130" i="1" s="1"/>
  <c r="R129" i="1"/>
  <c r="E129" i="1"/>
  <c r="I129" i="1" s="1"/>
  <c r="R128" i="1"/>
  <c r="E128" i="1"/>
  <c r="I128" i="1" s="1"/>
  <c r="R127" i="1"/>
  <c r="E127" i="1"/>
  <c r="I127" i="1" s="1"/>
  <c r="R126" i="1"/>
  <c r="E126" i="1"/>
  <c r="I126" i="1" s="1"/>
  <c r="R125" i="1"/>
  <c r="E125" i="1"/>
  <c r="I125" i="1" s="1"/>
  <c r="R124" i="1"/>
  <c r="E124" i="1"/>
  <c r="I124" i="1" s="1"/>
  <c r="R123" i="1"/>
  <c r="E123" i="1"/>
  <c r="I123" i="1" s="1"/>
  <c r="R122" i="1"/>
  <c r="E122" i="1"/>
  <c r="I122" i="1" s="1"/>
  <c r="R121" i="1"/>
  <c r="E121" i="1"/>
  <c r="I121" i="1" s="1"/>
  <c r="R120" i="1"/>
  <c r="E120" i="1"/>
  <c r="I120" i="1" s="1"/>
  <c r="R119" i="1"/>
  <c r="E119" i="1"/>
  <c r="I119" i="1" s="1"/>
  <c r="R118" i="1"/>
  <c r="E118" i="1"/>
  <c r="I118" i="1" s="1"/>
  <c r="R117" i="1"/>
  <c r="E117" i="1"/>
  <c r="I117" i="1" s="1"/>
  <c r="R116" i="1"/>
  <c r="E116" i="1"/>
  <c r="I116" i="1" s="1"/>
  <c r="R115" i="1"/>
  <c r="E115" i="1"/>
  <c r="I115" i="1" s="1"/>
  <c r="R114" i="1"/>
  <c r="E114" i="1"/>
  <c r="I114" i="1" s="1"/>
  <c r="R113" i="1"/>
  <c r="E113" i="1"/>
  <c r="I113" i="1" s="1"/>
  <c r="R112" i="1"/>
  <c r="E112" i="1"/>
  <c r="I112" i="1" s="1"/>
  <c r="R111" i="1"/>
  <c r="E111" i="1"/>
  <c r="I111" i="1" s="1"/>
  <c r="R110" i="1"/>
  <c r="E110" i="1"/>
  <c r="I110" i="1" s="1"/>
  <c r="R109" i="1"/>
  <c r="E109" i="1"/>
  <c r="I109" i="1" s="1"/>
  <c r="R108" i="1"/>
  <c r="E108" i="1"/>
  <c r="I108" i="1" s="1"/>
  <c r="R107" i="1"/>
  <c r="E107" i="1"/>
  <c r="I107" i="1" s="1"/>
  <c r="R106" i="1"/>
  <c r="E106" i="1"/>
  <c r="I106" i="1" s="1"/>
  <c r="R105" i="1"/>
  <c r="E105" i="1"/>
  <c r="I105" i="1" s="1"/>
  <c r="R104" i="1"/>
  <c r="E104" i="1"/>
  <c r="I104" i="1" s="1"/>
  <c r="R103" i="1"/>
  <c r="E103" i="1"/>
  <c r="I103" i="1" s="1"/>
  <c r="R102" i="1"/>
  <c r="E102" i="1"/>
  <c r="I102" i="1" s="1"/>
  <c r="R101" i="1"/>
  <c r="E101" i="1"/>
  <c r="I101" i="1" s="1"/>
  <c r="R100" i="1"/>
  <c r="E100" i="1"/>
  <c r="I100" i="1" s="1"/>
  <c r="R99" i="1"/>
  <c r="E99" i="1"/>
  <c r="I99" i="1" s="1"/>
  <c r="R98" i="1"/>
  <c r="E98" i="1"/>
  <c r="I98" i="1" s="1"/>
  <c r="R97" i="1"/>
  <c r="E97" i="1"/>
  <c r="I97" i="1" s="1"/>
  <c r="R96" i="1"/>
  <c r="E96" i="1"/>
  <c r="I96" i="1" s="1"/>
  <c r="R95" i="1"/>
  <c r="E95" i="1"/>
  <c r="I95" i="1" s="1"/>
  <c r="R94" i="1"/>
  <c r="E94" i="1"/>
  <c r="I94" i="1" s="1"/>
  <c r="R93" i="1"/>
  <c r="E93" i="1"/>
  <c r="I93" i="1" s="1"/>
  <c r="R92" i="1"/>
  <c r="E92" i="1"/>
  <c r="I92" i="1" s="1"/>
  <c r="R91" i="1"/>
  <c r="E91" i="1"/>
  <c r="I91" i="1" s="1"/>
  <c r="R90" i="1"/>
  <c r="E90" i="1"/>
  <c r="I90" i="1" s="1"/>
  <c r="R89" i="1"/>
  <c r="E89" i="1"/>
  <c r="I89" i="1" s="1"/>
  <c r="R88" i="1"/>
  <c r="E88" i="1"/>
  <c r="I88" i="1" s="1"/>
  <c r="R87" i="1"/>
  <c r="E87" i="1"/>
  <c r="I87" i="1" s="1"/>
  <c r="R86" i="1"/>
  <c r="E86" i="1"/>
  <c r="I86" i="1" s="1"/>
  <c r="R85" i="1"/>
  <c r="E85" i="1"/>
  <c r="I85" i="1" s="1"/>
  <c r="R84" i="1"/>
  <c r="E84" i="1"/>
  <c r="I84" i="1" s="1"/>
  <c r="R83" i="1"/>
  <c r="E83" i="1"/>
  <c r="I83" i="1" s="1"/>
  <c r="R82" i="1"/>
  <c r="E82" i="1"/>
  <c r="I82" i="1" s="1"/>
  <c r="R81" i="1"/>
  <c r="E81" i="1"/>
  <c r="I81" i="1" s="1"/>
  <c r="R80" i="1"/>
  <c r="E80" i="1"/>
  <c r="I80" i="1" s="1"/>
  <c r="R79" i="1"/>
  <c r="E79" i="1"/>
  <c r="I79" i="1" s="1"/>
  <c r="R78" i="1"/>
  <c r="E78" i="1"/>
  <c r="I78" i="1" s="1"/>
  <c r="R77" i="1"/>
  <c r="E77" i="1"/>
  <c r="I77" i="1" s="1"/>
  <c r="R76" i="1"/>
  <c r="E76" i="1"/>
  <c r="I76" i="1" s="1"/>
  <c r="R75" i="1"/>
  <c r="E75" i="1"/>
  <c r="I75" i="1" s="1"/>
  <c r="R74" i="1"/>
  <c r="E74" i="1"/>
  <c r="I74" i="1" s="1"/>
  <c r="R73" i="1"/>
  <c r="E73" i="1"/>
  <c r="I73" i="1" s="1"/>
  <c r="R72" i="1"/>
  <c r="E72" i="1"/>
  <c r="I72" i="1" s="1"/>
  <c r="R71" i="1"/>
  <c r="E71" i="1"/>
  <c r="I71" i="1" s="1"/>
  <c r="R70" i="1"/>
  <c r="E70" i="1"/>
  <c r="I70" i="1" s="1"/>
  <c r="R69" i="1"/>
  <c r="E69" i="1"/>
  <c r="I69" i="1" s="1"/>
  <c r="R68" i="1"/>
  <c r="E68" i="1"/>
  <c r="I68" i="1" s="1"/>
  <c r="R67" i="1"/>
  <c r="E67" i="1"/>
  <c r="I67" i="1" s="1"/>
  <c r="R66" i="1"/>
  <c r="E66" i="1"/>
  <c r="I66" i="1" s="1"/>
  <c r="R65" i="1"/>
  <c r="E65" i="1"/>
  <c r="I65" i="1" s="1"/>
  <c r="R64" i="1"/>
  <c r="E64" i="1"/>
  <c r="I64" i="1" s="1"/>
  <c r="R63" i="1"/>
  <c r="E63" i="1"/>
  <c r="I63" i="1" s="1"/>
  <c r="R62" i="1"/>
  <c r="E62" i="1"/>
  <c r="I62" i="1" s="1"/>
  <c r="R61" i="1"/>
  <c r="E61" i="1"/>
  <c r="I61" i="1" s="1"/>
  <c r="R60" i="1"/>
  <c r="E60" i="1"/>
  <c r="I60" i="1" s="1"/>
  <c r="R59" i="1"/>
  <c r="E59" i="1"/>
  <c r="I59" i="1" s="1"/>
  <c r="R58" i="1"/>
  <c r="E58" i="1"/>
  <c r="I58" i="1" s="1"/>
  <c r="R57" i="1"/>
  <c r="E57" i="1"/>
  <c r="I57" i="1" s="1"/>
  <c r="R56" i="1"/>
  <c r="E56" i="1"/>
  <c r="I56" i="1" s="1"/>
  <c r="R55" i="1"/>
  <c r="E55" i="1"/>
  <c r="I55" i="1" s="1"/>
  <c r="R54" i="1"/>
  <c r="E54" i="1"/>
  <c r="I54" i="1" s="1"/>
  <c r="R53" i="1"/>
  <c r="E53" i="1"/>
  <c r="I53" i="1" s="1"/>
  <c r="R52" i="1"/>
  <c r="E52" i="1"/>
  <c r="I52" i="1" s="1"/>
  <c r="R51" i="1"/>
  <c r="E51" i="1"/>
  <c r="I51" i="1" s="1"/>
  <c r="R50" i="1"/>
  <c r="E50" i="1"/>
  <c r="I50" i="1" s="1"/>
  <c r="R49" i="1"/>
  <c r="E49" i="1"/>
  <c r="I49" i="1" s="1"/>
  <c r="R48" i="1"/>
  <c r="E48" i="1"/>
  <c r="I48" i="1" s="1"/>
  <c r="R47" i="1"/>
  <c r="E47" i="1"/>
  <c r="I47" i="1" s="1"/>
</calcChain>
</file>

<file path=xl/sharedStrings.xml><?xml version="1.0" encoding="utf-8"?>
<sst xmlns="http://schemas.openxmlformats.org/spreadsheetml/2006/main" count="938" uniqueCount="356">
  <si>
    <t>Chassis No</t>
  </si>
  <si>
    <t>Purchase Price</t>
  </si>
  <si>
    <t>FOB Fee</t>
  </si>
  <si>
    <t>OFS</t>
  </si>
  <si>
    <t>Age</t>
  </si>
  <si>
    <t>Purchaser</t>
  </si>
  <si>
    <t>Date Confirm</t>
  </si>
  <si>
    <t>Date Stock</t>
  </si>
  <si>
    <t>Remarks</t>
  </si>
  <si>
    <t>Year</t>
  </si>
  <si>
    <t>Make</t>
  </si>
  <si>
    <t>Model</t>
  </si>
  <si>
    <t>Shipment</t>
  </si>
  <si>
    <t>Ship Date</t>
  </si>
  <si>
    <t>Arrival Date</t>
  </si>
  <si>
    <t>NZ Rate</t>
  </si>
  <si>
    <t>NZ CIF</t>
  </si>
  <si>
    <t>HFC26-177804</t>
  </si>
  <si>
    <t>Levada, Vlad</t>
  </si>
  <si>
    <t>NISSAN</t>
  </si>
  <si>
    <t>SERENA</t>
  </si>
  <si>
    <t>Frontier Ace(KB)</t>
  </si>
  <si>
    <t>KE2FW-101711</t>
  </si>
  <si>
    <t>MAZDA</t>
  </si>
  <si>
    <t>CX-5</t>
  </si>
  <si>
    <t>CCFFW-106417</t>
  </si>
  <si>
    <t>BIANTE</t>
  </si>
  <si>
    <t>SAJKG51S7AYJ62827</t>
  </si>
  <si>
    <t>JAGUAR</t>
  </si>
  <si>
    <t>X TYPE</t>
  </si>
  <si>
    <t>AZE156-1030818</t>
  </si>
  <si>
    <t>Carruthers, Paul</t>
  </si>
  <si>
    <t>TOYOTA</t>
  </si>
  <si>
    <t>BLADE</t>
  </si>
  <si>
    <t>Frontier Ace(NG)</t>
  </si>
  <si>
    <t>KE2FW-105360</t>
  </si>
  <si>
    <t>Adria Ace(KB)</t>
  </si>
  <si>
    <t>GRS191-0002032</t>
  </si>
  <si>
    <t>LEXUS</t>
  </si>
  <si>
    <t>GS350</t>
  </si>
  <si>
    <t>GRS180-0072704</t>
  </si>
  <si>
    <t>CROWN</t>
  </si>
  <si>
    <t>ZWA10-2142622</t>
  </si>
  <si>
    <t>CT200h</t>
  </si>
  <si>
    <t>CW5W-0014148</t>
  </si>
  <si>
    <t>MITSUBISHI</t>
  </si>
  <si>
    <t>OUTLANDER</t>
  </si>
  <si>
    <t>CW5W-9301655</t>
  </si>
  <si>
    <t>Adria Ace(NG)</t>
  </si>
  <si>
    <t>BM5FS-105015</t>
  </si>
  <si>
    <t>AXELA SPORT</t>
  </si>
  <si>
    <t>YF15-312908</t>
  </si>
  <si>
    <t>Kasunagi, Toshi</t>
  </si>
  <si>
    <t>JUKE</t>
  </si>
  <si>
    <t>NKE165-7015819</t>
  </si>
  <si>
    <t>Nishida, Ryo</t>
  </si>
  <si>
    <t>COROLLA FIELDER</t>
  </si>
  <si>
    <t>PNZ50-006607</t>
  </si>
  <si>
    <t>Arai, Kazuaki</t>
  </si>
  <si>
    <t>MURANO</t>
  </si>
  <si>
    <t>BLFFW-106932</t>
  </si>
  <si>
    <t>NT31-217171</t>
  </si>
  <si>
    <t>X-TRAIL</t>
  </si>
  <si>
    <t>CCEFW-301425</t>
  </si>
  <si>
    <t>WVWZZZ6RZEU009093</t>
  </si>
  <si>
    <t>VOLKSWAGEN</t>
  </si>
  <si>
    <t>POLO</t>
  </si>
  <si>
    <t>GH5FW-106662</t>
  </si>
  <si>
    <t>ATENZA</t>
  </si>
  <si>
    <t>ZE2-1157890</t>
  </si>
  <si>
    <t>HONDA</t>
  </si>
  <si>
    <t>INSIGHT</t>
  </si>
  <si>
    <t>Adria Ace(KZ)</t>
  </si>
  <si>
    <t>GK3-3205230</t>
  </si>
  <si>
    <t>Sato, Akira</t>
  </si>
  <si>
    <t>FIT</t>
  </si>
  <si>
    <t>WBANU52090CW40854</t>
  </si>
  <si>
    <t>BMW</t>
  </si>
  <si>
    <t>5 SERIES</t>
  </si>
  <si>
    <t>BRM-016926</t>
  </si>
  <si>
    <t>SUBARU</t>
  </si>
  <si>
    <t>LEGACY TOURING WAGON</t>
  </si>
  <si>
    <t>YF15-301368</t>
  </si>
  <si>
    <t>BR9-013494</t>
  </si>
  <si>
    <t>WAUZZZ8T8AA076932</t>
  </si>
  <si>
    <t>AUDI</t>
  </si>
  <si>
    <t>A5</t>
  </si>
  <si>
    <t>YV1MS6759B2544128</t>
  </si>
  <si>
    <t>VOLVO</t>
  </si>
  <si>
    <t>S40</t>
  </si>
  <si>
    <t>WBAPG36000NM92838</t>
  </si>
  <si>
    <t>320i</t>
  </si>
  <si>
    <t>CP3-1003113</t>
  </si>
  <si>
    <t>Yagami, Hiroki</t>
  </si>
  <si>
    <t>INSPIRE</t>
  </si>
  <si>
    <t>Meridian Ace(KB)</t>
  </si>
  <si>
    <t>CWEFWN-109090</t>
  </si>
  <si>
    <t>LAFESTA</t>
  </si>
  <si>
    <t>CV5W-0204781</t>
  </si>
  <si>
    <t>Nagai, Masanari</t>
  </si>
  <si>
    <t>DELICA</t>
  </si>
  <si>
    <t>WVWZZZ1KZBW304539</t>
  </si>
  <si>
    <t>GOLF</t>
  </si>
  <si>
    <t>ZSU60-0049301</t>
  </si>
  <si>
    <t>Kimura, Emika</t>
  </si>
  <si>
    <t>HARRIER</t>
  </si>
  <si>
    <t>ZVW40-3015368</t>
  </si>
  <si>
    <t>PRIUS ALPHA</t>
  </si>
  <si>
    <t>ACA36-6000691</t>
  </si>
  <si>
    <t>RAV4</t>
  </si>
  <si>
    <t>NKE165-7111487</t>
  </si>
  <si>
    <t>Shimizu, Tsubasa</t>
  </si>
  <si>
    <t>COROLLA AXIO</t>
  </si>
  <si>
    <t>WVWZZZ1KZBW322438</t>
  </si>
  <si>
    <t>CP3-1001012</t>
  </si>
  <si>
    <t>Nakayama, Shoji</t>
  </si>
  <si>
    <t>ZC72S-325763</t>
  </si>
  <si>
    <t>SUZUKI</t>
  </si>
  <si>
    <t>SWIFT</t>
  </si>
  <si>
    <t>AZT251-0008622</t>
  </si>
  <si>
    <t>AVENSIS</t>
  </si>
  <si>
    <t>CV5W-0606214</t>
  </si>
  <si>
    <t>AVV50-1032065</t>
  </si>
  <si>
    <t>Suzuki, Kazumi</t>
  </si>
  <si>
    <t>CAMRY</t>
  </si>
  <si>
    <t>CY6A-0000372</t>
  </si>
  <si>
    <t>GALANT FORTIS</t>
  </si>
  <si>
    <t>WAUZZZ8V2EA165824</t>
  </si>
  <si>
    <t>Stent, Toby</t>
  </si>
  <si>
    <t>A3</t>
  </si>
  <si>
    <t>Meridian Ace(KZ)</t>
  </si>
  <si>
    <t>WAUZZZ8P09A094923</t>
  </si>
  <si>
    <t>Joyce, Andrew</t>
  </si>
  <si>
    <t>11/29/2018</t>
  </si>
  <si>
    <t>Y50-115509</t>
  </si>
  <si>
    <t>Kashiwagi, Junpei</t>
  </si>
  <si>
    <t>FUGA</t>
  </si>
  <si>
    <t>ZVW30-5289855</t>
  </si>
  <si>
    <t>Bullock, Michael</t>
  </si>
  <si>
    <t>PRIUS</t>
  </si>
  <si>
    <t>Venus Spirit(KB)</t>
  </si>
  <si>
    <t>E12-409487</t>
  </si>
  <si>
    <t>NOTE</t>
  </si>
  <si>
    <t>YA9-010037</t>
  </si>
  <si>
    <t>Kato, Kai</t>
  </si>
  <si>
    <t>EXIGA</t>
  </si>
  <si>
    <t>NKE165-7021811</t>
  </si>
  <si>
    <t>CW5W-9301570</t>
  </si>
  <si>
    <t>RR3-1101814</t>
  </si>
  <si>
    <t>Mako, Rico</t>
  </si>
  <si>
    <t>ELYSION</t>
  </si>
  <si>
    <t>WBAPH36010NN20921</t>
  </si>
  <si>
    <t>325i</t>
  </si>
  <si>
    <t>NKE165-7000782</t>
  </si>
  <si>
    <t>Hashimoto, Karin</t>
  </si>
  <si>
    <t>NKE165-7023975</t>
  </si>
  <si>
    <t>AXIO</t>
  </si>
  <si>
    <t>CV5W-0020349</t>
  </si>
  <si>
    <t>DELICA D:5</t>
  </si>
  <si>
    <t>WBSNB92040CU18103</t>
  </si>
  <si>
    <t xml:space="preserve">Customer-Present, </t>
  </si>
  <si>
    <t>09/29/2018</t>
  </si>
  <si>
    <t>M5</t>
  </si>
  <si>
    <t>GJ2FW-106774</t>
  </si>
  <si>
    <t>NHP10-2254325</t>
  </si>
  <si>
    <t>AQUA</t>
  </si>
  <si>
    <t>NKE165-7050562</t>
  </si>
  <si>
    <t>ZVW40-3076962</t>
  </si>
  <si>
    <t>RB1-1307876</t>
  </si>
  <si>
    <t>ODYSSEY</t>
  </si>
  <si>
    <t>NT31-300737</t>
  </si>
  <si>
    <t>RB1-1409160</t>
  </si>
  <si>
    <t>Venus Spirit(NG)</t>
  </si>
  <si>
    <t>GRS180-0068590</t>
  </si>
  <si>
    <t>GP7-054893</t>
  </si>
  <si>
    <t>IMPREZA</t>
  </si>
  <si>
    <t>RR3-1103001</t>
  </si>
  <si>
    <t>GK4-1006981</t>
  </si>
  <si>
    <t>BLEFW-103447</t>
  </si>
  <si>
    <t>Taniguchi, Kazuki</t>
  </si>
  <si>
    <t>GP5-3203324</t>
  </si>
  <si>
    <t>Watanabe, Hideki</t>
  </si>
  <si>
    <t>ZVW30-1292229</t>
  </si>
  <si>
    <t>Murata, Ryuuya</t>
  </si>
  <si>
    <t>Venus Spirit(KZ)</t>
  </si>
  <si>
    <t>WMWSU32000TY89700</t>
  </si>
  <si>
    <t>MINI</t>
  </si>
  <si>
    <t>CW5W-9301200</t>
  </si>
  <si>
    <t>NT31-319755</t>
  </si>
  <si>
    <t>RB3-1201948</t>
  </si>
  <si>
    <t>WVGZZZ7LZ9D023861</t>
  </si>
  <si>
    <t>TOUAREG</t>
  </si>
  <si>
    <t>NT31-010086</t>
  </si>
  <si>
    <t>RB1-1403509</t>
  </si>
  <si>
    <t>RB1-1074217</t>
  </si>
  <si>
    <t>iDirect, iDirect</t>
  </si>
  <si>
    <t>SH5-039610</t>
  </si>
  <si>
    <t>Yoshida, Tatsuki</t>
  </si>
  <si>
    <t>FORESTER</t>
  </si>
  <si>
    <t>ZGE20-0093451</t>
  </si>
  <si>
    <t>WISH</t>
  </si>
  <si>
    <t>CW5W-5206557</t>
  </si>
  <si>
    <t>WDC1668242A615590</t>
  </si>
  <si>
    <t>Tahara, Eiji</t>
  </si>
  <si>
    <t>MERCEDES-BENZ</t>
  </si>
  <si>
    <t>GL 350</t>
  </si>
  <si>
    <t>GP2-3039731</t>
  </si>
  <si>
    <t>FIT SHUTTLE HYBRID</t>
  </si>
  <si>
    <t>UNASSIGNED UNITS</t>
  </si>
  <si>
    <t>GP3-024667</t>
  </si>
  <si>
    <t>Unassigned</t>
  </si>
  <si>
    <t>YA5-029333</t>
  </si>
  <si>
    <t>GP7-049992</t>
  </si>
  <si>
    <t>ZVW35-3076084</t>
  </si>
  <si>
    <t>WVWZZZ9NZ8U000190</t>
  </si>
  <si>
    <t>Keatley, Glenn</t>
  </si>
  <si>
    <t>11/23/2016</t>
  </si>
  <si>
    <t>WAUZZZ8K7BA039928</t>
  </si>
  <si>
    <t>A4</t>
  </si>
  <si>
    <t>AZE156-1019839</t>
  </si>
  <si>
    <t>SHJ-016945</t>
  </si>
  <si>
    <t>CCEFW-300769</t>
  </si>
  <si>
    <t>DJ5FS-103604</t>
  </si>
  <si>
    <t>DEMIO</t>
  </si>
  <si>
    <t>WDD2120262A922802</t>
  </si>
  <si>
    <t>E350</t>
  </si>
  <si>
    <t>RB3-1200716</t>
  </si>
  <si>
    <t>ACA38-5174661</t>
  </si>
  <si>
    <t>CW5W-5402441</t>
  </si>
  <si>
    <t>WDC1660572A070733</t>
  </si>
  <si>
    <t>WAUZZZ8KXBA042967</t>
  </si>
  <si>
    <t>BM9-007433</t>
  </si>
  <si>
    <t>NKE165-7157783</t>
  </si>
  <si>
    <t>NT31-006149</t>
  </si>
  <si>
    <t>WBAVL52030VP33795</t>
  </si>
  <si>
    <t>WBAPG36080NN38237</t>
  </si>
  <si>
    <t>RK5-1039858</t>
  </si>
  <si>
    <t>ZC31S-208794</t>
  </si>
  <si>
    <t>ACA33-5179441</t>
  </si>
  <si>
    <t>GRS191-0006971</t>
  </si>
  <si>
    <t>ZRE186-6003962</t>
  </si>
  <si>
    <t>WVWZZZ6RZCU001184</t>
  </si>
  <si>
    <t>KE2AW-216216</t>
  </si>
  <si>
    <t>TD94W-102228</t>
  </si>
  <si>
    <t>WAUZZZ8K99A166156</t>
  </si>
  <si>
    <t>YA4-020798</t>
  </si>
  <si>
    <t>YV1DZ475BC2307724</t>
  </si>
  <si>
    <t>GVF-004303</t>
  </si>
  <si>
    <t>WDD1760422J056740</t>
  </si>
  <si>
    <t>ACA38-5151138</t>
  </si>
  <si>
    <t>BR9-067547</t>
  </si>
  <si>
    <t>YV1FW9056C1038030</t>
  </si>
  <si>
    <t>SH5-056218</t>
  </si>
  <si>
    <t>ZC31S-208009</t>
  </si>
  <si>
    <t>WDB2110542A841977</t>
  </si>
  <si>
    <t>NT31-012987</t>
  </si>
  <si>
    <t>RW1-1003546</t>
  </si>
  <si>
    <t>WVWZZZ6RZCU032661</t>
  </si>
  <si>
    <t>UC1-1201737</t>
  </si>
  <si>
    <t>WDD2120542A057556</t>
  </si>
  <si>
    <t>PE52-004245</t>
  </si>
  <si>
    <t>WDC2510652A093421</t>
  </si>
  <si>
    <t>Mileage</t>
  </si>
  <si>
    <t>Garnet Ace(KB)</t>
  </si>
  <si>
    <t>12/30/2020</t>
  </si>
  <si>
    <t>01/17/2021</t>
  </si>
  <si>
    <t>VANGUARD</t>
  </si>
  <si>
    <t>M CLASS</t>
  </si>
  <si>
    <t>A4 AVANTE</t>
  </si>
  <si>
    <t>LEGACY</t>
  </si>
  <si>
    <t>X1</t>
  </si>
  <si>
    <t>3 SERIES</t>
  </si>
  <si>
    <t>STEPWAGON</t>
  </si>
  <si>
    <t>Garnet Ace(NG)</t>
  </si>
  <si>
    <t>12/25/2020</t>
  </si>
  <si>
    <t>AURIS</t>
  </si>
  <si>
    <t>ESCUDO</t>
  </si>
  <si>
    <t>A4 Avant</t>
  </si>
  <si>
    <t>Garnet Ace(KZ)</t>
  </si>
  <si>
    <t>12/24/2020</t>
  </si>
  <si>
    <t>XC60</t>
  </si>
  <si>
    <t>A180</t>
  </si>
  <si>
    <t>LEGACY OUTBACK</t>
  </si>
  <si>
    <t>V60</t>
  </si>
  <si>
    <t>E280</t>
  </si>
  <si>
    <t>CR-V</t>
  </si>
  <si>
    <t>E300</t>
  </si>
  <si>
    <t>12/15/2020</t>
  </si>
  <si>
    <t>01/03/2021</t>
  </si>
  <si>
    <t>XV</t>
  </si>
  <si>
    <t>ELGRAND</t>
  </si>
  <si>
    <t>R350</t>
  </si>
  <si>
    <t>Meridian Ace(NG)</t>
  </si>
  <si>
    <t>12/12/2020</t>
  </si>
  <si>
    <t>12/10/2020</t>
  </si>
  <si>
    <t>11/17/2020</t>
  </si>
  <si>
    <t>11/19/2020</t>
  </si>
  <si>
    <t>Stone, Robert</t>
  </si>
  <si>
    <t>10/23/2018</t>
  </si>
  <si>
    <t>11/25/2020</t>
  </si>
  <si>
    <t>11/20/2020</t>
  </si>
  <si>
    <t>Akimoto, Youki</t>
  </si>
  <si>
    <t>09/29/2020</t>
  </si>
  <si>
    <t>11/27/2020</t>
  </si>
  <si>
    <t>11/06/2020</t>
  </si>
  <si>
    <t>10/17/2020</t>
  </si>
  <si>
    <t>09/11/2020</t>
  </si>
  <si>
    <t>Yamada, Shizuka</t>
  </si>
  <si>
    <t>10/02/2020</t>
  </si>
  <si>
    <t>11/24/2020</t>
  </si>
  <si>
    <t>11/18/2020</t>
  </si>
  <si>
    <t>10/20/2020</t>
  </si>
  <si>
    <t>10/14/2020</t>
  </si>
  <si>
    <t>07/08/2019</t>
  </si>
  <si>
    <t>10/19/2020</t>
  </si>
  <si>
    <t>10/27/2020</t>
  </si>
  <si>
    <t>11/02/2020</t>
  </si>
  <si>
    <t>11/11/2020</t>
  </si>
  <si>
    <t>11/10/2020</t>
  </si>
  <si>
    <t>11/05/2020</t>
  </si>
  <si>
    <t>10/08/2020</t>
  </si>
  <si>
    <t>10/16/2020</t>
  </si>
  <si>
    <t>10/28/2020</t>
  </si>
  <si>
    <t>11/03/2020</t>
  </si>
  <si>
    <t>NHP10-2101336</t>
  </si>
  <si>
    <t>WVWZZZ1KZ6U002322</t>
  </si>
  <si>
    <t>YV1MW434BC2656608</t>
  </si>
  <si>
    <t>RR5-1003610</t>
  </si>
  <si>
    <t>KE2FW-120783</t>
  </si>
  <si>
    <t>WBAPG36080NM93848</t>
  </si>
  <si>
    <t>NT31-004838</t>
  </si>
  <si>
    <t>WBAVS12020KV96216</t>
  </si>
  <si>
    <t>ZVW30-5158529</t>
  </si>
  <si>
    <t>BRM-026470</t>
  </si>
  <si>
    <t>CW5W-0203015</t>
  </si>
  <si>
    <t>WDD2040492A862228</t>
  </si>
  <si>
    <t>WDC1569462J045634</t>
  </si>
  <si>
    <t>KE2FW-112298</t>
  </si>
  <si>
    <t>NT31-209008</t>
  </si>
  <si>
    <t>ZVW41-3326208</t>
  </si>
  <si>
    <t>WVWZZZ1KZCM635662</t>
  </si>
  <si>
    <t>09/10/2020</t>
  </si>
  <si>
    <t>Tyler, Mike</t>
  </si>
  <si>
    <t>03/15/2016</t>
  </si>
  <si>
    <t>11/30/2020</t>
  </si>
  <si>
    <t>10/22/2020</t>
  </si>
  <si>
    <t>iDirect-Cancel, Robert</t>
  </si>
  <si>
    <t>06/30/2016</t>
  </si>
  <si>
    <t>05/29/2018</t>
  </si>
  <si>
    <t>12/11/2020</t>
  </si>
  <si>
    <t>12/08/2020</t>
  </si>
  <si>
    <t>V50</t>
  </si>
  <si>
    <t>325I</t>
  </si>
  <si>
    <t>C180</t>
  </si>
  <si>
    <t>GLA250</t>
  </si>
  <si>
    <t>NZ Landed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</si>
</sst>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2" borderId="0" xfId="0" applyFont="1" applyFill="1" applyBorder="1"/>
    <xf numFmtId="14" fontId="2" fillId="2" borderId="0" xfId="0" applyNumberFormat="1" applyFont="1" applyFill="1" applyBorder="1"/>
    <xf numFmtId="14" fontId="2" fillId="2" borderId="0" xfId="0" applyNumberFormat="1" applyFont="1" applyFill="1" applyBorder="1" applyAlignment="1"/>
    <xf numFmtId="43" fontId="2" fillId="2" borderId="0" xfId="1" applyFont="1" applyFill="1" applyBorder="1"/>
    <xf numFmtId="0" fontId="0" fillId="0" borderId="0" xfId="0" applyFont="1" applyBorder="1"/>
    <xf numFmtId="0" fontId="3" fillId="0" borderId="0" xfId="2" applyFont="1" applyBorder="1" applyAlignment="1" applyProtection="1">
      <alignment vertical="center" wrapText="1"/>
    </xf>
    <xf numFmtId="164" fontId="0" fillId="0" borderId="0" xfId="1" applyNumberFormat="1" applyFont="1" applyBorder="1"/>
    <xf numFmtId="164" fontId="0" fillId="0" borderId="0" xfId="1" applyNumberFormat="1" applyFont="1" applyBorder="1" applyAlignment="1">
      <alignment vertical="center" wrapText="1"/>
    </xf>
    <xf numFmtId="0" fontId="0" fillId="0" borderId="0" xfId="0" applyNumberFormat="1" applyFont="1" applyBorder="1" applyAlignment="1">
      <alignment vertical="center" wrapText="1"/>
    </xf>
    <xf numFmtId="14" fontId="0" fillId="0" borderId="0" xfId="1" applyNumberFormat="1" applyFont="1" applyBorder="1" applyAlignment="1">
      <alignment vertical="center" wrapText="1"/>
    </xf>
    <xf numFmtId="14" fontId="0" fillId="0" borderId="0" xfId="1" applyNumberFormat="1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43" fontId="0" fillId="0" borderId="0" xfId="1" applyFont="1" applyBorder="1"/>
    <xf numFmtId="164" fontId="0" fillId="3" borderId="0" xfId="1" applyNumberFormat="1" applyFont="1" applyFill="1" applyBorder="1" applyAlignment="1">
      <alignment vertical="center" wrapText="1"/>
    </xf>
    <xf numFmtId="0" fontId="4" fillId="0" borderId="0" xfId="2" applyFont="1" applyBorder="1" applyAlignment="1" applyProtection="1">
      <alignment vertical="center" wrapText="1"/>
    </xf>
    <xf numFmtId="43" fontId="0" fillId="0" borderId="0" xfId="1" applyFont="1" applyBorder="1" applyAlignment="1">
      <alignment vertical="center" wrapText="1"/>
    </xf>
    <xf numFmtId="0" fontId="2" fillId="0" borderId="0" xfId="0" applyFont="1" applyBorder="1"/>
    <xf numFmtId="14" fontId="0" fillId="0" borderId="0" xfId="0" applyNumberFormat="1" applyFont="1" applyBorder="1"/>
    <xf numFmtId="14" fontId="0" fillId="0" borderId="0" xfId="0" applyNumberFormat="1" applyFont="1" applyBorder="1" applyAlignment="1"/>
    <xf numFmtId="14" fontId="0" fillId="0" borderId="0" xfId="1" applyNumberFormat="1" applyFont="1" applyBorder="1"/>
    <xf numFmtId="0" fontId="0" fillId="0" borderId="0" xfId="1" applyNumberFormat="1" applyFont="1" applyBorder="1"/>
    <xf numFmtId="164" fontId="0" fillId="0" borderId="0" xfId="1" applyNumberFormat="1" applyFont="1" applyFill="1" applyBorder="1"/>
    <xf numFmtId="0" fontId="3" fillId="0" borderId="0" xfId="2" applyBorder="1" applyAlignment="1" applyProtection="1">
      <alignment vertical="center" wrapText="1"/>
    </xf>
    <xf numFmtId="0" fontId="2" fillId="2" borderId="0" xfId="0" applyNumberFormat="1" applyFont="1" applyFill="1" applyBorder="1"/>
    <xf numFmtId="0" fontId="0" fillId="0" borderId="0" xfId="0" applyNumberFormat="1" applyFont="1" applyBorder="1"/>
    <xf numFmtId="164" fontId="0" fillId="4" borderId="0" xfId="1" applyNumberFormat="1" applyFont="1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8o%9E" TargetMode="External"/><Relationship Id="rId2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7k%9C" TargetMode="External"/><Relationship Id="rId4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D%9A%AA%99p%9A" TargetMode="External"/><Relationship Id="rId6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1h%A3" TargetMode="External"/><Relationship Id="rId8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A%98n%A3" TargetMode="External"/><Relationship Id="rId13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F%9Aq%9B" TargetMode="External"/><Relationship Id="rId10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D%99%A9%93n%A0" TargetMode="External"/><Relationship Id="rId1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1l%9D" TargetMode="External"/><Relationship Id="rId3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1%AF%99o%9D" TargetMode="External"/><Relationship Id="rId5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1%A9%9Ai%9F" TargetMode="External"/><Relationship Id="rId7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F%92p%9C" TargetMode="External"/><Relationship Id="rId12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8i%A3" TargetMode="External"/><Relationship Id="rId14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8%94p%9D" TargetMode="External"/><Relationship Id="rId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8i%9F" TargetMode="External"/><Relationship Id="rId9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4p%9F" TargetMode="External"/><Relationship Id="rId2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8%95j%A3" TargetMode="External"/><Relationship Id="rId2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3p%A1" TargetMode="External"/><Relationship Id="rId4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7%98m%A2" TargetMode="External"/><Relationship Id="rId4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3o%9C" TargetMode="External"/><Relationship Id="rId6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Ao%9D" TargetMode="External"/><Relationship Id="rId6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F%9Al%A3" TargetMode="External"/><Relationship Id="rId11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8%98m%9D" TargetMode="External"/><Relationship Id="rId11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7j%A1" TargetMode="External"/><Relationship Id="rId13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6m%A1" TargetMode="External"/><Relationship Id="rId13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3q%9E" TargetMode="External"/><Relationship Id="rId8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8h%9A" TargetMode="External"/><Relationship Id="rId8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3%B0%95p%A0" TargetMode="External"/><Relationship Id="rId150" Type="http://schemas.openxmlformats.org/officeDocument/2006/relationships/printerSettings" Target="../printerSettings/printerSettings1.bin"/><Relationship Id="rId1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3j%9E" TargetMode="External"/><Relationship Id="rId1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5p%9A" TargetMode="External"/><Relationship Id="rId3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1%AF%95q%9E" TargetMode="External"/><Relationship Id="rId3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B%95q%9D" TargetMode="External"/><Relationship Id="rId5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8p%9F" TargetMode="External"/><Relationship Id="rId10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6m%A2" TargetMode="External"/><Relationship Id="rId10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6k%9B" TargetMode="External"/><Relationship Id="rId12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7j%A0" TargetMode="External"/><Relationship Id="rId12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9l%9D" TargetMode="External"/><Relationship Id="rId5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1q%9F" TargetMode="External"/><Relationship Id="rId7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3%A8%98k%9C" TargetMode="External"/><Relationship Id="rId7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D%96k%9E" TargetMode="External"/><Relationship Id="rId9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8j%A1" TargetMode="External"/><Relationship Id="rId9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1h%A2" TargetMode="External"/><Relationship Id="rId14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D%94%A7%96k%9B" TargetMode="External"/><Relationship Id="rId14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8%98j%9C" TargetMode="External"/><Relationship Id="rId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2k%9E" TargetMode="External"/><Relationship Id="rId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B%9Am%A1" TargetMode="External"/><Relationship Id="rId2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1q%9B" TargetMode="External"/><Relationship Id="rId2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9m%A0" TargetMode="External"/><Relationship Id="rId4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1j%A0" TargetMode="External"/><Relationship Id="rId11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C%92l%A2" TargetMode="External"/><Relationship Id="rId11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6q%9A" TargetMode="External"/><Relationship Id="rId4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2p%9D" TargetMode="External"/><Relationship Id="rId6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8m%A3" TargetMode="External"/><Relationship Id="rId6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8o%A1" TargetMode="External"/><Relationship Id="rId8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B%9An%A1" TargetMode="External"/><Relationship Id="rId8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2h%9B" TargetMode="External"/><Relationship Id="rId13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2l%A0" TargetMode="External"/><Relationship Id="rId13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6l%9E" TargetMode="External"/><Relationship Id="rId1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4p%A2" TargetMode="External"/><Relationship Id="rId1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2k%9B" TargetMode="External"/><Relationship Id="rId3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4p%9A" TargetMode="External"/><Relationship Id="rId10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5q%9B" TargetMode="External"/><Relationship Id="rId3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D%99%A7%96n%A1" TargetMode="External"/><Relationship Id="rId5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1m%A0" TargetMode="External"/><Relationship Id="rId5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1%AA%92j%9D" TargetMode="External"/><Relationship Id="rId7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D%95o%9B" TargetMode="External"/><Relationship Id="rId9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6l%9F" TargetMode="External"/><Relationship Id="rId10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6n%9B" TargetMode="External"/><Relationship Id="rId12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9n%9C" TargetMode="External"/><Relationship Id="rId12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5l%9D" TargetMode="External"/><Relationship Id="rId14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D%98%A8%98o%9B" TargetMode="External"/><Relationship Id="rId14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8%97o%A3" TargetMode="External"/><Relationship Id="rId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8l%9D" TargetMode="External"/><Relationship Id="rId7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F%9An%A2" TargetMode="External"/><Relationship Id="rId9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An%9B" TargetMode="External"/><Relationship Id="rId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1%B0%92o%9D" TargetMode="External"/><Relationship Id="rId2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Aq%9D" TargetMode="External"/><Relationship Id="rId2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3l%A1" TargetMode="External"/><Relationship Id="rId4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D%99%AB%97j%A2" TargetMode="External"/><Relationship Id="rId4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Ap%A3" TargetMode="External"/><Relationship Id="rId6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5l%9D" TargetMode="External"/><Relationship Id="rId8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7p%9E" TargetMode="External"/><Relationship Id="rId11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F%96i%9B" TargetMode="External"/><Relationship Id="rId11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F%9Ap%9D" TargetMode="External"/><Relationship Id="rId13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B%9Ai%9E" TargetMode="External"/><Relationship Id="rId13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Ao%9A" TargetMode="External"/><Relationship Id="rId6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8h%9C" TargetMode="External"/><Relationship Id="rId8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4n%A2" TargetMode="External"/><Relationship Id="rId1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6i%9F" TargetMode="External"/><Relationship Id="rId1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1q%9C" TargetMode="External"/><Relationship Id="rId3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1%AF%93m%9A" TargetMode="External"/><Relationship Id="rId3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7%91q%A2" TargetMode="External"/><Relationship Id="rId5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1%A8%93q%9F" TargetMode="External"/><Relationship Id="rId7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3j%A0" TargetMode="External"/><Relationship Id="rId10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5m%A1" TargetMode="External"/><Relationship Id="rId10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5p%9B" TargetMode="External"/><Relationship Id="rId12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A%98n%A2" TargetMode="External"/><Relationship Id="rId14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8%95i%A2" TargetMode="External"/><Relationship Id="rId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6i%A1" TargetMode="External"/><Relationship Id="rId5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1o%9F" TargetMode="External"/><Relationship Id="rId7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F%9An%A1" TargetMode="External"/><Relationship Id="rId9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8q%9B" TargetMode="External"/><Relationship Id="rId9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6i%A1" TargetMode="External"/><Relationship Id="rId12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2o%9B" TargetMode="External"/><Relationship Id="rId14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9i%A2" TargetMode="External"/><Relationship Id="rId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7k%9E" TargetMode="External"/><Relationship Id="rId2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3l%9B" TargetMode="External"/><Relationship Id="rId4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3j%9F" TargetMode="External"/><Relationship Id="rId6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F%99m%A3" TargetMode="External"/><Relationship Id="rId11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D%9A%AC%9Aq%9D" TargetMode="External"/><Relationship Id="rId13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D%94%AE%98m%9C" TargetMode="External"/><Relationship Id="rId2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B%95q%9E" TargetMode="External"/><Relationship Id="rId4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4p%9B" TargetMode="External"/><Relationship Id="rId6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5p%9C" TargetMode="External"/><Relationship Id="rId8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2i%A3" TargetMode="External"/><Relationship Id="rId8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9k%A2" TargetMode="External"/><Relationship Id="rId11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5i%A2" TargetMode="External"/><Relationship Id="rId13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D%93%AC%92o%A1" TargetMode="External"/><Relationship Id="rId15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5m%9C" TargetMode="External"/><Relationship Id="rId3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A%92o%9A" TargetMode="External"/><Relationship Id="rId5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B%9An%9F" TargetMode="External"/><Relationship Id="rId10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5o%9F" TargetMode="External"/><Relationship Id="rId12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Aq%9C" TargetMode="External"/><Relationship Id="rId1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B%95p%A2" TargetMode="External"/><Relationship Id="rId3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Ak%9F" TargetMode="External"/><Relationship Id="rId5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1p%9F" TargetMode="External"/><Relationship Id="rId7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C%99k%9D" TargetMode="External"/><Relationship Id="rId7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4n%A1" TargetMode="External"/><Relationship Id="rId9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5i%9A" TargetMode="External"/><Relationship Id="rId9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6i%9B" TargetMode="External"/><Relationship Id="rId101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9q%A0" TargetMode="External"/><Relationship Id="rId12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8%98j%9F" TargetMode="External"/><Relationship Id="rId14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Ak%A2" TargetMode="External"/><Relationship Id="rId14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8%97p%9D" TargetMode="External"/><Relationship Id="rId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4n%A3" TargetMode="External"/><Relationship Id="rId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8%9Aq%A0" TargetMode="External"/><Relationship Id="rId2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9%91p%9C" TargetMode="External"/><Relationship Id="rId4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7%9Aq%A3" TargetMode="External"/><Relationship Id="rId6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A8%95j%9B" TargetMode="External"/><Relationship Id="rId8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1j%9B" TargetMode="External"/><Relationship Id="rId11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2p%A0" TargetMode="External"/><Relationship Id="rId13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8%91l%9A" TargetMode="External"/><Relationship Id="rId16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1%AF%94m%A2" TargetMode="External"/><Relationship Id="rId37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7%98j%A1" TargetMode="External"/><Relationship Id="rId58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3%A8%98l%9F" TargetMode="External"/><Relationship Id="rId79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2%AB%96h%9F" TargetMode="External"/><Relationship Id="rId102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6q%9E" TargetMode="External"/><Relationship Id="rId123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Aj%9F" TargetMode="External"/><Relationship Id="rId144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5%A7%96n%9E" TargetMode="External"/><Relationship Id="rId90" Type="http://schemas.openxmlformats.org/officeDocument/2006/relationships/hyperlink" Target="http://checklist.ibcjapan.co.jp/checklist?crypt=%5E%DC%D5%E3%98%B6%D1%CB%95%87%A7%E0%C5%D5%AB%DEt%A7%94%AA%9E%CC%D8%A5%D6ocY%CF%CD%A9%DE%D2%CD%B0%A8%D2%DB%9D%C8%A3%DA%A2%DF%E0%B9%AC%88%C9%A8%95%A6%CA%E2%A2%DD%D9%CF%CC%A9%8A%E1%D5%E0%9B%E2v%9EY%D0%D4%A5%DE%A7%DA%A9%C7%DC%E5%CE%EA%8D%9C%9C%DC%CF%CF%A2%CC%A5%C9u%9E%94%B0%96h%9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3"/>
  <sheetViews>
    <sheetView tabSelected="1" zoomScale="90" zoomScaleNormal="90" workbookViewId="0">
      <pane xSplit="1" ySplit="1" topLeftCell="B131" activePane="bottomRight" state="frozen"/>
      <selection pane="topRight" activeCell="B1" sqref="B1"/>
      <selection pane="bottomLeft" activeCell="A2" sqref="A2"/>
      <selection pane="bottomRight" activeCell="D142" sqref="D142"/>
    </sheetView>
  </sheetViews>
  <sheetFormatPr defaultRowHeight="15" x14ac:dyDescent="0.25"/>
  <cols>
    <col min="1" max="1" width="22.140625" style="5" bestFit="1" customWidth="1"/>
    <col min="2" max="2" width="12.7109375" style="5" bestFit="1" customWidth="1"/>
    <col min="3" max="3" width="10" style="5" bestFit="1" customWidth="1"/>
    <col min="4" max="4" width="7" style="5" bestFit="1" customWidth="1"/>
    <col min="5" max="5" width="9.42578125" style="5" bestFit="1" customWidth="1"/>
    <col min="6" max="6" width="17" style="5" bestFit="1" customWidth="1"/>
    <col min="7" max="7" width="15.28515625" style="18" bestFit="1" customWidth="1"/>
    <col min="8" max="8" width="11.5703125" style="19" bestFit="1" customWidth="1"/>
    <col min="9" max="9" width="10.28515625" style="5" bestFit="1" customWidth="1"/>
    <col min="10" max="10" width="8.28515625" style="25" bestFit="1" customWidth="1"/>
    <col min="11" max="11" width="14.85546875" style="5" bestFit="1" customWidth="1"/>
    <col min="12" max="12" width="18.28515625" style="5" bestFit="1" customWidth="1"/>
    <col min="13" max="13" width="18.28515625" style="25" customWidth="1"/>
    <col min="14" max="14" width="16" style="5" bestFit="1" customWidth="1"/>
    <col min="15" max="15" width="12.85546875" style="18" bestFit="1" customWidth="1"/>
    <col min="16" max="16" width="14" style="18" bestFit="1" customWidth="1"/>
    <col min="17" max="17" width="11.7109375" style="13" bestFit="1" customWidth="1"/>
    <col min="18" max="18" width="8.140625" style="5" bestFit="1" customWidth="1"/>
    <col min="19" max="19" width="14.140625" style="5" bestFit="1" customWidth="1"/>
    <col min="20" max="16384" width="9.140625" style="5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1" t="s">
        <v>8</v>
      </c>
      <c r="J1" s="24" t="s">
        <v>9</v>
      </c>
      <c r="K1" s="1" t="s">
        <v>10</v>
      </c>
      <c r="L1" s="1" t="s">
        <v>11</v>
      </c>
      <c r="M1" s="24" t="s">
        <v>262</v>
      </c>
      <c r="N1" s="1" t="s">
        <v>12</v>
      </c>
      <c r="O1" s="2" t="s">
        <v>13</v>
      </c>
      <c r="P1" s="2" t="s">
        <v>14</v>
      </c>
      <c r="Q1" s="4" t="s">
        <v>15</v>
      </c>
      <c r="R1" s="4" t="s">
        <v>16</v>
      </c>
      <c r="S1" s="4" t="s">
        <v>355</v>
      </c>
    </row>
    <row r="2" spans="1:19" s="12" customFormat="1" ht="15" customHeight="1" x14ac:dyDescent="0.25">
      <c r="A2" s="23" t="s">
        <v>226</v>
      </c>
      <c r="B2" s="7">
        <v>312500</v>
      </c>
      <c r="C2" s="7">
        <v>50000</v>
      </c>
      <c r="D2" s="8">
        <v>1150</v>
      </c>
      <c r="E2" s="9">
        <f t="shared" ref="E2:E46" ca="1" si="0">TODAY()-H2</f>
        <v>30</v>
      </c>
      <c r="F2" s="7" t="s">
        <v>18</v>
      </c>
      <c r="G2" s="20">
        <v>44154.307787071797</v>
      </c>
      <c r="H2" s="20" t="s">
        <v>295</v>
      </c>
      <c r="I2" s="12" t="str">
        <f t="shared" ref="I2:I46" ca="1" si="1">IF(E2&gt;=60,"Aged Stock","")</f>
        <v/>
      </c>
      <c r="J2" s="21">
        <v>2011</v>
      </c>
      <c r="K2" s="7" t="s">
        <v>70</v>
      </c>
      <c r="L2" s="7" t="s">
        <v>169</v>
      </c>
      <c r="M2" s="25">
        <v>131983</v>
      </c>
      <c r="N2" s="22" t="s">
        <v>263</v>
      </c>
      <c r="O2" s="7" t="s">
        <v>264</v>
      </c>
      <c r="P2" s="7" t="s">
        <v>265</v>
      </c>
      <c r="Q2" s="13">
        <v>71.73</v>
      </c>
      <c r="R2" s="14">
        <f t="shared" ref="R2:R46" si="2">((B2+C2)/Q2)+D2</f>
        <v>6203.6734978391187</v>
      </c>
      <c r="S2" s="26">
        <f>R2*1.15</f>
        <v>7134.2245225149863</v>
      </c>
    </row>
    <row r="3" spans="1:19" s="12" customFormat="1" ht="15" customHeight="1" x14ac:dyDescent="0.25">
      <c r="A3" s="23" t="s">
        <v>227</v>
      </c>
      <c r="B3" s="7">
        <v>515000</v>
      </c>
      <c r="C3" s="7">
        <v>50000</v>
      </c>
      <c r="D3" s="8">
        <v>1150</v>
      </c>
      <c r="E3" s="9">
        <f t="shared" ca="1" si="0"/>
        <v>28</v>
      </c>
      <c r="F3" s="7" t="s">
        <v>18</v>
      </c>
      <c r="G3" s="20">
        <v>44158.325641087999</v>
      </c>
      <c r="H3" s="20" t="s">
        <v>296</v>
      </c>
      <c r="I3" s="12" t="str">
        <f t="shared" ca="1" si="1"/>
        <v/>
      </c>
      <c r="J3" s="21">
        <v>2010</v>
      </c>
      <c r="K3" s="7" t="s">
        <v>32</v>
      </c>
      <c r="L3" s="7" t="s">
        <v>266</v>
      </c>
      <c r="M3" s="25">
        <v>109628</v>
      </c>
      <c r="N3" s="22" t="s">
        <v>263</v>
      </c>
      <c r="O3" s="7" t="s">
        <v>264</v>
      </c>
      <c r="P3" s="7" t="s">
        <v>265</v>
      </c>
      <c r="Q3" s="13">
        <v>71.77</v>
      </c>
      <c r="R3" s="14">
        <f t="shared" si="2"/>
        <v>9022.3700710603316</v>
      </c>
      <c r="S3" s="26">
        <f t="shared" ref="S3:S66" si="3">R3*1.15</f>
        <v>10375.72558171938</v>
      </c>
    </row>
    <row r="4" spans="1:19" s="12" customFormat="1" ht="15" customHeight="1" x14ac:dyDescent="0.25">
      <c r="A4" s="23" t="s">
        <v>228</v>
      </c>
      <c r="B4" s="7">
        <v>382000</v>
      </c>
      <c r="C4" s="7">
        <v>50000</v>
      </c>
      <c r="D4" s="8">
        <v>1150</v>
      </c>
      <c r="E4" s="9">
        <f t="shared" ca="1" si="0"/>
        <v>28</v>
      </c>
      <c r="F4" s="7" t="s">
        <v>18</v>
      </c>
      <c r="G4" s="20">
        <v>44158.560081018499</v>
      </c>
      <c r="H4" s="20" t="s">
        <v>296</v>
      </c>
      <c r="I4" s="12" t="str">
        <f t="shared" ca="1" si="1"/>
        <v/>
      </c>
      <c r="J4" s="21">
        <v>2009</v>
      </c>
      <c r="K4" s="7" t="s">
        <v>45</v>
      </c>
      <c r="L4" s="7" t="s">
        <v>46</v>
      </c>
      <c r="M4" s="25">
        <v>158580</v>
      </c>
      <c r="N4" s="22" t="s">
        <v>263</v>
      </c>
      <c r="O4" s="7" t="s">
        <v>264</v>
      </c>
      <c r="P4" s="7" t="s">
        <v>265</v>
      </c>
      <c r="Q4" s="13">
        <v>71.77</v>
      </c>
      <c r="R4" s="14">
        <f t="shared" si="2"/>
        <v>7169.2280897310857</v>
      </c>
      <c r="S4" s="26">
        <f t="shared" si="3"/>
        <v>8244.6123031907482</v>
      </c>
    </row>
    <row r="5" spans="1:19" s="12" customFormat="1" ht="15" customHeight="1" x14ac:dyDescent="0.25">
      <c r="A5" s="23" t="s">
        <v>229</v>
      </c>
      <c r="B5" s="7">
        <v>2160000</v>
      </c>
      <c r="C5" s="7">
        <v>90000</v>
      </c>
      <c r="D5" s="8">
        <v>1150</v>
      </c>
      <c r="E5" s="9">
        <f t="shared" ca="1" si="0"/>
        <v>786</v>
      </c>
      <c r="F5" s="7" t="s">
        <v>297</v>
      </c>
      <c r="G5" s="20">
        <v>44165.550218286997</v>
      </c>
      <c r="H5" s="20" t="s">
        <v>298</v>
      </c>
      <c r="I5" s="12" t="str">
        <f t="shared" ca="1" si="1"/>
        <v>Aged Stock</v>
      </c>
      <c r="J5" s="21">
        <v>2012</v>
      </c>
      <c r="K5" s="7" t="s">
        <v>204</v>
      </c>
      <c r="L5" s="7" t="s">
        <v>267</v>
      </c>
      <c r="M5" s="25">
        <v>99363</v>
      </c>
      <c r="N5" s="22" t="s">
        <v>263</v>
      </c>
      <c r="O5" s="7" t="s">
        <v>264</v>
      </c>
      <c r="P5" s="7" t="s">
        <v>265</v>
      </c>
      <c r="Q5" s="13">
        <v>73.11</v>
      </c>
      <c r="R5" s="14">
        <f t="shared" si="2"/>
        <v>31925.543701272058</v>
      </c>
      <c r="S5" s="26">
        <f t="shared" si="3"/>
        <v>36714.375256462867</v>
      </c>
    </row>
    <row r="6" spans="1:19" s="12" customFormat="1" ht="15" customHeight="1" x14ac:dyDescent="0.25">
      <c r="A6" s="23" t="s">
        <v>230</v>
      </c>
      <c r="B6" s="7">
        <v>283000</v>
      </c>
      <c r="C6" s="7">
        <v>50000</v>
      </c>
      <c r="D6" s="8">
        <v>1150</v>
      </c>
      <c r="E6" s="9">
        <f t="shared" ca="1" si="0"/>
        <v>22</v>
      </c>
      <c r="F6" s="7" t="s">
        <v>18</v>
      </c>
      <c r="G6" s="20">
        <v>44161.443935844902</v>
      </c>
      <c r="H6" s="20" t="s">
        <v>299</v>
      </c>
      <c r="I6" s="12" t="str">
        <f t="shared" ca="1" si="1"/>
        <v/>
      </c>
      <c r="J6" s="21">
        <v>2011</v>
      </c>
      <c r="K6" s="7" t="s">
        <v>85</v>
      </c>
      <c r="L6" s="7" t="s">
        <v>268</v>
      </c>
      <c r="M6" s="25">
        <v>103764</v>
      </c>
      <c r="N6" s="22" t="s">
        <v>263</v>
      </c>
      <c r="O6" s="7" t="s">
        <v>264</v>
      </c>
      <c r="P6" s="7" t="s">
        <v>265</v>
      </c>
      <c r="Q6" s="13">
        <v>73.09</v>
      </c>
      <c r="R6" s="14">
        <f t="shared" si="2"/>
        <v>5706.0268162539332</v>
      </c>
      <c r="S6" s="26">
        <f t="shared" si="3"/>
        <v>6561.9308386920229</v>
      </c>
    </row>
    <row r="7" spans="1:19" s="12" customFormat="1" ht="15" customHeight="1" x14ac:dyDescent="0.25">
      <c r="A7" s="23" t="s">
        <v>231</v>
      </c>
      <c r="B7" s="7">
        <v>268000</v>
      </c>
      <c r="C7" s="7">
        <v>50000</v>
      </c>
      <c r="D7" s="8">
        <v>1150</v>
      </c>
      <c r="E7" s="9">
        <f t="shared" ca="1" si="0"/>
        <v>27</v>
      </c>
      <c r="F7" s="7" t="s">
        <v>18</v>
      </c>
      <c r="G7" s="20">
        <v>44165.909871909702</v>
      </c>
      <c r="H7" s="20" t="s">
        <v>300</v>
      </c>
      <c r="I7" s="12" t="str">
        <f t="shared" ca="1" si="1"/>
        <v/>
      </c>
      <c r="J7" s="21">
        <v>2009</v>
      </c>
      <c r="K7" s="7" t="s">
        <v>80</v>
      </c>
      <c r="L7" s="7" t="s">
        <v>269</v>
      </c>
      <c r="M7" s="25">
        <v>125550</v>
      </c>
      <c r="N7" s="22" t="s">
        <v>263</v>
      </c>
      <c r="O7" s="7" t="s">
        <v>264</v>
      </c>
      <c r="P7" s="7" t="s">
        <v>265</v>
      </c>
      <c r="Q7" s="13">
        <v>73.11</v>
      </c>
      <c r="R7" s="14">
        <f t="shared" si="2"/>
        <v>5499.6101764464502</v>
      </c>
      <c r="S7" s="26">
        <f t="shared" si="3"/>
        <v>6324.5517029134171</v>
      </c>
    </row>
    <row r="8" spans="1:19" s="12" customFormat="1" ht="15" customHeight="1" x14ac:dyDescent="0.25">
      <c r="A8" s="23" t="s">
        <v>232</v>
      </c>
      <c r="B8" s="7">
        <v>800500</v>
      </c>
      <c r="C8" s="7">
        <v>50000</v>
      </c>
      <c r="D8" s="8">
        <v>1150</v>
      </c>
      <c r="E8" s="9">
        <f t="shared" ca="1" si="0"/>
        <v>79</v>
      </c>
      <c r="F8" s="7" t="s">
        <v>301</v>
      </c>
      <c r="G8" s="20">
        <v>44165.542751504603</v>
      </c>
      <c r="H8" s="20" t="s">
        <v>302</v>
      </c>
      <c r="I8" s="12" t="str">
        <f t="shared" ca="1" si="1"/>
        <v>Aged Stock</v>
      </c>
      <c r="J8" s="21">
        <v>2017</v>
      </c>
      <c r="K8" s="7" t="s">
        <v>32</v>
      </c>
      <c r="L8" s="7" t="s">
        <v>56</v>
      </c>
      <c r="M8" s="25">
        <v>112725</v>
      </c>
      <c r="N8" s="22" t="s">
        <v>263</v>
      </c>
      <c r="O8" s="7" t="s">
        <v>264</v>
      </c>
      <c r="P8" s="7" t="s">
        <v>265</v>
      </c>
      <c r="Q8" s="13">
        <v>73.11</v>
      </c>
      <c r="R8" s="14">
        <f t="shared" si="2"/>
        <v>12783.155519080838</v>
      </c>
      <c r="S8" s="26">
        <f t="shared" si="3"/>
        <v>14700.628846942962</v>
      </c>
    </row>
    <row r="9" spans="1:19" s="12" customFormat="1" ht="15" customHeight="1" x14ac:dyDescent="0.25">
      <c r="A9" s="23" t="s">
        <v>233</v>
      </c>
      <c r="B9" s="7">
        <v>222000</v>
      </c>
      <c r="C9" s="7">
        <v>50000</v>
      </c>
      <c r="D9" s="8">
        <v>1150</v>
      </c>
      <c r="E9" s="9">
        <f t="shared" ca="1" si="0"/>
        <v>20</v>
      </c>
      <c r="F9" s="7" t="s">
        <v>18</v>
      </c>
      <c r="G9" s="20">
        <v>44165.902476851901</v>
      </c>
      <c r="H9" s="20" t="s">
        <v>303</v>
      </c>
      <c r="I9" s="12" t="str">
        <f t="shared" ca="1" si="1"/>
        <v/>
      </c>
      <c r="J9" s="21">
        <v>2007</v>
      </c>
      <c r="K9" s="7" t="s">
        <v>19</v>
      </c>
      <c r="L9" s="7" t="s">
        <v>62</v>
      </c>
      <c r="M9" s="25">
        <v>145458</v>
      </c>
      <c r="N9" s="22" t="s">
        <v>263</v>
      </c>
      <c r="O9" s="7" t="s">
        <v>264</v>
      </c>
      <c r="P9" s="7" t="s">
        <v>265</v>
      </c>
      <c r="Q9" s="13">
        <v>73.11</v>
      </c>
      <c r="R9" s="14">
        <f t="shared" si="2"/>
        <v>4870.4212829982225</v>
      </c>
      <c r="S9" s="26">
        <f t="shared" si="3"/>
        <v>5600.9844754479554</v>
      </c>
    </row>
    <row r="10" spans="1:19" s="12" customFormat="1" ht="15" customHeight="1" x14ac:dyDescent="0.25">
      <c r="A10" s="23" t="s">
        <v>234</v>
      </c>
      <c r="B10" s="7">
        <v>517000</v>
      </c>
      <c r="C10" s="7">
        <v>50000</v>
      </c>
      <c r="D10" s="8">
        <v>1150</v>
      </c>
      <c r="E10" s="9">
        <f t="shared" ca="1" si="0"/>
        <v>27</v>
      </c>
      <c r="F10" s="7" t="s">
        <v>18</v>
      </c>
      <c r="G10" s="20">
        <v>44165.909773530097</v>
      </c>
      <c r="H10" s="20" t="s">
        <v>300</v>
      </c>
      <c r="I10" s="12" t="str">
        <f t="shared" ca="1" si="1"/>
        <v/>
      </c>
      <c r="J10" s="21">
        <v>2011</v>
      </c>
      <c r="K10" s="7" t="s">
        <v>77</v>
      </c>
      <c r="L10" s="7" t="s">
        <v>270</v>
      </c>
      <c r="M10" s="25">
        <v>80635</v>
      </c>
      <c r="N10" s="22" t="s">
        <v>263</v>
      </c>
      <c r="O10" s="7" t="s">
        <v>264</v>
      </c>
      <c r="P10" s="7" t="s">
        <v>265</v>
      </c>
      <c r="Q10" s="13">
        <v>73.11</v>
      </c>
      <c r="R10" s="14">
        <f t="shared" si="2"/>
        <v>8905.4370127205584</v>
      </c>
      <c r="S10" s="26">
        <f t="shared" si="3"/>
        <v>10241.252564628641</v>
      </c>
    </row>
    <row r="11" spans="1:19" s="12" customFormat="1" ht="15" customHeight="1" x14ac:dyDescent="0.25">
      <c r="A11" s="23" t="s">
        <v>235</v>
      </c>
      <c r="B11" s="7">
        <v>376000</v>
      </c>
      <c r="C11" s="7">
        <v>50000</v>
      </c>
      <c r="D11" s="8">
        <v>1150</v>
      </c>
      <c r="E11" s="9">
        <f t="shared" ca="1" si="0"/>
        <v>20</v>
      </c>
      <c r="F11" s="7" t="s">
        <v>18</v>
      </c>
      <c r="G11" s="20">
        <v>44165.909795601903</v>
      </c>
      <c r="H11" s="20" t="s">
        <v>303</v>
      </c>
      <c r="I11" s="12" t="str">
        <f t="shared" ca="1" si="1"/>
        <v/>
      </c>
      <c r="J11" s="21">
        <v>2012</v>
      </c>
      <c r="K11" s="7" t="s">
        <v>77</v>
      </c>
      <c r="L11" s="7" t="s">
        <v>271</v>
      </c>
      <c r="M11" s="25">
        <v>69120</v>
      </c>
      <c r="N11" s="22" t="s">
        <v>263</v>
      </c>
      <c r="O11" s="7" t="s">
        <v>264</v>
      </c>
      <c r="P11" s="7" t="s">
        <v>265</v>
      </c>
      <c r="Q11" s="13">
        <v>73.11</v>
      </c>
      <c r="R11" s="14">
        <f t="shared" si="2"/>
        <v>6976.8362741075089</v>
      </c>
      <c r="S11" s="26">
        <f t="shared" si="3"/>
        <v>8023.3617152236347</v>
      </c>
    </row>
    <row r="12" spans="1:19" s="12" customFormat="1" ht="15" customHeight="1" x14ac:dyDescent="0.25">
      <c r="A12" s="23" t="s">
        <v>236</v>
      </c>
      <c r="B12" s="7">
        <v>364000</v>
      </c>
      <c r="C12" s="7">
        <v>50000</v>
      </c>
      <c r="D12" s="8">
        <v>1150</v>
      </c>
      <c r="E12" s="9">
        <f t="shared" ca="1" si="0"/>
        <v>41</v>
      </c>
      <c r="F12" s="7" t="s">
        <v>135</v>
      </c>
      <c r="G12" s="20">
        <v>44165.547042395803</v>
      </c>
      <c r="H12" s="20" t="s">
        <v>304</v>
      </c>
      <c r="I12" s="12" t="str">
        <f t="shared" ca="1" si="1"/>
        <v/>
      </c>
      <c r="J12" s="21">
        <v>2010</v>
      </c>
      <c r="K12" s="7" t="s">
        <v>70</v>
      </c>
      <c r="L12" s="7" t="s">
        <v>272</v>
      </c>
      <c r="M12" s="25">
        <v>126776</v>
      </c>
      <c r="N12" s="22" t="s">
        <v>263</v>
      </c>
      <c r="O12" s="7" t="s">
        <v>264</v>
      </c>
      <c r="P12" s="7" t="s">
        <v>265</v>
      </c>
      <c r="Q12" s="13">
        <v>73.11</v>
      </c>
      <c r="R12" s="14">
        <f t="shared" si="2"/>
        <v>6812.7000410340579</v>
      </c>
      <c r="S12" s="26">
        <f t="shared" si="3"/>
        <v>7834.6050471891658</v>
      </c>
    </row>
    <row r="13" spans="1:19" s="12" customFormat="1" ht="15" customHeight="1" x14ac:dyDescent="0.25">
      <c r="A13" s="23" t="s">
        <v>237</v>
      </c>
      <c r="B13" s="7">
        <v>282000</v>
      </c>
      <c r="C13" s="7">
        <v>50000</v>
      </c>
      <c r="D13" s="8">
        <v>1150</v>
      </c>
      <c r="E13" s="9">
        <f t="shared" ca="1" si="0"/>
        <v>61</v>
      </c>
      <c r="F13" s="7" t="s">
        <v>99</v>
      </c>
      <c r="G13" s="20">
        <v>44165.557811145802</v>
      </c>
      <c r="H13" s="20" t="s">
        <v>305</v>
      </c>
      <c r="I13" s="12" t="str">
        <f t="shared" ca="1" si="1"/>
        <v>Aged Stock</v>
      </c>
      <c r="J13" s="21">
        <v>2008</v>
      </c>
      <c r="K13" s="7" t="s">
        <v>117</v>
      </c>
      <c r="L13" s="7" t="s">
        <v>118</v>
      </c>
      <c r="M13" s="25">
        <v>130493</v>
      </c>
      <c r="N13" s="22" t="s">
        <v>263</v>
      </c>
      <c r="O13" s="7" t="s">
        <v>264</v>
      </c>
      <c r="P13" s="7" t="s">
        <v>265</v>
      </c>
      <c r="Q13" s="13">
        <v>73.11</v>
      </c>
      <c r="R13" s="14">
        <f t="shared" si="2"/>
        <v>5691.1024483654764</v>
      </c>
      <c r="S13" s="26">
        <f t="shared" si="3"/>
        <v>6544.7678156202974</v>
      </c>
    </row>
    <row r="14" spans="1:19" s="12" customFormat="1" ht="15" customHeight="1" x14ac:dyDescent="0.25">
      <c r="A14" s="23" t="s">
        <v>238</v>
      </c>
      <c r="B14" s="7">
        <v>472000</v>
      </c>
      <c r="C14" s="7">
        <v>50000</v>
      </c>
      <c r="D14" s="8">
        <v>1150</v>
      </c>
      <c r="E14" s="9">
        <f t="shared" ca="1" si="0"/>
        <v>28</v>
      </c>
      <c r="F14" s="7" t="s">
        <v>18</v>
      </c>
      <c r="G14" s="20">
        <v>44165.909913854201</v>
      </c>
      <c r="H14" s="20" t="s">
        <v>296</v>
      </c>
      <c r="I14" s="12" t="str">
        <f t="shared" ca="1" si="1"/>
        <v/>
      </c>
      <c r="J14" s="21">
        <v>2008</v>
      </c>
      <c r="K14" s="7" t="s">
        <v>32</v>
      </c>
      <c r="L14" s="7" t="s">
        <v>266</v>
      </c>
      <c r="M14" s="25">
        <v>142696</v>
      </c>
      <c r="N14" s="22" t="s">
        <v>273</v>
      </c>
      <c r="O14" s="7" t="s">
        <v>274</v>
      </c>
      <c r="P14" s="7" t="s">
        <v>265</v>
      </c>
      <c r="Q14" s="13">
        <v>73.11</v>
      </c>
      <c r="R14" s="14">
        <f t="shared" si="2"/>
        <v>8289.9261386951166</v>
      </c>
      <c r="S14" s="26">
        <f t="shared" si="3"/>
        <v>9533.4150594993826</v>
      </c>
    </row>
    <row r="15" spans="1:19" s="12" customFormat="1" ht="15" customHeight="1" x14ac:dyDescent="0.25">
      <c r="A15" s="23" t="s">
        <v>239</v>
      </c>
      <c r="B15" s="7">
        <v>277000</v>
      </c>
      <c r="C15" s="7">
        <v>50000</v>
      </c>
      <c r="D15" s="8">
        <v>1150</v>
      </c>
      <c r="E15" s="9">
        <f t="shared" ca="1" si="0"/>
        <v>28</v>
      </c>
      <c r="F15" s="7" t="s">
        <v>18</v>
      </c>
      <c r="G15" s="20">
        <v>44165.909834641199</v>
      </c>
      <c r="H15" s="20" t="s">
        <v>296</v>
      </c>
      <c r="I15" s="12" t="str">
        <f t="shared" ca="1" si="1"/>
        <v/>
      </c>
      <c r="J15" s="21">
        <v>2006</v>
      </c>
      <c r="K15" s="7" t="s">
        <v>38</v>
      </c>
      <c r="L15" s="7" t="s">
        <v>39</v>
      </c>
      <c r="M15" s="25">
        <v>148307</v>
      </c>
      <c r="N15" s="22" t="s">
        <v>273</v>
      </c>
      <c r="O15" s="7" t="s">
        <v>274</v>
      </c>
      <c r="P15" s="7" t="s">
        <v>265</v>
      </c>
      <c r="Q15" s="13">
        <v>73.11</v>
      </c>
      <c r="R15" s="14">
        <f t="shared" si="2"/>
        <v>5622.7123512515391</v>
      </c>
      <c r="S15" s="26">
        <f t="shared" si="3"/>
        <v>6466.119203939269</v>
      </c>
    </row>
    <row r="16" spans="1:19" s="12" customFormat="1" ht="15" customHeight="1" x14ac:dyDescent="0.25">
      <c r="A16" s="23" t="s">
        <v>240</v>
      </c>
      <c r="B16" s="7">
        <v>789000</v>
      </c>
      <c r="C16" s="7">
        <v>50000</v>
      </c>
      <c r="D16" s="8">
        <v>1150</v>
      </c>
      <c r="E16" s="9">
        <f t="shared" ca="1" si="0"/>
        <v>97</v>
      </c>
      <c r="F16" s="7" t="s">
        <v>74</v>
      </c>
      <c r="G16" s="20">
        <v>44165.557801932897</v>
      </c>
      <c r="H16" s="20" t="s">
        <v>306</v>
      </c>
      <c r="I16" s="12" t="str">
        <f t="shared" ca="1" si="1"/>
        <v>Aged Stock</v>
      </c>
      <c r="J16" s="21">
        <v>2013</v>
      </c>
      <c r="K16" s="7" t="s">
        <v>32</v>
      </c>
      <c r="L16" s="7" t="s">
        <v>275</v>
      </c>
      <c r="M16" s="25">
        <v>23201</v>
      </c>
      <c r="N16" s="22" t="s">
        <v>273</v>
      </c>
      <c r="O16" s="7" t="s">
        <v>274</v>
      </c>
      <c r="P16" s="7" t="s">
        <v>265</v>
      </c>
      <c r="Q16" s="13">
        <v>73.11</v>
      </c>
      <c r="R16" s="14">
        <f t="shared" si="2"/>
        <v>12625.858295718779</v>
      </c>
      <c r="S16" s="26">
        <f t="shared" si="3"/>
        <v>14519.737040076594</v>
      </c>
    </row>
    <row r="17" spans="1:19" s="12" customFormat="1" ht="15" customHeight="1" x14ac:dyDescent="0.25">
      <c r="A17" s="23" t="s">
        <v>241</v>
      </c>
      <c r="B17" s="7">
        <v>272500</v>
      </c>
      <c r="C17" s="7">
        <v>50000</v>
      </c>
      <c r="D17" s="8">
        <v>1150</v>
      </c>
      <c r="E17" s="9">
        <f t="shared" ca="1" si="0"/>
        <v>27</v>
      </c>
      <c r="F17" s="7" t="s">
        <v>31</v>
      </c>
      <c r="G17" s="20">
        <v>44165.550174189797</v>
      </c>
      <c r="H17" s="20" t="s">
        <v>300</v>
      </c>
      <c r="I17" s="12" t="str">
        <f t="shared" ca="1" si="1"/>
        <v/>
      </c>
      <c r="J17" s="21">
        <v>2011</v>
      </c>
      <c r="K17" s="7" t="s">
        <v>65</v>
      </c>
      <c r="L17" s="7" t="s">
        <v>66</v>
      </c>
      <c r="M17" s="25">
        <v>64443</v>
      </c>
      <c r="N17" s="22" t="s">
        <v>273</v>
      </c>
      <c r="O17" s="7" t="s">
        <v>274</v>
      </c>
      <c r="P17" s="7" t="s">
        <v>265</v>
      </c>
      <c r="Q17" s="13">
        <v>73.11</v>
      </c>
      <c r="R17" s="14">
        <f t="shared" si="2"/>
        <v>5561.1612638489951</v>
      </c>
      <c r="S17" s="26">
        <f t="shared" si="3"/>
        <v>6395.3354534263435</v>
      </c>
    </row>
    <row r="18" spans="1:19" s="12" customFormat="1" ht="15" customHeight="1" x14ac:dyDescent="0.25">
      <c r="A18" s="23" t="s">
        <v>242</v>
      </c>
      <c r="B18" s="7">
        <v>1572000</v>
      </c>
      <c r="C18" s="7">
        <v>70000</v>
      </c>
      <c r="D18" s="8">
        <v>1150</v>
      </c>
      <c r="E18" s="9">
        <f t="shared" ca="1" si="0"/>
        <v>76</v>
      </c>
      <c r="F18" s="7" t="s">
        <v>307</v>
      </c>
      <c r="G18" s="20">
        <v>44165.5427710648</v>
      </c>
      <c r="H18" s="20" t="s">
        <v>308</v>
      </c>
      <c r="I18" s="12" t="str">
        <f t="shared" ca="1" si="1"/>
        <v>Aged Stock</v>
      </c>
      <c r="J18" s="21">
        <v>2016</v>
      </c>
      <c r="K18" s="7" t="s">
        <v>23</v>
      </c>
      <c r="L18" s="7" t="s">
        <v>24</v>
      </c>
      <c r="M18" s="25">
        <v>54478</v>
      </c>
      <c r="N18" s="22" t="s">
        <v>273</v>
      </c>
      <c r="O18" s="7" t="s">
        <v>274</v>
      </c>
      <c r="P18" s="7" t="s">
        <v>265</v>
      </c>
      <c r="Q18" s="13">
        <v>73.11</v>
      </c>
      <c r="R18" s="14">
        <f t="shared" si="2"/>
        <v>23609.307892217206</v>
      </c>
      <c r="S18" s="26">
        <f t="shared" si="3"/>
        <v>27150.704076049784</v>
      </c>
    </row>
    <row r="19" spans="1:19" s="12" customFormat="1" ht="15" customHeight="1" x14ac:dyDescent="0.25">
      <c r="A19" s="23" t="s">
        <v>243</v>
      </c>
      <c r="B19" s="7">
        <v>384000</v>
      </c>
      <c r="C19" s="7">
        <v>50000</v>
      </c>
      <c r="D19" s="8">
        <v>1150</v>
      </c>
      <c r="E19" s="9">
        <f t="shared" ca="1" si="0"/>
        <v>23</v>
      </c>
      <c r="F19" s="7" t="s">
        <v>179</v>
      </c>
      <c r="G19" s="20">
        <v>44165.704807870403</v>
      </c>
      <c r="H19" s="20" t="s">
        <v>309</v>
      </c>
      <c r="I19" s="12" t="str">
        <f t="shared" ca="1" si="1"/>
        <v/>
      </c>
      <c r="J19" s="21">
        <v>2006</v>
      </c>
      <c r="K19" s="7" t="s">
        <v>117</v>
      </c>
      <c r="L19" s="7" t="s">
        <v>276</v>
      </c>
      <c r="M19" s="25">
        <v>119561</v>
      </c>
      <c r="N19" s="22" t="s">
        <v>273</v>
      </c>
      <c r="O19" s="7" t="s">
        <v>274</v>
      </c>
      <c r="P19" s="7" t="s">
        <v>265</v>
      </c>
      <c r="Q19" s="13">
        <v>73.11</v>
      </c>
      <c r="R19" s="14">
        <f t="shared" si="2"/>
        <v>7086.2604294898101</v>
      </c>
      <c r="S19" s="26">
        <f t="shared" si="3"/>
        <v>8149.199493913281</v>
      </c>
    </row>
    <row r="20" spans="1:19" s="12" customFormat="1" ht="15" customHeight="1" x14ac:dyDescent="0.25">
      <c r="A20" s="23" t="s">
        <v>244</v>
      </c>
      <c r="B20" s="7">
        <v>307000</v>
      </c>
      <c r="C20" s="7">
        <v>50000</v>
      </c>
      <c r="D20" s="8">
        <v>1150</v>
      </c>
      <c r="E20" s="9">
        <f t="shared" ca="1" si="0"/>
        <v>30</v>
      </c>
      <c r="F20" s="7" t="s">
        <v>18</v>
      </c>
      <c r="G20" s="20">
        <v>44153.370275925903</v>
      </c>
      <c r="H20" s="20" t="s">
        <v>295</v>
      </c>
      <c r="I20" s="12" t="str">
        <f t="shared" ca="1" si="1"/>
        <v/>
      </c>
      <c r="J20" s="21">
        <v>2009</v>
      </c>
      <c r="K20" s="7" t="s">
        <v>85</v>
      </c>
      <c r="L20" s="7" t="s">
        <v>277</v>
      </c>
      <c r="M20" s="25">
        <v>48203</v>
      </c>
      <c r="N20" s="22" t="s">
        <v>278</v>
      </c>
      <c r="O20" s="7" t="s">
        <v>279</v>
      </c>
      <c r="P20" s="7" t="s">
        <v>265</v>
      </c>
      <c r="Q20" s="13">
        <v>71.67</v>
      </c>
      <c r="R20" s="14">
        <f t="shared" si="2"/>
        <v>6131.1636668061947</v>
      </c>
      <c r="S20" s="26">
        <f t="shared" si="3"/>
        <v>7050.8382168271237</v>
      </c>
    </row>
    <row r="21" spans="1:19" s="12" customFormat="1" ht="15" customHeight="1" x14ac:dyDescent="0.25">
      <c r="A21" s="23" t="s">
        <v>245</v>
      </c>
      <c r="B21" s="7">
        <v>319500</v>
      </c>
      <c r="C21" s="7">
        <v>50000</v>
      </c>
      <c r="D21" s="8">
        <v>1150</v>
      </c>
      <c r="E21" s="9">
        <f t="shared" ca="1" si="0"/>
        <v>28</v>
      </c>
      <c r="F21" s="7" t="s">
        <v>18</v>
      </c>
      <c r="G21" s="20">
        <v>44158.325632604203</v>
      </c>
      <c r="H21" s="20" t="s">
        <v>296</v>
      </c>
      <c r="I21" s="12" t="str">
        <f t="shared" ca="1" si="1"/>
        <v/>
      </c>
      <c r="J21" s="21">
        <v>2012</v>
      </c>
      <c r="K21" s="7" t="s">
        <v>80</v>
      </c>
      <c r="L21" s="7" t="s">
        <v>145</v>
      </c>
      <c r="M21" s="25">
        <v>97177</v>
      </c>
      <c r="N21" s="22" t="s">
        <v>278</v>
      </c>
      <c r="O21" s="7" t="s">
        <v>279</v>
      </c>
      <c r="P21" s="7" t="s">
        <v>265</v>
      </c>
      <c r="Q21" s="13">
        <v>71.77</v>
      </c>
      <c r="R21" s="14">
        <f t="shared" si="2"/>
        <v>6298.3906924898984</v>
      </c>
      <c r="S21" s="26">
        <f t="shared" si="3"/>
        <v>7243.1492963633827</v>
      </c>
    </row>
    <row r="22" spans="1:19" s="12" customFormat="1" ht="15" customHeight="1" x14ac:dyDescent="0.25">
      <c r="A22" s="23" t="s">
        <v>246</v>
      </c>
      <c r="B22" s="7">
        <v>612000</v>
      </c>
      <c r="C22" s="7">
        <v>50000</v>
      </c>
      <c r="D22" s="8">
        <v>1150</v>
      </c>
      <c r="E22" s="9">
        <f t="shared" ca="1" si="0"/>
        <v>29</v>
      </c>
      <c r="F22" s="7" t="s">
        <v>18</v>
      </c>
      <c r="G22" s="20">
        <v>44158.411856597202</v>
      </c>
      <c r="H22" s="20" t="s">
        <v>310</v>
      </c>
      <c r="I22" s="12" t="str">
        <f t="shared" ca="1" si="1"/>
        <v/>
      </c>
      <c r="J22" s="21">
        <v>2012</v>
      </c>
      <c r="K22" s="7" t="s">
        <v>88</v>
      </c>
      <c r="L22" s="7" t="s">
        <v>280</v>
      </c>
      <c r="M22" s="25">
        <v>86169</v>
      </c>
      <c r="N22" s="22" t="s">
        <v>278</v>
      </c>
      <c r="O22" s="7" t="s">
        <v>279</v>
      </c>
      <c r="P22" s="7" t="s">
        <v>265</v>
      </c>
      <c r="Q22" s="13">
        <v>71.77</v>
      </c>
      <c r="R22" s="14">
        <f t="shared" si="2"/>
        <v>10373.909711578655</v>
      </c>
      <c r="S22" s="26">
        <f t="shared" si="3"/>
        <v>11929.996168315452</v>
      </c>
    </row>
    <row r="23" spans="1:19" s="12" customFormat="1" ht="15" customHeight="1" x14ac:dyDescent="0.25">
      <c r="A23" s="23" t="s">
        <v>247</v>
      </c>
      <c r="B23" s="7">
        <v>777000</v>
      </c>
      <c r="C23" s="7">
        <v>50000</v>
      </c>
      <c r="D23" s="8">
        <v>1150</v>
      </c>
      <c r="E23" s="9">
        <f t="shared" ca="1" si="0"/>
        <v>27</v>
      </c>
      <c r="F23" s="7" t="s">
        <v>18</v>
      </c>
      <c r="G23" s="20">
        <v>44159.330684143497</v>
      </c>
      <c r="H23" s="20" t="s">
        <v>300</v>
      </c>
      <c r="I23" s="12" t="str">
        <f t="shared" ca="1" si="1"/>
        <v/>
      </c>
      <c r="J23" s="21">
        <v>2011</v>
      </c>
      <c r="K23" s="7" t="s">
        <v>80</v>
      </c>
      <c r="L23" s="7" t="s">
        <v>175</v>
      </c>
      <c r="M23" s="25">
        <v>144452</v>
      </c>
      <c r="N23" s="22" t="s">
        <v>278</v>
      </c>
      <c r="O23" s="7" t="s">
        <v>279</v>
      </c>
      <c r="P23" s="7" t="s">
        <v>265</v>
      </c>
      <c r="Q23" s="13">
        <v>72.47</v>
      </c>
      <c r="R23" s="14">
        <f t="shared" si="2"/>
        <v>12561.618600800331</v>
      </c>
      <c r="S23" s="26">
        <f t="shared" si="3"/>
        <v>14445.86139092038</v>
      </c>
    </row>
    <row r="24" spans="1:19" s="12" customFormat="1" ht="15" customHeight="1" x14ac:dyDescent="0.25">
      <c r="A24" s="23" t="s">
        <v>248</v>
      </c>
      <c r="B24" s="7">
        <v>697000</v>
      </c>
      <c r="C24" s="7">
        <v>50000</v>
      </c>
      <c r="D24" s="8">
        <v>1150</v>
      </c>
      <c r="E24" s="9">
        <f t="shared" ca="1" si="0"/>
        <v>28</v>
      </c>
      <c r="F24" s="7" t="s">
        <v>18</v>
      </c>
      <c r="G24" s="20">
        <v>44158.325612534703</v>
      </c>
      <c r="H24" s="20" t="s">
        <v>296</v>
      </c>
      <c r="I24" s="12" t="str">
        <f t="shared" ca="1" si="1"/>
        <v/>
      </c>
      <c r="J24" s="21">
        <v>2013</v>
      </c>
      <c r="K24" s="7" t="s">
        <v>204</v>
      </c>
      <c r="L24" s="7" t="s">
        <v>281</v>
      </c>
      <c r="M24" s="25">
        <v>94013</v>
      </c>
      <c r="N24" s="22" t="s">
        <v>278</v>
      </c>
      <c r="O24" s="7" t="s">
        <v>279</v>
      </c>
      <c r="P24" s="7" t="s">
        <v>265</v>
      </c>
      <c r="Q24" s="13">
        <v>71.77</v>
      </c>
      <c r="R24" s="14">
        <f t="shared" si="2"/>
        <v>11558.248571826669</v>
      </c>
      <c r="S24" s="26">
        <f t="shared" si="3"/>
        <v>13291.985857600668</v>
      </c>
    </row>
    <row r="25" spans="1:19" s="12" customFormat="1" ht="15" customHeight="1" x14ac:dyDescent="0.25">
      <c r="A25" s="23" t="s">
        <v>249</v>
      </c>
      <c r="B25" s="7">
        <v>625000</v>
      </c>
      <c r="C25" s="7">
        <v>50000</v>
      </c>
      <c r="D25" s="8">
        <v>1150</v>
      </c>
      <c r="E25" s="9">
        <f t="shared" ca="1" si="0"/>
        <v>28</v>
      </c>
      <c r="F25" s="7" t="s">
        <v>18</v>
      </c>
      <c r="G25" s="20">
        <v>44165.909891782401</v>
      </c>
      <c r="H25" s="20" t="s">
        <v>296</v>
      </c>
      <c r="I25" s="12" t="str">
        <f t="shared" ca="1" si="1"/>
        <v/>
      </c>
      <c r="J25" s="21">
        <v>2010</v>
      </c>
      <c r="K25" s="7" t="s">
        <v>32</v>
      </c>
      <c r="L25" s="7" t="s">
        <v>266</v>
      </c>
      <c r="M25" s="25">
        <v>100539</v>
      </c>
      <c r="N25" s="22" t="s">
        <v>278</v>
      </c>
      <c r="O25" s="7" t="s">
        <v>279</v>
      </c>
      <c r="P25" s="7" t="s">
        <v>265</v>
      </c>
      <c r="Q25" s="13">
        <v>73.11</v>
      </c>
      <c r="R25" s="14">
        <f t="shared" si="2"/>
        <v>10382.663110381616</v>
      </c>
      <c r="S25" s="26">
        <f t="shared" si="3"/>
        <v>11940.062576938857</v>
      </c>
    </row>
    <row r="26" spans="1:19" s="12" customFormat="1" ht="15" customHeight="1" x14ac:dyDescent="0.25">
      <c r="A26" s="23" t="s">
        <v>250</v>
      </c>
      <c r="B26" s="7">
        <v>495500</v>
      </c>
      <c r="C26" s="7">
        <v>50000</v>
      </c>
      <c r="D26" s="8">
        <v>1150</v>
      </c>
      <c r="E26" s="9">
        <f t="shared" ca="1" si="0"/>
        <v>28</v>
      </c>
      <c r="F26" s="7" t="s">
        <v>18</v>
      </c>
      <c r="G26" s="20">
        <v>44165.909853819401</v>
      </c>
      <c r="H26" s="20" t="s">
        <v>296</v>
      </c>
      <c r="I26" s="12" t="str">
        <f t="shared" ca="1" si="1"/>
        <v/>
      </c>
      <c r="J26" s="21">
        <v>2012</v>
      </c>
      <c r="K26" s="7" t="s">
        <v>80</v>
      </c>
      <c r="L26" s="7" t="s">
        <v>282</v>
      </c>
      <c r="M26" s="25">
        <v>128692</v>
      </c>
      <c r="N26" s="22" t="s">
        <v>278</v>
      </c>
      <c r="O26" s="7" t="s">
        <v>279</v>
      </c>
      <c r="P26" s="7" t="s">
        <v>265</v>
      </c>
      <c r="Q26" s="13">
        <v>73.11</v>
      </c>
      <c r="R26" s="14">
        <f t="shared" si="2"/>
        <v>8611.3595951306252</v>
      </c>
      <c r="S26" s="26">
        <f t="shared" si="3"/>
        <v>9903.0635344002185</v>
      </c>
    </row>
    <row r="27" spans="1:19" s="12" customFormat="1" ht="15" customHeight="1" x14ac:dyDescent="0.25">
      <c r="A27" s="23" t="s">
        <v>251</v>
      </c>
      <c r="B27" s="7">
        <v>775500</v>
      </c>
      <c r="C27" s="7">
        <v>50000</v>
      </c>
      <c r="D27" s="8">
        <v>1150</v>
      </c>
      <c r="E27" s="9">
        <f t="shared" ca="1" si="0"/>
        <v>29</v>
      </c>
      <c r="F27" s="7" t="s">
        <v>18</v>
      </c>
      <c r="G27" s="20">
        <v>44165.902156053198</v>
      </c>
      <c r="H27" s="20" t="s">
        <v>310</v>
      </c>
      <c r="I27" s="12" t="str">
        <f t="shared" ca="1" si="1"/>
        <v/>
      </c>
      <c r="J27" s="21">
        <v>2011</v>
      </c>
      <c r="K27" s="7" t="s">
        <v>88</v>
      </c>
      <c r="L27" s="7" t="s">
        <v>283</v>
      </c>
      <c r="M27" s="25">
        <v>68751</v>
      </c>
      <c r="N27" s="22" t="s">
        <v>278</v>
      </c>
      <c r="O27" s="7" t="s">
        <v>279</v>
      </c>
      <c r="P27" s="7" t="s">
        <v>265</v>
      </c>
      <c r="Q27" s="13">
        <v>73.11</v>
      </c>
      <c r="R27" s="14">
        <f t="shared" si="2"/>
        <v>12441.205033511147</v>
      </c>
      <c r="S27" s="26">
        <f t="shared" si="3"/>
        <v>14307.385788537818</v>
      </c>
    </row>
    <row r="28" spans="1:19" s="12" customFormat="1" ht="15" customHeight="1" x14ac:dyDescent="0.25">
      <c r="A28" s="23" t="s">
        <v>252</v>
      </c>
      <c r="B28" s="7">
        <v>336500</v>
      </c>
      <c r="C28" s="7">
        <v>50000</v>
      </c>
      <c r="D28" s="8">
        <v>1150</v>
      </c>
      <c r="E28" s="9">
        <f t="shared" ca="1" si="0"/>
        <v>30</v>
      </c>
      <c r="F28" s="7" t="s">
        <v>18</v>
      </c>
      <c r="G28" s="20">
        <v>44165.547013425901</v>
      </c>
      <c r="H28" s="20" t="s">
        <v>295</v>
      </c>
      <c r="I28" s="12" t="str">
        <f t="shared" ca="1" si="1"/>
        <v/>
      </c>
      <c r="J28" s="21">
        <v>2010</v>
      </c>
      <c r="K28" s="7" t="s">
        <v>80</v>
      </c>
      <c r="L28" s="7" t="s">
        <v>198</v>
      </c>
      <c r="M28" s="25">
        <v>150036</v>
      </c>
      <c r="N28" s="22" t="s">
        <v>278</v>
      </c>
      <c r="O28" s="7" t="s">
        <v>279</v>
      </c>
      <c r="P28" s="7" t="s">
        <v>265</v>
      </c>
      <c r="Q28" s="13">
        <v>73.11</v>
      </c>
      <c r="R28" s="14">
        <f t="shared" si="2"/>
        <v>6436.5545069073996</v>
      </c>
      <c r="S28" s="26">
        <f t="shared" si="3"/>
        <v>7402.037682943509</v>
      </c>
    </row>
    <row r="29" spans="1:19" s="12" customFormat="1" ht="15" customHeight="1" x14ac:dyDescent="0.25">
      <c r="A29" s="23" t="s">
        <v>253</v>
      </c>
      <c r="B29" s="7">
        <v>166000</v>
      </c>
      <c r="C29" s="7">
        <v>50000</v>
      </c>
      <c r="D29" s="8">
        <v>1150</v>
      </c>
      <c r="E29" s="9">
        <f t="shared" ca="1" si="0"/>
        <v>58</v>
      </c>
      <c r="F29" s="7" t="s">
        <v>58</v>
      </c>
      <c r="G29" s="20">
        <v>44165.550153588003</v>
      </c>
      <c r="H29" s="20" t="s">
        <v>311</v>
      </c>
      <c r="I29" s="12" t="str">
        <f t="shared" ca="1" si="1"/>
        <v/>
      </c>
      <c r="J29" s="21">
        <v>2008</v>
      </c>
      <c r="K29" s="7" t="s">
        <v>117</v>
      </c>
      <c r="L29" s="7" t="s">
        <v>118</v>
      </c>
      <c r="M29" s="25">
        <v>156343</v>
      </c>
      <c r="N29" s="22" t="s">
        <v>278</v>
      </c>
      <c r="O29" s="7" t="s">
        <v>279</v>
      </c>
      <c r="P29" s="7" t="s">
        <v>265</v>
      </c>
      <c r="Q29" s="13">
        <v>73.11</v>
      </c>
      <c r="R29" s="14">
        <f t="shared" si="2"/>
        <v>4104.4521953221174</v>
      </c>
      <c r="S29" s="26">
        <f t="shared" si="3"/>
        <v>4720.1200246204344</v>
      </c>
    </row>
    <row r="30" spans="1:19" s="12" customFormat="1" ht="15" customHeight="1" x14ac:dyDescent="0.25">
      <c r="A30" s="23" t="s">
        <v>254</v>
      </c>
      <c r="B30" s="7">
        <v>271000</v>
      </c>
      <c r="C30" s="7">
        <v>50000</v>
      </c>
      <c r="D30" s="8">
        <v>1150</v>
      </c>
      <c r="E30" s="9">
        <f t="shared" ca="1" si="0"/>
        <v>79</v>
      </c>
      <c r="F30" s="7" t="s">
        <v>18</v>
      </c>
      <c r="G30" s="20">
        <v>44165.550232951398</v>
      </c>
      <c r="H30" s="20" t="s">
        <v>302</v>
      </c>
      <c r="I30" s="12" t="str">
        <f t="shared" ca="1" si="1"/>
        <v>Aged Stock</v>
      </c>
      <c r="J30" s="21">
        <v>2005</v>
      </c>
      <c r="K30" s="7" t="s">
        <v>204</v>
      </c>
      <c r="L30" s="7" t="s">
        <v>284</v>
      </c>
      <c r="M30" s="25">
        <v>38199</v>
      </c>
      <c r="N30" s="22" t="s">
        <v>278</v>
      </c>
      <c r="O30" s="7" t="s">
        <v>279</v>
      </c>
      <c r="P30" s="7" t="s">
        <v>265</v>
      </c>
      <c r="Q30" s="13">
        <v>73.11</v>
      </c>
      <c r="R30" s="14">
        <f t="shared" si="2"/>
        <v>5540.6442347148131</v>
      </c>
      <c r="S30" s="26">
        <f t="shared" si="3"/>
        <v>6371.740869922035</v>
      </c>
    </row>
    <row r="31" spans="1:19" s="12" customFormat="1" ht="15" customHeight="1" x14ac:dyDescent="0.25">
      <c r="A31" s="23" t="s">
        <v>255</v>
      </c>
      <c r="B31" s="7">
        <v>215000</v>
      </c>
      <c r="C31" s="7">
        <v>50000</v>
      </c>
      <c r="D31" s="8">
        <v>1150</v>
      </c>
      <c r="E31" s="9">
        <f t="shared" ca="1" si="0"/>
        <v>64</v>
      </c>
      <c r="F31" s="7" t="s">
        <v>197</v>
      </c>
      <c r="G31" s="20">
        <v>44165.547052314803</v>
      </c>
      <c r="H31" s="20" t="s">
        <v>312</v>
      </c>
      <c r="I31" s="12" t="str">
        <f t="shared" ca="1" si="1"/>
        <v>Aged Stock</v>
      </c>
      <c r="J31" s="21">
        <v>2007</v>
      </c>
      <c r="K31" s="7" t="s">
        <v>19</v>
      </c>
      <c r="L31" s="7" t="s">
        <v>62</v>
      </c>
      <c r="M31" s="25">
        <v>129732</v>
      </c>
      <c r="N31" s="22" t="s">
        <v>278</v>
      </c>
      <c r="O31" s="7" t="s">
        <v>279</v>
      </c>
      <c r="P31" s="7" t="s">
        <v>265</v>
      </c>
      <c r="Q31" s="13">
        <v>73.11</v>
      </c>
      <c r="R31" s="14">
        <f t="shared" si="2"/>
        <v>4774.6751470387089</v>
      </c>
      <c r="S31" s="26">
        <f t="shared" si="3"/>
        <v>5490.8764190945149</v>
      </c>
    </row>
    <row r="32" spans="1:19" s="12" customFormat="1" ht="15" customHeight="1" x14ac:dyDescent="0.25">
      <c r="A32" s="23" t="s">
        <v>256</v>
      </c>
      <c r="B32" s="7">
        <v>3056000</v>
      </c>
      <c r="C32" s="7">
        <v>100000</v>
      </c>
      <c r="D32" s="8">
        <v>1150</v>
      </c>
      <c r="E32" s="9">
        <f t="shared" ca="1" si="0"/>
        <v>528</v>
      </c>
      <c r="F32" s="7" t="s">
        <v>195</v>
      </c>
      <c r="G32" s="20">
        <v>44165.5470233796</v>
      </c>
      <c r="H32" s="20" t="s">
        <v>313</v>
      </c>
      <c r="I32" s="12" t="str">
        <f t="shared" ca="1" si="1"/>
        <v>Aged Stock</v>
      </c>
      <c r="J32" s="21">
        <v>2019</v>
      </c>
      <c r="K32" s="7" t="s">
        <v>70</v>
      </c>
      <c r="L32" s="7" t="s">
        <v>285</v>
      </c>
      <c r="M32" s="25">
        <v>115</v>
      </c>
      <c r="N32" s="22" t="s">
        <v>278</v>
      </c>
      <c r="O32" s="7" t="s">
        <v>279</v>
      </c>
      <c r="P32" s="7" t="s">
        <v>265</v>
      </c>
      <c r="Q32" s="13">
        <v>73.11</v>
      </c>
      <c r="R32" s="14">
        <f t="shared" si="2"/>
        <v>44317.829298317607</v>
      </c>
      <c r="S32" s="26">
        <f t="shared" si="3"/>
        <v>50965.503693065242</v>
      </c>
    </row>
    <row r="33" spans="1:19" s="12" customFormat="1" ht="15" customHeight="1" x14ac:dyDescent="0.25">
      <c r="A33" s="23" t="s">
        <v>257</v>
      </c>
      <c r="B33" s="7">
        <v>352000</v>
      </c>
      <c r="C33" s="7">
        <v>50000</v>
      </c>
      <c r="D33" s="8">
        <v>1150</v>
      </c>
      <c r="E33" s="9">
        <f t="shared" ca="1" si="0"/>
        <v>41</v>
      </c>
      <c r="F33" s="7" t="s">
        <v>31</v>
      </c>
      <c r="G33" s="20">
        <v>44165.5501631597</v>
      </c>
      <c r="H33" s="20" t="s">
        <v>304</v>
      </c>
      <c r="I33" s="12" t="str">
        <f t="shared" ca="1" si="1"/>
        <v/>
      </c>
      <c r="J33" s="21">
        <v>2012</v>
      </c>
      <c r="K33" s="7" t="s">
        <v>65</v>
      </c>
      <c r="L33" s="7" t="s">
        <v>66</v>
      </c>
      <c r="M33" s="25">
        <v>46084</v>
      </c>
      <c r="N33" s="22" t="s">
        <v>278</v>
      </c>
      <c r="O33" s="7" t="s">
        <v>279</v>
      </c>
      <c r="P33" s="7" t="s">
        <v>265</v>
      </c>
      <c r="Q33" s="13">
        <v>73.11</v>
      </c>
      <c r="R33" s="14">
        <f t="shared" si="2"/>
        <v>6648.5638079606069</v>
      </c>
      <c r="S33" s="26">
        <f t="shared" si="3"/>
        <v>7645.8483791546978</v>
      </c>
    </row>
    <row r="34" spans="1:19" s="12" customFormat="1" ht="15" customHeight="1" x14ac:dyDescent="0.25">
      <c r="A34" s="23" t="s">
        <v>258</v>
      </c>
      <c r="B34" s="7">
        <v>156000</v>
      </c>
      <c r="C34" s="7">
        <v>50000</v>
      </c>
      <c r="D34" s="8">
        <v>1150</v>
      </c>
      <c r="E34" s="9">
        <f t="shared" ca="1" si="0"/>
        <v>59</v>
      </c>
      <c r="F34" s="7" t="s">
        <v>18</v>
      </c>
      <c r="G34" s="20">
        <v>44165.547002777799</v>
      </c>
      <c r="H34" s="20" t="s">
        <v>314</v>
      </c>
      <c r="I34" s="12" t="str">
        <f t="shared" ca="1" si="1"/>
        <v/>
      </c>
      <c r="J34" s="21">
        <v>2006</v>
      </c>
      <c r="K34" s="7" t="s">
        <v>70</v>
      </c>
      <c r="L34" s="7" t="s">
        <v>94</v>
      </c>
      <c r="M34" s="25">
        <v>134858</v>
      </c>
      <c r="N34" s="22" t="s">
        <v>278</v>
      </c>
      <c r="O34" s="7" t="s">
        <v>279</v>
      </c>
      <c r="P34" s="7" t="s">
        <v>265</v>
      </c>
      <c r="Q34" s="13">
        <v>73.11</v>
      </c>
      <c r="R34" s="14">
        <f t="shared" si="2"/>
        <v>3967.6720010942418</v>
      </c>
      <c r="S34" s="26">
        <f t="shared" si="3"/>
        <v>4562.8228012583777</v>
      </c>
    </row>
    <row r="35" spans="1:19" s="12" customFormat="1" ht="15" customHeight="1" x14ac:dyDescent="0.25">
      <c r="A35" s="23" t="s">
        <v>259</v>
      </c>
      <c r="B35" s="7">
        <v>681000</v>
      </c>
      <c r="C35" s="7">
        <v>50000</v>
      </c>
      <c r="D35" s="8">
        <v>1150</v>
      </c>
      <c r="E35" s="9">
        <f t="shared" ca="1" si="0"/>
        <v>51</v>
      </c>
      <c r="F35" s="7" t="s">
        <v>18</v>
      </c>
      <c r="G35" s="20">
        <v>44165.550187036999</v>
      </c>
      <c r="H35" s="20" t="s">
        <v>315</v>
      </c>
      <c r="I35" s="12" t="str">
        <f t="shared" ca="1" si="1"/>
        <v/>
      </c>
      <c r="J35" s="21">
        <v>2010</v>
      </c>
      <c r="K35" s="7" t="s">
        <v>204</v>
      </c>
      <c r="L35" s="7" t="s">
        <v>286</v>
      </c>
      <c r="M35" s="25">
        <v>87823</v>
      </c>
      <c r="N35" s="22" t="s">
        <v>278</v>
      </c>
      <c r="O35" s="7" t="s">
        <v>279</v>
      </c>
      <c r="P35" s="7" t="s">
        <v>265</v>
      </c>
      <c r="Q35" s="13">
        <v>73.11</v>
      </c>
      <c r="R35" s="14">
        <f t="shared" si="2"/>
        <v>11148.632198057721</v>
      </c>
      <c r="S35" s="26">
        <f t="shared" si="3"/>
        <v>12820.927027766378</v>
      </c>
    </row>
    <row r="36" spans="1:19" s="12" customFormat="1" ht="15" customHeight="1" x14ac:dyDescent="0.25">
      <c r="A36" s="23" t="s">
        <v>211</v>
      </c>
      <c r="B36" s="7">
        <v>277000</v>
      </c>
      <c r="C36" s="7">
        <v>50000</v>
      </c>
      <c r="D36" s="8">
        <v>1150</v>
      </c>
      <c r="E36" s="9">
        <f t="shared" ca="1" si="0"/>
        <v>45</v>
      </c>
      <c r="F36" s="7" t="s">
        <v>18</v>
      </c>
      <c r="G36" s="20">
        <v>44139.364228437502</v>
      </c>
      <c r="H36" s="20" t="s">
        <v>316</v>
      </c>
      <c r="I36" s="12" t="str">
        <f t="shared" ca="1" si="1"/>
        <v/>
      </c>
      <c r="J36" s="21">
        <v>2012</v>
      </c>
      <c r="K36" s="7" t="s">
        <v>80</v>
      </c>
      <c r="L36" s="7" t="s">
        <v>145</v>
      </c>
      <c r="M36" s="25">
        <v>119112</v>
      </c>
      <c r="N36" s="22" t="s">
        <v>95</v>
      </c>
      <c r="O36" s="7" t="s">
        <v>287</v>
      </c>
      <c r="P36" s="7" t="s">
        <v>288</v>
      </c>
      <c r="Q36" s="13">
        <v>70.03</v>
      </c>
      <c r="R36" s="14">
        <f t="shared" si="2"/>
        <v>5819.4273882621728</v>
      </c>
      <c r="S36" s="26">
        <f t="shared" si="3"/>
        <v>6692.3414965014981</v>
      </c>
    </row>
    <row r="37" spans="1:19" s="12" customFormat="1" ht="15" customHeight="1" x14ac:dyDescent="0.25">
      <c r="A37" s="23" t="s">
        <v>212</v>
      </c>
      <c r="B37" s="7">
        <v>557800</v>
      </c>
      <c r="C37" s="7">
        <v>50000</v>
      </c>
      <c r="D37" s="8">
        <v>1150</v>
      </c>
      <c r="E37" s="9">
        <f t="shared" ca="1" si="0"/>
        <v>36</v>
      </c>
      <c r="F37" s="7" t="s">
        <v>18</v>
      </c>
      <c r="G37" s="20">
        <v>44151.336399918997</v>
      </c>
      <c r="H37" s="20" t="s">
        <v>317</v>
      </c>
      <c r="I37" s="12" t="str">
        <f t="shared" ca="1" si="1"/>
        <v/>
      </c>
      <c r="J37" s="21">
        <v>2013</v>
      </c>
      <c r="K37" s="7" t="s">
        <v>80</v>
      </c>
      <c r="L37" s="7" t="s">
        <v>289</v>
      </c>
      <c r="M37" s="25">
        <v>147854</v>
      </c>
      <c r="N37" s="22" t="s">
        <v>95</v>
      </c>
      <c r="O37" s="7" t="s">
        <v>287</v>
      </c>
      <c r="P37" s="7" t="s">
        <v>288</v>
      </c>
      <c r="Q37" s="13">
        <v>71.95</v>
      </c>
      <c r="R37" s="14">
        <f t="shared" si="2"/>
        <v>9597.5330090340503</v>
      </c>
      <c r="S37" s="26">
        <f t="shared" si="3"/>
        <v>11037.162960389158</v>
      </c>
    </row>
    <row r="38" spans="1:19" s="12" customFormat="1" ht="15" customHeight="1" x14ac:dyDescent="0.25">
      <c r="A38" s="23" t="s">
        <v>221</v>
      </c>
      <c r="B38" s="7">
        <v>346000</v>
      </c>
      <c r="C38" s="7">
        <v>50000</v>
      </c>
      <c r="D38" s="8">
        <v>1150</v>
      </c>
      <c r="E38" s="9">
        <f t="shared" ca="1" si="0"/>
        <v>37</v>
      </c>
      <c r="F38" s="7" t="s">
        <v>18</v>
      </c>
      <c r="G38" s="20">
        <v>44151.295985219898</v>
      </c>
      <c r="H38" s="20" t="s">
        <v>318</v>
      </c>
      <c r="I38" s="12" t="str">
        <f t="shared" ca="1" si="1"/>
        <v/>
      </c>
      <c r="J38" s="21">
        <v>2012</v>
      </c>
      <c r="K38" s="7" t="s">
        <v>23</v>
      </c>
      <c r="L38" s="7" t="s">
        <v>26</v>
      </c>
      <c r="M38" s="25">
        <v>114518</v>
      </c>
      <c r="N38" s="22" t="s">
        <v>95</v>
      </c>
      <c r="O38" s="7" t="s">
        <v>287</v>
      </c>
      <c r="P38" s="7" t="s">
        <v>288</v>
      </c>
      <c r="Q38" s="13">
        <v>71.95</v>
      </c>
      <c r="R38" s="14">
        <f t="shared" si="2"/>
        <v>6653.8220986796387</v>
      </c>
      <c r="S38" s="26">
        <f t="shared" si="3"/>
        <v>7651.895413481584</v>
      </c>
    </row>
    <row r="39" spans="1:19" s="12" customFormat="1" ht="15" customHeight="1" x14ac:dyDescent="0.25">
      <c r="A39" s="23" t="s">
        <v>260</v>
      </c>
      <c r="B39" s="7">
        <v>593000</v>
      </c>
      <c r="C39" s="7">
        <v>50000</v>
      </c>
      <c r="D39" s="8">
        <v>1150</v>
      </c>
      <c r="E39" s="9">
        <f t="shared" ca="1" si="0"/>
        <v>42</v>
      </c>
      <c r="F39" s="7" t="s">
        <v>18</v>
      </c>
      <c r="G39" s="20">
        <v>44155.269606134301</v>
      </c>
      <c r="H39" s="20" t="s">
        <v>319</v>
      </c>
      <c r="I39" s="12" t="str">
        <f t="shared" ca="1" si="1"/>
        <v/>
      </c>
      <c r="J39" s="21">
        <v>2010</v>
      </c>
      <c r="K39" s="7" t="s">
        <v>19</v>
      </c>
      <c r="L39" s="7" t="s">
        <v>290</v>
      </c>
      <c r="M39" s="25">
        <v>91652</v>
      </c>
      <c r="N39" s="22" t="s">
        <v>95</v>
      </c>
      <c r="O39" s="7" t="s">
        <v>287</v>
      </c>
      <c r="P39" s="7" t="s">
        <v>288</v>
      </c>
      <c r="Q39" s="13">
        <v>71.77</v>
      </c>
      <c r="R39" s="14">
        <f t="shared" si="2"/>
        <v>10109.175142817334</v>
      </c>
      <c r="S39" s="26">
        <f t="shared" si="3"/>
        <v>11625.551414239933</v>
      </c>
    </row>
    <row r="40" spans="1:19" s="12" customFormat="1" ht="15" customHeight="1" x14ac:dyDescent="0.25">
      <c r="A40" s="23" t="s">
        <v>261</v>
      </c>
      <c r="B40" s="7">
        <v>311000</v>
      </c>
      <c r="C40" s="7">
        <v>50000</v>
      </c>
      <c r="D40" s="8">
        <v>1150</v>
      </c>
      <c r="E40" s="9">
        <f t="shared" ca="1" si="0"/>
        <v>41</v>
      </c>
      <c r="F40" s="7" t="s">
        <v>18</v>
      </c>
      <c r="G40" s="20">
        <v>44160.279116550897</v>
      </c>
      <c r="H40" s="20" t="s">
        <v>304</v>
      </c>
      <c r="I40" s="12" t="str">
        <f t="shared" ca="1" si="1"/>
        <v/>
      </c>
      <c r="J40" s="21">
        <v>2009</v>
      </c>
      <c r="K40" s="7" t="s">
        <v>204</v>
      </c>
      <c r="L40" s="7" t="s">
        <v>291</v>
      </c>
      <c r="M40" s="25">
        <v>93138</v>
      </c>
      <c r="N40" s="22" t="s">
        <v>95</v>
      </c>
      <c r="O40" s="7" t="s">
        <v>287</v>
      </c>
      <c r="P40" s="7" t="s">
        <v>288</v>
      </c>
      <c r="Q40" s="13">
        <v>72.88</v>
      </c>
      <c r="R40" s="14">
        <f t="shared" si="2"/>
        <v>6103.3479692645451</v>
      </c>
      <c r="S40" s="26">
        <f t="shared" si="3"/>
        <v>7018.8501646542263</v>
      </c>
    </row>
    <row r="41" spans="1:19" s="12" customFormat="1" ht="15" customHeight="1" x14ac:dyDescent="0.25">
      <c r="A41" s="23" t="s">
        <v>213</v>
      </c>
      <c r="B41" s="7">
        <v>728000</v>
      </c>
      <c r="C41" s="7">
        <v>50000</v>
      </c>
      <c r="D41" s="8">
        <v>1150</v>
      </c>
      <c r="E41" s="9">
        <f t="shared" ca="1" si="0"/>
        <v>70</v>
      </c>
      <c r="F41" s="7" t="s">
        <v>18</v>
      </c>
      <c r="G41" s="20">
        <v>44116.332489733803</v>
      </c>
      <c r="H41" s="20" t="s">
        <v>320</v>
      </c>
      <c r="I41" s="12" t="str">
        <f t="shared" ca="1" si="1"/>
        <v>Aged Stock</v>
      </c>
      <c r="J41" s="21">
        <v>2015</v>
      </c>
      <c r="K41" s="7" t="s">
        <v>32</v>
      </c>
      <c r="L41" s="7" t="s">
        <v>139</v>
      </c>
      <c r="M41" s="25">
        <v>74025</v>
      </c>
      <c r="N41" s="22" t="s">
        <v>292</v>
      </c>
      <c r="O41" s="7" t="s">
        <v>293</v>
      </c>
      <c r="P41" s="7" t="s">
        <v>288</v>
      </c>
      <c r="Q41" s="13">
        <v>70.3</v>
      </c>
      <c r="R41" s="14">
        <f t="shared" si="2"/>
        <v>12216.856330014225</v>
      </c>
      <c r="S41" s="26">
        <f t="shared" si="3"/>
        <v>14049.384779516358</v>
      </c>
    </row>
    <row r="42" spans="1:19" s="12" customFormat="1" ht="15" customHeight="1" x14ac:dyDescent="0.25">
      <c r="A42" s="23" t="s">
        <v>209</v>
      </c>
      <c r="B42" s="7">
        <v>393000</v>
      </c>
      <c r="C42" s="7">
        <v>50000</v>
      </c>
      <c r="D42" s="8">
        <v>1150</v>
      </c>
      <c r="E42" s="9">
        <f t="shared" ca="1" si="0"/>
        <v>62</v>
      </c>
      <c r="F42" s="7" t="s">
        <v>18</v>
      </c>
      <c r="G42" s="20">
        <v>44139.364215428199</v>
      </c>
      <c r="H42" s="20" t="s">
        <v>321</v>
      </c>
      <c r="I42" s="12" t="str">
        <f t="shared" ca="1" si="1"/>
        <v>Aged Stock</v>
      </c>
      <c r="J42" s="21">
        <v>2016</v>
      </c>
      <c r="K42" s="7" t="s">
        <v>80</v>
      </c>
      <c r="L42" s="7" t="s">
        <v>175</v>
      </c>
      <c r="M42" s="25">
        <v>90769</v>
      </c>
      <c r="N42" s="22" t="s">
        <v>130</v>
      </c>
      <c r="O42" s="7" t="s">
        <v>294</v>
      </c>
      <c r="P42" s="7" t="s">
        <v>288</v>
      </c>
      <c r="Q42" s="13">
        <v>70.03</v>
      </c>
      <c r="R42" s="14">
        <f t="shared" si="2"/>
        <v>7475.860345566186</v>
      </c>
      <c r="S42" s="26">
        <f t="shared" si="3"/>
        <v>8597.2393974011138</v>
      </c>
    </row>
    <row r="43" spans="1:19" s="12" customFormat="1" ht="15" customHeight="1" x14ac:dyDescent="0.25">
      <c r="A43" s="23" t="s">
        <v>219</v>
      </c>
      <c r="B43" s="7">
        <v>274000</v>
      </c>
      <c r="C43" s="7">
        <v>50000</v>
      </c>
      <c r="D43" s="8">
        <v>1150</v>
      </c>
      <c r="E43" s="9">
        <f t="shared" ca="1" si="0"/>
        <v>42</v>
      </c>
      <c r="F43" s="7" t="s">
        <v>31</v>
      </c>
      <c r="G43" s="20">
        <v>44146.311011226899</v>
      </c>
      <c r="H43" s="20" t="s">
        <v>319</v>
      </c>
      <c r="I43" s="12" t="str">
        <f t="shared" ca="1" si="1"/>
        <v/>
      </c>
      <c r="J43" s="21">
        <v>2007</v>
      </c>
      <c r="K43" s="7" t="s">
        <v>32</v>
      </c>
      <c r="L43" s="7" t="s">
        <v>33</v>
      </c>
      <c r="M43" s="25">
        <v>48430</v>
      </c>
      <c r="N43" s="22" t="s">
        <v>130</v>
      </c>
      <c r="O43" s="7" t="s">
        <v>294</v>
      </c>
      <c r="P43" s="7" t="s">
        <v>288</v>
      </c>
      <c r="Q43" s="13">
        <v>71.81</v>
      </c>
      <c r="R43" s="14">
        <f t="shared" si="2"/>
        <v>5661.9064197187017</v>
      </c>
      <c r="S43" s="26">
        <f t="shared" si="3"/>
        <v>6511.1923826765069</v>
      </c>
    </row>
    <row r="44" spans="1:19" s="12" customFormat="1" ht="15" customHeight="1" x14ac:dyDescent="0.25">
      <c r="A44" s="23" t="s">
        <v>220</v>
      </c>
      <c r="B44" s="7">
        <v>386000</v>
      </c>
      <c r="C44" s="7">
        <v>50000</v>
      </c>
      <c r="D44" s="8">
        <v>1150</v>
      </c>
      <c r="E44" s="9">
        <f t="shared" ca="1" si="0"/>
        <v>50</v>
      </c>
      <c r="F44" s="7" t="s">
        <v>18</v>
      </c>
      <c r="G44" s="20">
        <v>44151.3364091435</v>
      </c>
      <c r="H44" s="20" t="s">
        <v>322</v>
      </c>
      <c r="I44" s="12" t="str">
        <f t="shared" ca="1" si="1"/>
        <v/>
      </c>
      <c r="J44" s="21">
        <v>2011</v>
      </c>
      <c r="K44" s="7" t="s">
        <v>80</v>
      </c>
      <c r="L44" s="7" t="s">
        <v>198</v>
      </c>
      <c r="M44" s="25">
        <v>153864</v>
      </c>
      <c r="N44" s="22" t="s">
        <v>130</v>
      </c>
      <c r="O44" s="7" t="s">
        <v>294</v>
      </c>
      <c r="P44" s="7" t="s">
        <v>288</v>
      </c>
      <c r="Q44" s="13">
        <v>71.95</v>
      </c>
      <c r="R44" s="14">
        <f t="shared" si="2"/>
        <v>7209.7637248088949</v>
      </c>
      <c r="S44" s="26">
        <f t="shared" si="3"/>
        <v>8291.2282835302285</v>
      </c>
    </row>
    <row r="45" spans="1:19" s="12" customFormat="1" ht="15" customHeight="1" x14ac:dyDescent="0.25">
      <c r="A45" s="23" t="s">
        <v>224</v>
      </c>
      <c r="B45" s="7">
        <v>1166000</v>
      </c>
      <c r="C45" s="7">
        <v>60000</v>
      </c>
      <c r="D45" s="8">
        <v>1150</v>
      </c>
      <c r="E45" s="9">
        <f t="shared" ca="1" si="0"/>
        <v>44</v>
      </c>
      <c r="F45" s="7" t="s">
        <v>18</v>
      </c>
      <c r="G45" s="20">
        <v>44146.415114236101</v>
      </c>
      <c r="H45" s="20" t="s">
        <v>323</v>
      </c>
      <c r="I45" s="12" t="str">
        <f t="shared" ca="1" si="1"/>
        <v/>
      </c>
      <c r="J45" s="21">
        <v>2013</v>
      </c>
      <c r="K45" s="7" t="s">
        <v>204</v>
      </c>
      <c r="L45" s="7" t="s">
        <v>225</v>
      </c>
      <c r="M45" s="25">
        <v>107040</v>
      </c>
      <c r="N45" s="22" t="s">
        <v>130</v>
      </c>
      <c r="O45" s="7" t="s">
        <v>294</v>
      </c>
      <c r="P45" s="7" t="s">
        <v>288</v>
      </c>
      <c r="Q45" s="13">
        <v>71.81</v>
      </c>
      <c r="R45" s="14">
        <f t="shared" si="2"/>
        <v>18222.831082022003</v>
      </c>
      <c r="S45" s="26">
        <f t="shared" si="3"/>
        <v>20956.255744325303</v>
      </c>
    </row>
    <row r="46" spans="1:19" s="12" customFormat="1" ht="15" customHeight="1" x14ac:dyDescent="0.25">
      <c r="A46" s="23" t="s">
        <v>222</v>
      </c>
      <c r="B46" s="7">
        <v>515000</v>
      </c>
      <c r="C46" s="7">
        <v>50000</v>
      </c>
      <c r="D46" s="8">
        <v>1150</v>
      </c>
      <c r="E46" s="9">
        <f t="shared" ca="1" si="0"/>
        <v>64</v>
      </c>
      <c r="F46" s="7" t="s">
        <v>18</v>
      </c>
      <c r="G46" s="20">
        <v>44146.415104861102</v>
      </c>
      <c r="H46" s="20" t="s">
        <v>312</v>
      </c>
      <c r="I46" s="12" t="str">
        <f t="shared" ca="1" si="1"/>
        <v>Aged Stock</v>
      </c>
      <c r="J46" s="21">
        <v>2014</v>
      </c>
      <c r="K46" s="7" t="s">
        <v>23</v>
      </c>
      <c r="L46" s="7" t="s">
        <v>223</v>
      </c>
      <c r="M46" s="25">
        <v>107760</v>
      </c>
      <c r="N46" s="22" t="s">
        <v>130</v>
      </c>
      <c r="O46" s="7" t="s">
        <v>294</v>
      </c>
      <c r="P46" s="7" t="s">
        <v>288</v>
      </c>
      <c r="Q46" s="13">
        <v>71.81</v>
      </c>
      <c r="R46" s="14">
        <f t="shared" si="2"/>
        <v>9017.9849603119328</v>
      </c>
      <c r="S46" s="26">
        <f t="shared" si="3"/>
        <v>10370.682704358722</v>
      </c>
    </row>
    <row r="47" spans="1:19" s="12" customFormat="1" ht="15" customHeight="1" x14ac:dyDescent="0.25">
      <c r="A47" s="6" t="s">
        <v>17</v>
      </c>
      <c r="B47" s="7">
        <v>344000</v>
      </c>
      <c r="C47" s="7">
        <v>50000</v>
      </c>
      <c r="D47" s="8">
        <v>1150</v>
      </c>
      <c r="E47" s="9">
        <f t="shared" ref="E47:E110" ca="1" si="4">TODAY()-H47</f>
        <v>55</v>
      </c>
      <c r="F47" s="8" t="s">
        <v>18</v>
      </c>
      <c r="G47" s="10">
        <v>44133.469451273202</v>
      </c>
      <c r="H47" s="11">
        <v>44127</v>
      </c>
      <c r="I47" s="12" t="str">
        <f t="shared" ref="I47:I110" ca="1" si="5">IF(E47&gt;=60,"Aged Stock","")</f>
        <v/>
      </c>
      <c r="J47" s="25">
        <v>2013</v>
      </c>
      <c r="K47" s="5" t="s">
        <v>19</v>
      </c>
      <c r="L47" s="5" t="s">
        <v>20</v>
      </c>
      <c r="M47" s="25">
        <v>140041</v>
      </c>
      <c r="N47" s="8" t="s">
        <v>21</v>
      </c>
      <c r="O47" s="10">
        <v>44162</v>
      </c>
      <c r="P47" s="10">
        <v>44185</v>
      </c>
      <c r="Q47" s="13">
        <v>69.45</v>
      </c>
      <c r="R47" s="14">
        <f t="shared" ref="R47:R110" si="6">((B47+C47)/Q47)+D47</f>
        <v>6823.1461483081348</v>
      </c>
      <c r="S47" s="26">
        <f t="shared" si="3"/>
        <v>7846.6180705543547</v>
      </c>
    </row>
    <row r="48" spans="1:19" s="12" customFormat="1" ht="15" customHeight="1" x14ac:dyDescent="0.25">
      <c r="A48" s="6" t="s">
        <v>22</v>
      </c>
      <c r="B48" s="7">
        <v>567000</v>
      </c>
      <c r="C48" s="7">
        <v>50000</v>
      </c>
      <c r="D48" s="8">
        <v>1150</v>
      </c>
      <c r="E48" s="9">
        <f t="shared" ca="1" si="4"/>
        <v>44</v>
      </c>
      <c r="F48" s="8" t="s">
        <v>18</v>
      </c>
      <c r="G48" s="10">
        <v>44140.371204942101</v>
      </c>
      <c r="H48" s="11">
        <v>44138</v>
      </c>
      <c r="I48" s="12" t="str">
        <f t="shared" ca="1" si="5"/>
        <v/>
      </c>
      <c r="J48" s="25">
        <v>2012</v>
      </c>
      <c r="K48" s="5" t="s">
        <v>23</v>
      </c>
      <c r="L48" s="5" t="s">
        <v>24</v>
      </c>
      <c r="M48" s="25">
        <v>157752</v>
      </c>
      <c r="N48" s="8" t="s">
        <v>21</v>
      </c>
      <c r="O48" s="10">
        <v>44162</v>
      </c>
      <c r="P48" s="10">
        <v>44185</v>
      </c>
      <c r="Q48" s="13">
        <v>69.87</v>
      </c>
      <c r="R48" s="14">
        <f t="shared" si="6"/>
        <v>9980.6855588950912</v>
      </c>
      <c r="S48" s="26">
        <f t="shared" si="3"/>
        <v>11477.788392729353</v>
      </c>
    </row>
    <row r="49" spans="1:19" s="12" customFormat="1" ht="15" customHeight="1" x14ac:dyDescent="0.25">
      <c r="A49" s="6" t="s">
        <v>25</v>
      </c>
      <c r="B49" s="7">
        <v>458000</v>
      </c>
      <c r="C49" s="7">
        <v>50000</v>
      </c>
      <c r="D49" s="8">
        <v>1150</v>
      </c>
      <c r="E49" s="9">
        <f t="shared" ca="1" si="4"/>
        <v>55</v>
      </c>
      <c r="F49" s="8" t="s">
        <v>18</v>
      </c>
      <c r="G49" s="10">
        <v>44133.4694633912</v>
      </c>
      <c r="H49" s="11">
        <v>44127</v>
      </c>
      <c r="I49" s="12" t="str">
        <f t="shared" ca="1" si="5"/>
        <v/>
      </c>
      <c r="J49" s="25">
        <v>2013</v>
      </c>
      <c r="K49" s="5" t="s">
        <v>23</v>
      </c>
      <c r="L49" s="5" t="s">
        <v>26</v>
      </c>
      <c r="M49" s="25">
        <v>84656</v>
      </c>
      <c r="N49" s="8" t="s">
        <v>21</v>
      </c>
      <c r="O49" s="10">
        <v>44162</v>
      </c>
      <c r="P49" s="10">
        <v>44185</v>
      </c>
      <c r="Q49" s="13">
        <v>69.45</v>
      </c>
      <c r="R49" s="14">
        <f t="shared" si="6"/>
        <v>8464.6148308135344</v>
      </c>
      <c r="S49" s="26">
        <f t="shared" si="3"/>
        <v>9734.3070554355636</v>
      </c>
    </row>
    <row r="50" spans="1:19" s="12" customFormat="1" ht="15" customHeight="1" x14ac:dyDescent="0.25">
      <c r="A50" s="6" t="s">
        <v>27</v>
      </c>
      <c r="B50" s="7">
        <v>228000</v>
      </c>
      <c r="C50" s="7">
        <v>50000</v>
      </c>
      <c r="D50" s="8">
        <v>1150</v>
      </c>
      <c r="E50" s="9">
        <f t="shared" ca="1" si="4"/>
        <v>62</v>
      </c>
      <c r="F50" s="8" t="s">
        <v>18</v>
      </c>
      <c r="G50" s="10">
        <v>44146.292938923601</v>
      </c>
      <c r="H50" s="11">
        <v>44120</v>
      </c>
      <c r="I50" s="12" t="str">
        <f t="shared" ca="1" si="5"/>
        <v>Aged Stock</v>
      </c>
      <c r="J50" s="25">
        <v>2010</v>
      </c>
      <c r="K50" s="5" t="s">
        <v>28</v>
      </c>
      <c r="L50" s="5" t="s">
        <v>29</v>
      </c>
      <c r="M50" s="25">
        <v>83145</v>
      </c>
      <c r="N50" s="8" t="s">
        <v>21</v>
      </c>
      <c r="O50" s="10">
        <v>44162</v>
      </c>
      <c r="P50" s="10">
        <v>44185</v>
      </c>
      <c r="Q50" s="13">
        <v>71.81</v>
      </c>
      <c r="R50" s="14">
        <f t="shared" si="6"/>
        <v>5021.3271132154296</v>
      </c>
      <c r="S50" s="26">
        <f t="shared" si="3"/>
        <v>5774.526180197744</v>
      </c>
    </row>
    <row r="51" spans="1:19" s="12" customFormat="1" ht="15" customHeight="1" x14ac:dyDescent="0.25">
      <c r="A51" s="6" t="s">
        <v>30</v>
      </c>
      <c r="B51" s="7">
        <v>276000</v>
      </c>
      <c r="C51" s="7">
        <v>50000</v>
      </c>
      <c r="D51" s="8">
        <v>1150</v>
      </c>
      <c r="E51" s="9">
        <f t="shared" ca="1" si="4"/>
        <v>69</v>
      </c>
      <c r="F51" s="8" t="s">
        <v>31</v>
      </c>
      <c r="G51" s="10">
        <v>44119.394210682898</v>
      </c>
      <c r="H51" s="11">
        <v>44113</v>
      </c>
      <c r="I51" s="12" t="str">
        <f t="shared" ca="1" si="5"/>
        <v>Aged Stock</v>
      </c>
      <c r="J51" s="25">
        <v>2008</v>
      </c>
      <c r="K51" s="5" t="s">
        <v>32</v>
      </c>
      <c r="L51" s="5" t="s">
        <v>33</v>
      </c>
      <c r="M51" s="25">
        <v>55480</v>
      </c>
      <c r="N51" s="8" t="s">
        <v>34</v>
      </c>
      <c r="O51" s="10">
        <v>44160</v>
      </c>
      <c r="P51" s="10">
        <v>44185</v>
      </c>
      <c r="Q51" s="13">
        <v>70.02</v>
      </c>
      <c r="R51" s="14">
        <f t="shared" si="6"/>
        <v>5805.8126249642964</v>
      </c>
      <c r="S51" s="26">
        <f t="shared" si="3"/>
        <v>6676.6845187089402</v>
      </c>
    </row>
    <row r="52" spans="1:19" s="12" customFormat="1" ht="15" customHeight="1" x14ac:dyDescent="0.25">
      <c r="A52" s="6" t="s">
        <v>35</v>
      </c>
      <c r="B52" s="7">
        <v>611500</v>
      </c>
      <c r="C52" s="7">
        <v>50000</v>
      </c>
      <c r="D52" s="8">
        <v>1150</v>
      </c>
      <c r="E52" s="9">
        <f t="shared" ca="1" si="4"/>
        <v>65</v>
      </c>
      <c r="F52" s="8" t="s">
        <v>18</v>
      </c>
      <c r="G52" s="10">
        <v>44121.703295405103</v>
      </c>
      <c r="H52" s="11">
        <v>44117</v>
      </c>
      <c r="I52" s="12" t="str">
        <f t="shared" ca="1" si="5"/>
        <v>Aged Stock</v>
      </c>
      <c r="J52" s="25">
        <v>2012</v>
      </c>
      <c r="K52" s="5" t="s">
        <v>23</v>
      </c>
      <c r="L52" s="5" t="s">
        <v>24</v>
      </c>
      <c r="M52" s="25">
        <v>106675</v>
      </c>
      <c r="N52" s="8" t="s">
        <v>36</v>
      </c>
      <c r="O52" s="10">
        <v>44151</v>
      </c>
      <c r="P52" s="10">
        <v>44171</v>
      </c>
      <c r="Q52" s="13">
        <v>69.459999999999994</v>
      </c>
      <c r="R52" s="14">
        <f t="shared" si="6"/>
        <v>10673.466743449468</v>
      </c>
      <c r="S52" s="26">
        <f t="shared" si="3"/>
        <v>12274.486754966887</v>
      </c>
    </row>
    <row r="53" spans="1:19" s="12" customFormat="1" ht="15" customHeight="1" x14ac:dyDescent="0.25">
      <c r="A53" s="6" t="s">
        <v>37</v>
      </c>
      <c r="B53" s="7">
        <v>221000</v>
      </c>
      <c r="C53" s="7">
        <v>50000</v>
      </c>
      <c r="D53" s="8">
        <v>1150</v>
      </c>
      <c r="E53" s="9">
        <f t="shared" ca="1" si="4"/>
        <v>72</v>
      </c>
      <c r="F53" s="8" t="s">
        <v>18</v>
      </c>
      <c r="G53" s="10">
        <v>44121.703314201397</v>
      </c>
      <c r="H53" s="11">
        <v>44110</v>
      </c>
      <c r="I53" s="12" t="str">
        <f t="shared" ca="1" si="5"/>
        <v>Aged Stock</v>
      </c>
      <c r="J53" s="25">
        <v>2005</v>
      </c>
      <c r="K53" s="5" t="s">
        <v>38</v>
      </c>
      <c r="L53" s="5" t="s">
        <v>39</v>
      </c>
      <c r="M53" s="25">
        <v>143428</v>
      </c>
      <c r="N53" s="8" t="s">
        <v>36</v>
      </c>
      <c r="O53" s="10">
        <v>44151</v>
      </c>
      <c r="P53" s="10">
        <v>44171</v>
      </c>
      <c r="Q53" s="13">
        <v>69.459999999999994</v>
      </c>
      <c r="R53" s="14">
        <f t="shared" si="6"/>
        <v>5051.5260581629718</v>
      </c>
      <c r="S53" s="26">
        <f t="shared" si="3"/>
        <v>5809.2549668874171</v>
      </c>
    </row>
    <row r="54" spans="1:19" s="12" customFormat="1" ht="15" customHeight="1" x14ac:dyDescent="0.25">
      <c r="A54" s="6" t="s">
        <v>40</v>
      </c>
      <c r="B54" s="7">
        <v>191000</v>
      </c>
      <c r="C54" s="7">
        <v>50000</v>
      </c>
      <c r="D54" s="8">
        <v>1150</v>
      </c>
      <c r="E54" s="9">
        <f t="shared" ca="1" si="4"/>
        <v>71</v>
      </c>
      <c r="F54" s="8" t="s">
        <v>18</v>
      </c>
      <c r="G54" s="10">
        <v>44121.703285798598</v>
      </c>
      <c r="H54" s="11">
        <v>44111</v>
      </c>
      <c r="I54" s="12" t="str">
        <f t="shared" ca="1" si="5"/>
        <v>Aged Stock</v>
      </c>
      <c r="J54" s="25">
        <v>2007</v>
      </c>
      <c r="K54" s="5" t="s">
        <v>32</v>
      </c>
      <c r="L54" s="5" t="s">
        <v>41</v>
      </c>
      <c r="M54" s="25">
        <v>122362</v>
      </c>
      <c r="N54" s="8" t="s">
        <v>36</v>
      </c>
      <c r="O54" s="10">
        <v>44151</v>
      </c>
      <c r="P54" s="10">
        <v>44171</v>
      </c>
      <c r="Q54" s="13">
        <v>69.459999999999994</v>
      </c>
      <c r="R54" s="14">
        <f t="shared" si="6"/>
        <v>4619.6228044917943</v>
      </c>
      <c r="S54" s="26">
        <f t="shared" si="3"/>
        <v>5312.5662251655631</v>
      </c>
    </row>
    <row r="55" spans="1:19" s="12" customFormat="1" ht="15" customHeight="1" x14ac:dyDescent="0.25">
      <c r="A55" s="6" t="s">
        <v>42</v>
      </c>
      <c r="B55" s="7">
        <v>732000</v>
      </c>
      <c r="C55" s="7">
        <v>50000</v>
      </c>
      <c r="D55" s="8">
        <v>1150</v>
      </c>
      <c r="E55" s="9">
        <f t="shared" ca="1" si="4"/>
        <v>71</v>
      </c>
      <c r="F55" s="8" t="s">
        <v>18</v>
      </c>
      <c r="G55" s="10">
        <v>44121.7033044329</v>
      </c>
      <c r="H55" s="11">
        <v>44111</v>
      </c>
      <c r="I55" s="12" t="str">
        <f t="shared" ca="1" si="5"/>
        <v>Aged Stock</v>
      </c>
      <c r="J55" s="25">
        <v>2013</v>
      </c>
      <c r="K55" s="5" t="s">
        <v>38</v>
      </c>
      <c r="L55" s="5" t="s">
        <v>43</v>
      </c>
      <c r="M55" s="25">
        <v>123446</v>
      </c>
      <c r="N55" s="8" t="s">
        <v>36</v>
      </c>
      <c r="O55" s="10">
        <v>44151</v>
      </c>
      <c r="P55" s="10">
        <v>44171</v>
      </c>
      <c r="Q55" s="13">
        <v>69.459999999999994</v>
      </c>
      <c r="R55" s="14">
        <f t="shared" si="6"/>
        <v>12408.278145695365</v>
      </c>
      <c r="S55" s="26">
        <f t="shared" si="3"/>
        <v>14269.519867549669</v>
      </c>
    </row>
    <row r="56" spans="1:19" s="12" customFormat="1" ht="15" customHeight="1" x14ac:dyDescent="0.25">
      <c r="A56" s="6" t="s">
        <v>44</v>
      </c>
      <c r="B56" s="7">
        <v>264000</v>
      </c>
      <c r="C56" s="7">
        <v>50000</v>
      </c>
      <c r="D56" s="8">
        <v>1150</v>
      </c>
      <c r="E56" s="9">
        <f t="shared" ca="1" si="4"/>
        <v>57</v>
      </c>
      <c r="F56" s="8" t="s">
        <v>18</v>
      </c>
      <c r="G56" s="10">
        <v>44127.3316506134</v>
      </c>
      <c r="H56" s="11">
        <v>44125</v>
      </c>
      <c r="I56" s="12" t="str">
        <f t="shared" ca="1" si="5"/>
        <v/>
      </c>
      <c r="J56" s="25">
        <v>2006</v>
      </c>
      <c r="K56" s="5" t="s">
        <v>45</v>
      </c>
      <c r="L56" s="5" t="s">
        <v>46</v>
      </c>
      <c r="M56" s="25">
        <v>151426</v>
      </c>
      <c r="N56" s="8" t="s">
        <v>36</v>
      </c>
      <c r="O56" s="10">
        <v>44151</v>
      </c>
      <c r="P56" s="10">
        <v>44171</v>
      </c>
      <c r="Q56" s="13">
        <v>69.5</v>
      </c>
      <c r="R56" s="14">
        <f t="shared" si="6"/>
        <v>5667.9856115107914</v>
      </c>
      <c r="S56" s="26">
        <f t="shared" si="3"/>
        <v>6518.1834532374096</v>
      </c>
    </row>
    <row r="57" spans="1:19" s="12" customFormat="1" ht="15" customHeight="1" x14ac:dyDescent="0.25">
      <c r="A57" s="6" t="s">
        <v>47</v>
      </c>
      <c r="B57" s="7">
        <v>405000</v>
      </c>
      <c r="C57" s="7">
        <v>50000</v>
      </c>
      <c r="D57" s="8">
        <v>1150</v>
      </c>
      <c r="E57" s="9">
        <f t="shared" ca="1" si="4"/>
        <v>97</v>
      </c>
      <c r="F57" s="8" t="s">
        <v>18</v>
      </c>
      <c r="G57" s="10">
        <v>44112.356887118098</v>
      </c>
      <c r="H57" s="11">
        <v>44085</v>
      </c>
      <c r="I57" s="12" t="str">
        <f t="shared" ca="1" si="5"/>
        <v>Aged Stock</v>
      </c>
      <c r="J57" s="25">
        <v>2009</v>
      </c>
      <c r="K57" s="5" t="s">
        <v>45</v>
      </c>
      <c r="L57" s="5" t="s">
        <v>46</v>
      </c>
      <c r="M57" s="25">
        <v>121696</v>
      </c>
      <c r="N57" s="8" t="s">
        <v>48</v>
      </c>
      <c r="O57" s="10">
        <v>44149</v>
      </c>
      <c r="P57" s="10">
        <v>44171</v>
      </c>
      <c r="Q57" s="13">
        <v>69.53</v>
      </c>
      <c r="R57" s="14">
        <f t="shared" si="6"/>
        <v>7693.9378685459515</v>
      </c>
      <c r="S57" s="26">
        <f t="shared" si="3"/>
        <v>8848.0285488278441</v>
      </c>
    </row>
    <row r="58" spans="1:19" s="12" customFormat="1" ht="15" customHeight="1" x14ac:dyDescent="0.25">
      <c r="A58" s="6" t="s">
        <v>49</v>
      </c>
      <c r="B58" s="7">
        <v>489000</v>
      </c>
      <c r="C58" s="7">
        <v>50000</v>
      </c>
      <c r="D58" s="8">
        <v>1150</v>
      </c>
      <c r="E58" s="9">
        <f t="shared" ca="1" si="4"/>
        <v>90</v>
      </c>
      <c r="F58" s="8" t="s">
        <v>18</v>
      </c>
      <c r="G58" s="10">
        <v>44118.326327974501</v>
      </c>
      <c r="H58" s="11">
        <v>44092</v>
      </c>
      <c r="I58" s="12" t="str">
        <f t="shared" ca="1" si="5"/>
        <v>Aged Stock</v>
      </c>
      <c r="J58" s="25">
        <v>2014</v>
      </c>
      <c r="K58" s="5" t="s">
        <v>23</v>
      </c>
      <c r="L58" s="5" t="s">
        <v>50</v>
      </c>
      <c r="M58" s="25">
        <v>153405</v>
      </c>
      <c r="N58" s="8" t="s">
        <v>48</v>
      </c>
      <c r="O58" s="10">
        <v>44149</v>
      </c>
      <c r="P58" s="10">
        <v>44171</v>
      </c>
      <c r="Q58" s="13">
        <v>70.22</v>
      </c>
      <c r="R58" s="14">
        <f t="shared" si="6"/>
        <v>8825.8758188550273</v>
      </c>
      <c r="S58" s="26">
        <f t="shared" si="3"/>
        <v>10149.75719168328</v>
      </c>
    </row>
    <row r="59" spans="1:19" s="12" customFormat="1" ht="15" customHeight="1" x14ac:dyDescent="0.25">
      <c r="A59" s="6" t="s">
        <v>51</v>
      </c>
      <c r="B59" s="7">
        <v>558000</v>
      </c>
      <c r="C59" s="7">
        <v>50000</v>
      </c>
      <c r="D59" s="8">
        <v>1150</v>
      </c>
      <c r="E59" s="9">
        <f t="shared" ca="1" si="4"/>
        <v>114</v>
      </c>
      <c r="F59" s="8" t="s">
        <v>52</v>
      </c>
      <c r="G59" s="10">
        <v>44118.4989474537</v>
      </c>
      <c r="H59" s="11">
        <v>44068</v>
      </c>
      <c r="I59" s="12" t="str">
        <f t="shared" ca="1" si="5"/>
        <v>Aged Stock</v>
      </c>
      <c r="J59" s="25">
        <v>2014</v>
      </c>
      <c r="K59" s="5" t="s">
        <v>19</v>
      </c>
      <c r="L59" s="5" t="s">
        <v>53</v>
      </c>
      <c r="M59" s="25">
        <v>83763</v>
      </c>
      <c r="N59" s="8" t="s">
        <v>48</v>
      </c>
      <c r="O59" s="10">
        <v>44149</v>
      </c>
      <c r="P59" s="10">
        <v>44171</v>
      </c>
      <c r="Q59" s="13">
        <v>70.22</v>
      </c>
      <c r="R59" s="14">
        <f t="shared" si="6"/>
        <v>9808.5018513244086</v>
      </c>
      <c r="S59" s="26">
        <f t="shared" si="3"/>
        <v>11279.777129023068</v>
      </c>
    </row>
    <row r="60" spans="1:19" s="12" customFormat="1" ht="15" customHeight="1" x14ac:dyDescent="0.25">
      <c r="A60" s="6" t="s">
        <v>54</v>
      </c>
      <c r="B60" s="7">
        <v>512000</v>
      </c>
      <c r="C60" s="7">
        <v>50000</v>
      </c>
      <c r="D60" s="8">
        <v>1150</v>
      </c>
      <c r="E60" s="9">
        <f t="shared" ca="1" si="4"/>
        <v>132</v>
      </c>
      <c r="F60" s="8" t="s">
        <v>55</v>
      </c>
      <c r="G60" s="10">
        <v>44118.4960909375</v>
      </c>
      <c r="H60" s="11">
        <v>44050</v>
      </c>
      <c r="I60" s="12" t="str">
        <f t="shared" ca="1" si="5"/>
        <v>Aged Stock</v>
      </c>
      <c r="J60" s="25">
        <v>2013</v>
      </c>
      <c r="K60" s="5" t="s">
        <v>32</v>
      </c>
      <c r="L60" s="5" t="s">
        <v>56</v>
      </c>
      <c r="M60" s="25">
        <v>90884</v>
      </c>
      <c r="N60" s="8" t="s">
        <v>48</v>
      </c>
      <c r="O60" s="10">
        <v>44149</v>
      </c>
      <c r="P60" s="10">
        <v>44171</v>
      </c>
      <c r="Q60" s="13">
        <v>70.22</v>
      </c>
      <c r="R60" s="14">
        <f t="shared" si="6"/>
        <v>9153.4178296781538</v>
      </c>
      <c r="S60" s="26">
        <f t="shared" si="3"/>
        <v>10526.430504129876</v>
      </c>
    </row>
    <row r="61" spans="1:19" s="12" customFormat="1" ht="15" customHeight="1" x14ac:dyDescent="0.25">
      <c r="A61" s="6" t="s">
        <v>57</v>
      </c>
      <c r="B61" s="7">
        <v>335000</v>
      </c>
      <c r="C61" s="7">
        <v>50000</v>
      </c>
      <c r="D61" s="8">
        <v>1150</v>
      </c>
      <c r="E61" s="9">
        <f t="shared" ca="1" si="4"/>
        <v>90</v>
      </c>
      <c r="F61" s="8" t="s">
        <v>58</v>
      </c>
      <c r="G61" s="10">
        <v>44114.436037384301</v>
      </c>
      <c r="H61" s="11">
        <v>44092</v>
      </c>
      <c r="I61" s="12" t="str">
        <f t="shared" ca="1" si="5"/>
        <v>Aged Stock</v>
      </c>
      <c r="J61" s="25">
        <v>2005</v>
      </c>
      <c r="K61" s="5" t="s">
        <v>19</v>
      </c>
      <c r="L61" s="5" t="s">
        <v>59</v>
      </c>
      <c r="M61" s="25">
        <v>42661</v>
      </c>
      <c r="N61" s="8" t="s">
        <v>48</v>
      </c>
      <c r="O61" s="10">
        <v>44149</v>
      </c>
      <c r="P61" s="10">
        <v>44171</v>
      </c>
      <c r="Q61" s="13">
        <v>69.900000000000006</v>
      </c>
      <c r="R61" s="14">
        <f t="shared" si="6"/>
        <v>6657.8683834048634</v>
      </c>
      <c r="S61" s="26">
        <f t="shared" si="3"/>
        <v>7656.5486409155919</v>
      </c>
    </row>
    <row r="62" spans="1:19" s="12" customFormat="1" ht="15" customHeight="1" x14ac:dyDescent="0.25">
      <c r="A62" s="6" t="s">
        <v>60</v>
      </c>
      <c r="B62" s="7">
        <v>379000</v>
      </c>
      <c r="C62" s="7">
        <v>50000</v>
      </c>
      <c r="D62" s="8">
        <v>1150</v>
      </c>
      <c r="E62" s="9">
        <f t="shared" ca="1" si="4"/>
        <v>70</v>
      </c>
      <c r="F62" s="8" t="s">
        <v>18</v>
      </c>
      <c r="G62" s="10">
        <v>44123.334839664298</v>
      </c>
      <c r="H62" s="11">
        <v>44112</v>
      </c>
      <c r="I62" s="12" t="str">
        <f t="shared" ca="1" si="5"/>
        <v>Aged Stock</v>
      </c>
      <c r="J62" s="25">
        <v>2012</v>
      </c>
      <c r="K62" s="5" t="s">
        <v>23</v>
      </c>
      <c r="L62" s="5" t="s">
        <v>50</v>
      </c>
      <c r="M62" s="25">
        <v>144800</v>
      </c>
      <c r="N62" s="8" t="s">
        <v>48</v>
      </c>
      <c r="O62" s="10">
        <v>44149</v>
      </c>
      <c r="P62" s="10">
        <v>44171</v>
      </c>
      <c r="Q62" s="13">
        <v>69.790000000000006</v>
      </c>
      <c r="R62" s="14">
        <f t="shared" si="6"/>
        <v>7297.0124659693356</v>
      </c>
      <c r="S62" s="26">
        <f t="shared" si="3"/>
        <v>8391.5643358647358</v>
      </c>
    </row>
    <row r="63" spans="1:19" s="12" customFormat="1" ht="15" customHeight="1" x14ac:dyDescent="0.25">
      <c r="A63" s="6" t="s">
        <v>61</v>
      </c>
      <c r="B63" s="7">
        <v>336500</v>
      </c>
      <c r="C63" s="7">
        <v>50000</v>
      </c>
      <c r="D63" s="8">
        <v>1150</v>
      </c>
      <c r="E63" s="9">
        <f t="shared" ca="1" si="4"/>
        <v>99</v>
      </c>
      <c r="F63" s="8" t="s">
        <v>18</v>
      </c>
      <c r="G63" s="10">
        <v>44114.436046412004</v>
      </c>
      <c r="H63" s="11">
        <v>44083</v>
      </c>
      <c r="I63" s="12" t="str">
        <f t="shared" ca="1" si="5"/>
        <v>Aged Stock</v>
      </c>
      <c r="J63" s="25">
        <v>2011</v>
      </c>
      <c r="K63" s="5" t="s">
        <v>19</v>
      </c>
      <c r="L63" s="5" t="s">
        <v>62</v>
      </c>
      <c r="M63" s="25">
        <v>157742</v>
      </c>
      <c r="N63" s="8" t="s">
        <v>48</v>
      </c>
      <c r="O63" s="10">
        <v>44149</v>
      </c>
      <c r="P63" s="10">
        <v>44171</v>
      </c>
      <c r="Q63" s="13">
        <v>69.900000000000006</v>
      </c>
      <c r="R63" s="14">
        <f t="shared" si="6"/>
        <v>6679.327610872675</v>
      </c>
      <c r="S63" s="26">
        <f t="shared" si="3"/>
        <v>7681.2267525035759</v>
      </c>
    </row>
    <row r="64" spans="1:19" s="12" customFormat="1" ht="15" customHeight="1" x14ac:dyDescent="0.25">
      <c r="A64" s="6" t="s">
        <v>63</v>
      </c>
      <c r="B64" s="7">
        <v>411000</v>
      </c>
      <c r="C64" s="7">
        <v>50000</v>
      </c>
      <c r="D64" s="8">
        <v>1150</v>
      </c>
      <c r="E64" s="9">
        <f t="shared" ca="1" si="4"/>
        <v>97</v>
      </c>
      <c r="F64" s="8" t="s">
        <v>18</v>
      </c>
      <c r="G64" s="10">
        <v>44114.434023414397</v>
      </c>
      <c r="H64" s="11">
        <v>44085</v>
      </c>
      <c r="I64" s="12" t="str">
        <f t="shared" ca="1" si="5"/>
        <v>Aged Stock</v>
      </c>
      <c r="J64" s="25">
        <v>2012</v>
      </c>
      <c r="K64" s="5" t="s">
        <v>23</v>
      </c>
      <c r="L64" s="5" t="s">
        <v>26</v>
      </c>
      <c r="M64" s="25">
        <v>82234</v>
      </c>
      <c r="N64" s="8" t="s">
        <v>48</v>
      </c>
      <c r="O64" s="10">
        <v>44149</v>
      </c>
      <c r="P64" s="10">
        <v>44171</v>
      </c>
      <c r="Q64" s="13">
        <v>69.900000000000006</v>
      </c>
      <c r="R64" s="14">
        <f t="shared" si="6"/>
        <v>7745.1359084406286</v>
      </c>
      <c r="S64" s="26">
        <f t="shared" si="3"/>
        <v>8906.9062947067214</v>
      </c>
    </row>
    <row r="65" spans="1:19" s="12" customFormat="1" ht="15" customHeight="1" x14ac:dyDescent="0.25">
      <c r="A65" s="6" t="s">
        <v>64</v>
      </c>
      <c r="B65" s="7">
        <v>376000</v>
      </c>
      <c r="C65" s="7">
        <v>50000</v>
      </c>
      <c r="D65" s="8">
        <v>1150</v>
      </c>
      <c r="E65" s="9">
        <f t="shared" ca="1" si="4"/>
        <v>76</v>
      </c>
      <c r="F65" s="8" t="s">
        <v>31</v>
      </c>
      <c r="G65" s="10">
        <v>44116.569891666702</v>
      </c>
      <c r="H65" s="11">
        <v>44106</v>
      </c>
      <c r="I65" s="12" t="str">
        <f t="shared" ca="1" si="5"/>
        <v>Aged Stock</v>
      </c>
      <c r="J65" s="25">
        <v>2013</v>
      </c>
      <c r="K65" s="5" t="s">
        <v>65</v>
      </c>
      <c r="L65" s="5" t="s">
        <v>66</v>
      </c>
      <c r="M65" s="25">
        <v>63297</v>
      </c>
      <c r="N65" s="8" t="s">
        <v>48</v>
      </c>
      <c r="O65" s="10">
        <v>44149</v>
      </c>
      <c r="P65" s="10">
        <v>44171</v>
      </c>
      <c r="Q65" s="13">
        <v>70.3</v>
      </c>
      <c r="R65" s="14">
        <f t="shared" si="6"/>
        <v>7209.7439544807967</v>
      </c>
      <c r="S65" s="26">
        <f t="shared" si="3"/>
        <v>8291.2055476529149</v>
      </c>
    </row>
    <row r="66" spans="1:19" s="12" customFormat="1" ht="15" customHeight="1" x14ac:dyDescent="0.25">
      <c r="A66" s="6" t="s">
        <v>67</v>
      </c>
      <c r="B66" s="7">
        <v>399000</v>
      </c>
      <c r="C66" s="7">
        <v>50000</v>
      </c>
      <c r="D66" s="8">
        <v>1150</v>
      </c>
      <c r="E66" s="9">
        <f t="shared" ca="1" si="4"/>
        <v>84</v>
      </c>
      <c r="F66" s="8" t="s">
        <v>58</v>
      </c>
      <c r="G66" s="10">
        <v>44114.436055289298</v>
      </c>
      <c r="H66" s="11">
        <v>44098</v>
      </c>
      <c r="I66" s="12" t="str">
        <f t="shared" ca="1" si="5"/>
        <v>Aged Stock</v>
      </c>
      <c r="J66" s="25">
        <v>2009</v>
      </c>
      <c r="K66" s="5" t="s">
        <v>23</v>
      </c>
      <c r="L66" s="5" t="s">
        <v>68</v>
      </c>
      <c r="M66" s="25">
        <v>125467</v>
      </c>
      <c r="N66" s="8" t="s">
        <v>48</v>
      </c>
      <c r="O66" s="10">
        <v>44149</v>
      </c>
      <c r="P66" s="10">
        <v>44171</v>
      </c>
      <c r="Q66" s="13">
        <v>69.900000000000006</v>
      </c>
      <c r="R66" s="14">
        <f t="shared" si="6"/>
        <v>7573.4620886981393</v>
      </c>
      <c r="S66" s="26">
        <f t="shared" si="3"/>
        <v>8709.4814020028589</v>
      </c>
    </row>
    <row r="67" spans="1:19" s="12" customFormat="1" ht="15" customHeight="1" x14ac:dyDescent="0.25">
      <c r="A67" s="6" t="s">
        <v>69</v>
      </c>
      <c r="B67" s="7">
        <v>325000</v>
      </c>
      <c r="C67" s="7">
        <v>50000</v>
      </c>
      <c r="D67" s="8">
        <v>1150</v>
      </c>
      <c r="E67" s="9">
        <f t="shared" ca="1" si="4"/>
        <v>105</v>
      </c>
      <c r="F67" s="8" t="s">
        <v>58</v>
      </c>
      <c r="G67" s="10">
        <v>44118.498937696801</v>
      </c>
      <c r="H67" s="11">
        <v>44077</v>
      </c>
      <c r="I67" s="12" t="str">
        <f t="shared" ca="1" si="5"/>
        <v>Aged Stock</v>
      </c>
      <c r="J67" s="25">
        <v>2009</v>
      </c>
      <c r="K67" s="5" t="s">
        <v>70</v>
      </c>
      <c r="L67" s="5" t="s">
        <v>71</v>
      </c>
      <c r="M67" s="25">
        <v>30266</v>
      </c>
      <c r="N67" s="8" t="s">
        <v>72</v>
      </c>
      <c r="O67" s="10">
        <v>44146</v>
      </c>
      <c r="P67" s="10">
        <v>44171</v>
      </c>
      <c r="Q67" s="13">
        <v>70.22</v>
      </c>
      <c r="R67" s="14">
        <f t="shared" si="6"/>
        <v>6490.3588721162059</v>
      </c>
      <c r="S67" s="26">
        <f t="shared" ref="S67:S130" si="7">R67*1.15</f>
        <v>7463.912702933636</v>
      </c>
    </row>
    <row r="68" spans="1:19" s="12" customFormat="1" ht="15" customHeight="1" x14ac:dyDescent="0.25">
      <c r="A68" s="6" t="s">
        <v>73</v>
      </c>
      <c r="B68" s="7">
        <v>404500</v>
      </c>
      <c r="C68" s="7">
        <v>50000</v>
      </c>
      <c r="D68" s="8">
        <v>1150</v>
      </c>
      <c r="E68" s="9">
        <f t="shared" ca="1" si="4"/>
        <v>105</v>
      </c>
      <c r="F68" s="8" t="s">
        <v>74</v>
      </c>
      <c r="G68" s="10">
        <v>44118.496120798598</v>
      </c>
      <c r="H68" s="11">
        <v>44077</v>
      </c>
      <c r="I68" s="12" t="str">
        <f t="shared" ca="1" si="5"/>
        <v>Aged Stock</v>
      </c>
      <c r="J68" s="25">
        <v>2015</v>
      </c>
      <c r="K68" s="5" t="s">
        <v>70</v>
      </c>
      <c r="L68" s="5" t="s">
        <v>75</v>
      </c>
      <c r="M68" s="25">
        <v>52955</v>
      </c>
      <c r="N68" s="8" t="s">
        <v>72</v>
      </c>
      <c r="O68" s="10">
        <v>44146</v>
      </c>
      <c r="P68" s="10">
        <v>44171</v>
      </c>
      <c r="Q68" s="13">
        <v>70.22</v>
      </c>
      <c r="R68" s="14">
        <f t="shared" si="6"/>
        <v>7622.514953004842</v>
      </c>
      <c r="S68" s="26">
        <f t="shared" si="7"/>
        <v>8765.8921959555682</v>
      </c>
    </row>
    <row r="69" spans="1:19" s="12" customFormat="1" ht="15" customHeight="1" x14ac:dyDescent="0.25">
      <c r="A69" s="6" t="s">
        <v>76</v>
      </c>
      <c r="B69" s="7">
        <v>406500</v>
      </c>
      <c r="C69" s="7">
        <v>50000</v>
      </c>
      <c r="D69" s="8">
        <v>1150</v>
      </c>
      <c r="E69" s="9">
        <f t="shared" ca="1" si="4"/>
        <v>106</v>
      </c>
      <c r="F69" s="8" t="s">
        <v>52</v>
      </c>
      <c r="G69" s="10">
        <v>44118.496069247703</v>
      </c>
      <c r="H69" s="11">
        <v>44076</v>
      </c>
      <c r="I69" s="12" t="str">
        <f t="shared" ca="1" si="5"/>
        <v>Aged Stock</v>
      </c>
      <c r="J69" s="25">
        <v>2009</v>
      </c>
      <c r="K69" s="5" t="s">
        <v>77</v>
      </c>
      <c r="L69" s="5" t="s">
        <v>78</v>
      </c>
      <c r="M69" s="25">
        <v>44919</v>
      </c>
      <c r="N69" s="8" t="s">
        <v>72</v>
      </c>
      <c r="O69" s="10">
        <v>44146</v>
      </c>
      <c r="P69" s="10">
        <v>44171</v>
      </c>
      <c r="Q69" s="13">
        <v>70.22</v>
      </c>
      <c r="R69" s="14">
        <f t="shared" si="6"/>
        <v>7650.9968669894615</v>
      </c>
      <c r="S69" s="26">
        <f t="shared" si="7"/>
        <v>8798.6463970378809</v>
      </c>
    </row>
    <row r="70" spans="1:19" s="12" customFormat="1" ht="15" customHeight="1" x14ac:dyDescent="0.25">
      <c r="A70" s="6" t="s">
        <v>79</v>
      </c>
      <c r="B70" s="7">
        <v>763800</v>
      </c>
      <c r="C70" s="7">
        <v>50000</v>
      </c>
      <c r="D70" s="8">
        <v>1150</v>
      </c>
      <c r="E70" s="9">
        <f t="shared" ca="1" si="4"/>
        <v>107</v>
      </c>
      <c r="F70" s="8" t="s">
        <v>55</v>
      </c>
      <c r="G70" s="10">
        <v>44114.493139120401</v>
      </c>
      <c r="H70" s="11">
        <v>44075</v>
      </c>
      <c r="I70" s="12" t="str">
        <f t="shared" ca="1" si="5"/>
        <v>Aged Stock</v>
      </c>
      <c r="J70" s="25">
        <v>2013</v>
      </c>
      <c r="K70" s="5" t="s">
        <v>80</v>
      </c>
      <c r="L70" s="5" t="s">
        <v>81</v>
      </c>
      <c r="M70" s="25">
        <v>59615</v>
      </c>
      <c r="N70" s="8" t="s">
        <v>72</v>
      </c>
      <c r="O70" s="10">
        <v>44146</v>
      </c>
      <c r="P70" s="10">
        <v>44171</v>
      </c>
      <c r="Q70" s="13">
        <v>69.900000000000006</v>
      </c>
      <c r="R70" s="14">
        <f t="shared" si="6"/>
        <v>12792.346208869812</v>
      </c>
      <c r="S70" s="26">
        <f t="shared" si="7"/>
        <v>14711.198140200284</v>
      </c>
    </row>
    <row r="71" spans="1:19" s="12" customFormat="1" ht="15" customHeight="1" x14ac:dyDescent="0.25">
      <c r="A71" s="6" t="s">
        <v>82</v>
      </c>
      <c r="B71" s="7">
        <v>548800</v>
      </c>
      <c r="C71" s="7">
        <v>50000</v>
      </c>
      <c r="D71" s="8">
        <v>1150</v>
      </c>
      <c r="E71" s="9">
        <f t="shared" ca="1" si="4"/>
        <v>114</v>
      </c>
      <c r="F71" s="8" t="s">
        <v>52</v>
      </c>
      <c r="G71" s="10">
        <v>44118.498957407399</v>
      </c>
      <c r="H71" s="11">
        <v>44068</v>
      </c>
      <c r="I71" s="12" t="str">
        <f t="shared" ca="1" si="5"/>
        <v>Aged Stock</v>
      </c>
      <c r="J71" s="25">
        <v>2013</v>
      </c>
      <c r="K71" s="5" t="s">
        <v>19</v>
      </c>
      <c r="L71" s="5" t="s">
        <v>53</v>
      </c>
      <c r="M71" s="25">
        <v>63880</v>
      </c>
      <c r="N71" s="8" t="s">
        <v>72</v>
      </c>
      <c r="O71" s="10">
        <v>44146</v>
      </c>
      <c r="P71" s="10">
        <v>44171</v>
      </c>
      <c r="Q71" s="13">
        <v>70.22</v>
      </c>
      <c r="R71" s="14">
        <f t="shared" si="6"/>
        <v>9677.485046995158</v>
      </c>
      <c r="S71" s="26">
        <f t="shared" si="7"/>
        <v>11129.10780404443</v>
      </c>
    </row>
    <row r="72" spans="1:19" s="12" customFormat="1" ht="15" customHeight="1" x14ac:dyDescent="0.25">
      <c r="A72" s="6" t="s">
        <v>83</v>
      </c>
      <c r="B72" s="7">
        <v>242000</v>
      </c>
      <c r="C72" s="7">
        <v>50000</v>
      </c>
      <c r="D72" s="8">
        <v>1150</v>
      </c>
      <c r="E72" s="9">
        <f t="shared" ca="1" si="4"/>
        <v>118</v>
      </c>
      <c r="F72" s="8" t="s">
        <v>18</v>
      </c>
      <c r="G72" s="10">
        <v>44118.504062812499</v>
      </c>
      <c r="H72" s="11">
        <v>44064</v>
      </c>
      <c r="I72" s="12" t="str">
        <f t="shared" ca="1" si="5"/>
        <v>Aged Stock</v>
      </c>
      <c r="J72" s="25">
        <v>2009</v>
      </c>
      <c r="K72" s="5" t="s">
        <v>80</v>
      </c>
      <c r="L72" s="5" t="s">
        <v>81</v>
      </c>
      <c r="M72" s="25">
        <v>143468</v>
      </c>
      <c r="N72" s="8" t="s">
        <v>72</v>
      </c>
      <c r="O72" s="10">
        <v>44146</v>
      </c>
      <c r="P72" s="10">
        <v>44171</v>
      </c>
      <c r="Q72" s="13">
        <v>70.22</v>
      </c>
      <c r="R72" s="14">
        <f t="shared" si="6"/>
        <v>5308.3594417544864</v>
      </c>
      <c r="S72" s="26">
        <f t="shared" si="7"/>
        <v>6104.6133580176593</v>
      </c>
    </row>
    <row r="73" spans="1:19" s="12" customFormat="1" ht="15" customHeight="1" x14ac:dyDescent="0.25">
      <c r="A73" s="6" t="s">
        <v>84</v>
      </c>
      <c r="B73" s="7">
        <v>633000</v>
      </c>
      <c r="C73" s="7">
        <v>50000</v>
      </c>
      <c r="D73" s="8">
        <v>1150</v>
      </c>
      <c r="E73" s="9">
        <f t="shared" ca="1" si="4"/>
        <v>82</v>
      </c>
      <c r="F73" s="8" t="s">
        <v>18</v>
      </c>
      <c r="G73" s="10">
        <v>44123.471814386598</v>
      </c>
      <c r="H73" s="11">
        <v>44100</v>
      </c>
      <c r="I73" s="12" t="str">
        <f t="shared" ca="1" si="5"/>
        <v>Aged Stock</v>
      </c>
      <c r="J73" s="25">
        <v>2010</v>
      </c>
      <c r="K73" s="5" t="s">
        <v>85</v>
      </c>
      <c r="L73" s="5" t="s">
        <v>86</v>
      </c>
      <c r="M73" s="25">
        <v>90964</v>
      </c>
      <c r="N73" s="8" t="s">
        <v>72</v>
      </c>
      <c r="O73" s="10">
        <v>44146</v>
      </c>
      <c r="P73" s="10">
        <v>44171</v>
      </c>
      <c r="Q73" s="13">
        <v>69.790000000000006</v>
      </c>
      <c r="R73" s="14">
        <f t="shared" si="6"/>
        <v>10936.502364235563</v>
      </c>
      <c r="S73" s="26">
        <f t="shared" si="7"/>
        <v>12576.977718870896</v>
      </c>
    </row>
    <row r="74" spans="1:19" s="12" customFormat="1" ht="15" customHeight="1" x14ac:dyDescent="0.25">
      <c r="A74" s="6" t="s">
        <v>87</v>
      </c>
      <c r="B74" s="7">
        <v>271000</v>
      </c>
      <c r="C74" s="7">
        <v>50000</v>
      </c>
      <c r="D74" s="8">
        <v>1150</v>
      </c>
      <c r="E74" s="9">
        <f t="shared" ca="1" si="4"/>
        <v>65</v>
      </c>
      <c r="F74" s="8" t="s">
        <v>18</v>
      </c>
      <c r="G74" s="10">
        <v>44121.703274224499</v>
      </c>
      <c r="H74" s="11">
        <v>44117</v>
      </c>
      <c r="I74" s="12" t="str">
        <f t="shared" ca="1" si="5"/>
        <v>Aged Stock</v>
      </c>
      <c r="J74" s="25">
        <v>2011</v>
      </c>
      <c r="K74" s="5" t="s">
        <v>88</v>
      </c>
      <c r="L74" s="5" t="s">
        <v>89</v>
      </c>
      <c r="M74" s="25">
        <v>60399</v>
      </c>
      <c r="N74" s="8" t="s">
        <v>72</v>
      </c>
      <c r="O74" s="10">
        <v>44146</v>
      </c>
      <c r="P74" s="10">
        <v>44171</v>
      </c>
      <c r="Q74" s="13">
        <v>69.459999999999994</v>
      </c>
      <c r="R74" s="14">
        <f t="shared" si="6"/>
        <v>5771.364814281601</v>
      </c>
      <c r="S74" s="26">
        <f t="shared" si="7"/>
        <v>6637.0695364238409</v>
      </c>
    </row>
    <row r="75" spans="1:19" s="12" customFormat="1" ht="15" customHeight="1" x14ac:dyDescent="0.25">
      <c r="A75" s="6" t="s">
        <v>90</v>
      </c>
      <c r="B75" s="7">
        <v>343000</v>
      </c>
      <c r="C75" s="7">
        <v>50000</v>
      </c>
      <c r="D75" s="8">
        <v>1150</v>
      </c>
      <c r="E75" s="9">
        <f t="shared" ca="1" si="4"/>
        <v>65</v>
      </c>
      <c r="F75" s="8" t="s">
        <v>18</v>
      </c>
      <c r="G75" s="10">
        <v>44121.703341863402</v>
      </c>
      <c r="H75" s="11">
        <v>44117</v>
      </c>
      <c r="I75" s="12" t="str">
        <f t="shared" ca="1" si="5"/>
        <v>Aged Stock</v>
      </c>
      <c r="J75" s="25">
        <v>2010</v>
      </c>
      <c r="K75" s="5" t="s">
        <v>77</v>
      </c>
      <c r="L75" s="5" t="s">
        <v>91</v>
      </c>
      <c r="M75" s="25">
        <v>76744</v>
      </c>
      <c r="N75" s="8" t="s">
        <v>72</v>
      </c>
      <c r="O75" s="10">
        <v>44146</v>
      </c>
      <c r="P75" s="10">
        <v>44171</v>
      </c>
      <c r="Q75" s="13">
        <v>69.459999999999994</v>
      </c>
      <c r="R75" s="14">
        <f t="shared" si="6"/>
        <v>6807.932623092428</v>
      </c>
      <c r="S75" s="26">
        <f t="shared" si="7"/>
        <v>7829.1225165562919</v>
      </c>
    </row>
    <row r="76" spans="1:19" s="12" customFormat="1" ht="15" customHeight="1" x14ac:dyDescent="0.25">
      <c r="A76" s="15" t="s">
        <v>92</v>
      </c>
      <c r="B76" s="8">
        <v>172000</v>
      </c>
      <c r="C76" s="8">
        <v>50000</v>
      </c>
      <c r="D76" s="8">
        <v>1150</v>
      </c>
      <c r="E76" s="9">
        <f t="shared" ca="1" si="4"/>
        <v>114</v>
      </c>
      <c r="F76" s="8" t="s">
        <v>93</v>
      </c>
      <c r="G76" s="10">
        <v>44114.4931266204</v>
      </c>
      <c r="H76" s="11">
        <v>44068</v>
      </c>
      <c r="I76" s="12" t="str">
        <f t="shared" ca="1" si="5"/>
        <v>Aged Stock</v>
      </c>
      <c r="J76" s="25">
        <v>2008</v>
      </c>
      <c r="K76" s="5" t="s">
        <v>70</v>
      </c>
      <c r="L76" s="5" t="s">
        <v>94</v>
      </c>
      <c r="M76" s="25">
        <v>112250</v>
      </c>
      <c r="N76" s="8" t="s">
        <v>95</v>
      </c>
      <c r="O76" s="10">
        <v>44135</v>
      </c>
      <c r="P76" s="10">
        <v>44154</v>
      </c>
      <c r="Q76" s="16">
        <v>69.900000000000006</v>
      </c>
      <c r="R76" s="14">
        <f t="shared" si="6"/>
        <v>4325.9656652360518</v>
      </c>
      <c r="S76" s="26">
        <f t="shared" si="7"/>
        <v>4974.8605150214589</v>
      </c>
    </row>
    <row r="77" spans="1:19" s="12" customFormat="1" ht="15" customHeight="1" x14ac:dyDescent="0.25">
      <c r="A77" s="15" t="s">
        <v>96</v>
      </c>
      <c r="B77" s="8">
        <v>140000</v>
      </c>
      <c r="C77" s="8">
        <v>50000</v>
      </c>
      <c r="D77" s="8">
        <v>1150</v>
      </c>
      <c r="E77" s="9">
        <f t="shared" ca="1" si="4"/>
        <v>99</v>
      </c>
      <c r="F77" s="8" t="s">
        <v>18</v>
      </c>
      <c r="G77" s="10">
        <v>44114.434005671297</v>
      </c>
      <c r="H77" s="11">
        <v>44083</v>
      </c>
      <c r="I77" s="12" t="str">
        <f t="shared" ca="1" si="5"/>
        <v>Aged Stock</v>
      </c>
      <c r="J77" s="25">
        <v>2011</v>
      </c>
      <c r="K77" s="5" t="s">
        <v>19</v>
      </c>
      <c r="L77" s="5" t="s">
        <v>97</v>
      </c>
      <c r="M77" s="25">
        <v>132548</v>
      </c>
      <c r="N77" s="8" t="s">
        <v>95</v>
      </c>
      <c r="O77" s="10">
        <v>44135</v>
      </c>
      <c r="P77" s="10">
        <v>44154</v>
      </c>
      <c r="Q77" s="16">
        <v>69.900000000000006</v>
      </c>
      <c r="R77" s="14">
        <f t="shared" si="6"/>
        <v>3868.1688125894134</v>
      </c>
      <c r="S77" s="26">
        <f t="shared" si="7"/>
        <v>4448.394134477825</v>
      </c>
    </row>
    <row r="78" spans="1:19" s="12" customFormat="1" ht="15" customHeight="1" x14ac:dyDescent="0.25">
      <c r="A78" s="15" t="s">
        <v>98</v>
      </c>
      <c r="B78" s="8">
        <v>402000</v>
      </c>
      <c r="C78" s="8">
        <v>50000</v>
      </c>
      <c r="D78" s="8">
        <v>1150</v>
      </c>
      <c r="E78" s="9">
        <f t="shared" ca="1" si="4"/>
        <v>147</v>
      </c>
      <c r="F78" s="8" t="s">
        <v>99</v>
      </c>
      <c r="G78" s="10">
        <v>44114.493108564799</v>
      </c>
      <c r="H78" s="11">
        <v>44035</v>
      </c>
      <c r="I78" s="12" t="str">
        <f t="shared" ca="1" si="5"/>
        <v>Aged Stock</v>
      </c>
      <c r="J78" s="25">
        <v>2008</v>
      </c>
      <c r="K78" s="5" t="s">
        <v>45</v>
      </c>
      <c r="L78" s="5" t="s">
        <v>100</v>
      </c>
      <c r="M78" s="25">
        <v>135179</v>
      </c>
      <c r="N78" s="8" t="s">
        <v>95</v>
      </c>
      <c r="O78" s="10">
        <v>44135</v>
      </c>
      <c r="P78" s="10">
        <v>44154</v>
      </c>
      <c r="Q78" s="16">
        <v>69.900000000000006</v>
      </c>
      <c r="R78" s="14">
        <f t="shared" si="6"/>
        <v>7616.3805436337616</v>
      </c>
      <c r="S78" s="26">
        <f t="shared" si="7"/>
        <v>8758.837625178825</v>
      </c>
    </row>
    <row r="79" spans="1:19" s="12" customFormat="1" ht="15" customHeight="1" x14ac:dyDescent="0.25">
      <c r="A79" s="15" t="s">
        <v>101</v>
      </c>
      <c r="B79" s="8">
        <v>792000</v>
      </c>
      <c r="C79" s="8">
        <v>50000</v>
      </c>
      <c r="D79" s="8">
        <v>1150</v>
      </c>
      <c r="E79" s="9">
        <f t="shared" ca="1" si="4"/>
        <v>100</v>
      </c>
      <c r="F79" s="8" t="s">
        <v>18</v>
      </c>
      <c r="G79" s="10">
        <v>44114.436027974501</v>
      </c>
      <c r="H79" s="11">
        <v>44082</v>
      </c>
      <c r="I79" s="12" t="str">
        <f t="shared" ca="1" si="5"/>
        <v>Aged Stock</v>
      </c>
      <c r="J79" s="25">
        <v>2011</v>
      </c>
      <c r="K79" s="5" t="s">
        <v>65</v>
      </c>
      <c r="L79" s="5" t="s">
        <v>102</v>
      </c>
      <c r="M79" s="25">
        <v>48318</v>
      </c>
      <c r="N79" s="8" t="s">
        <v>95</v>
      </c>
      <c r="O79" s="10">
        <v>44135</v>
      </c>
      <c r="P79" s="10">
        <v>44154</v>
      </c>
      <c r="Q79" s="16">
        <v>69.900000000000006</v>
      </c>
      <c r="R79" s="14">
        <f t="shared" si="6"/>
        <v>13195.779685264662</v>
      </c>
      <c r="S79" s="26">
        <f t="shared" si="7"/>
        <v>15175.146638054361</v>
      </c>
    </row>
    <row r="80" spans="1:19" s="12" customFormat="1" ht="15" customHeight="1" x14ac:dyDescent="0.25">
      <c r="A80" s="15" t="s">
        <v>103</v>
      </c>
      <c r="B80" s="8">
        <v>1721500</v>
      </c>
      <c r="C80" s="8">
        <v>70000</v>
      </c>
      <c r="D80" s="8">
        <v>1150</v>
      </c>
      <c r="E80" s="9">
        <f t="shared" ca="1" si="4"/>
        <v>163</v>
      </c>
      <c r="F80" s="8" t="s">
        <v>104</v>
      </c>
      <c r="G80" s="10">
        <v>44118.498926307897</v>
      </c>
      <c r="H80" s="11">
        <v>44019</v>
      </c>
      <c r="I80" s="12" t="str">
        <f t="shared" ca="1" si="5"/>
        <v>Aged Stock</v>
      </c>
      <c r="J80" s="25">
        <v>2015</v>
      </c>
      <c r="K80" s="5" t="s">
        <v>32</v>
      </c>
      <c r="L80" s="5" t="s">
        <v>105</v>
      </c>
      <c r="M80" s="25">
        <v>71897</v>
      </c>
      <c r="N80" s="8" t="s">
        <v>95</v>
      </c>
      <c r="O80" s="10">
        <v>44135</v>
      </c>
      <c r="P80" s="10">
        <v>44154</v>
      </c>
      <c r="Q80" s="16">
        <v>70.22</v>
      </c>
      <c r="R80" s="14">
        <f t="shared" si="6"/>
        <v>26662.674451723156</v>
      </c>
      <c r="S80" s="26">
        <f t="shared" si="7"/>
        <v>30662.075619481628</v>
      </c>
    </row>
    <row r="81" spans="1:19" s="12" customFormat="1" ht="15" customHeight="1" x14ac:dyDescent="0.25">
      <c r="A81" s="15" t="s">
        <v>106</v>
      </c>
      <c r="B81" s="8">
        <v>535000</v>
      </c>
      <c r="C81" s="8">
        <v>50000</v>
      </c>
      <c r="D81" s="8">
        <v>1150</v>
      </c>
      <c r="E81" s="9">
        <f t="shared" ca="1" si="4"/>
        <v>285</v>
      </c>
      <c r="F81" s="8" t="s">
        <v>99</v>
      </c>
      <c r="G81" s="10">
        <v>44118.498916169003</v>
      </c>
      <c r="H81" s="11">
        <v>43897</v>
      </c>
      <c r="I81" s="12" t="str">
        <f t="shared" ca="1" si="5"/>
        <v>Aged Stock</v>
      </c>
      <c r="J81" s="25">
        <v>2012</v>
      </c>
      <c r="K81" s="5" t="s">
        <v>32</v>
      </c>
      <c r="L81" s="5" t="s">
        <v>107</v>
      </c>
      <c r="M81" s="25">
        <v>95191</v>
      </c>
      <c r="N81" s="8" t="s">
        <v>95</v>
      </c>
      <c r="O81" s="10">
        <v>44135</v>
      </c>
      <c r="P81" s="10">
        <v>44154</v>
      </c>
      <c r="Q81" s="16">
        <v>70.22</v>
      </c>
      <c r="R81" s="14">
        <f t="shared" si="6"/>
        <v>9480.9598405012821</v>
      </c>
      <c r="S81" s="26">
        <f t="shared" si="7"/>
        <v>10903.103816576473</v>
      </c>
    </row>
    <row r="82" spans="1:19" s="12" customFormat="1" ht="15" customHeight="1" x14ac:dyDescent="0.25">
      <c r="A82" s="15" t="s">
        <v>108</v>
      </c>
      <c r="B82" s="8">
        <v>991000</v>
      </c>
      <c r="C82" s="8">
        <v>60000</v>
      </c>
      <c r="D82" s="8">
        <v>1150</v>
      </c>
      <c r="E82" s="9">
        <f t="shared" ca="1" si="4"/>
        <v>103</v>
      </c>
      <c r="F82" s="8" t="s">
        <v>52</v>
      </c>
      <c r="G82" s="10">
        <v>44114.493174536998</v>
      </c>
      <c r="H82" s="11">
        <v>44079</v>
      </c>
      <c r="I82" s="12" t="str">
        <f t="shared" ca="1" si="5"/>
        <v>Aged Stock</v>
      </c>
      <c r="J82" s="25">
        <v>2014</v>
      </c>
      <c r="K82" s="5" t="s">
        <v>32</v>
      </c>
      <c r="L82" s="5" t="s">
        <v>109</v>
      </c>
      <c r="M82" s="25">
        <v>36735</v>
      </c>
      <c r="N82" s="8" t="s">
        <v>95</v>
      </c>
      <c r="O82" s="10">
        <v>44135</v>
      </c>
      <c r="P82" s="10">
        <v>44154</v>
      </c>
      <c r="Q82" s="16">
        <v>69.900000000000006</v>
      </c>
      <c r="R82" s="14">
        <f t="shared" si="6"/>
        <v>16185.765379113018</v>
      </c>
      <c r="S82" s="26">
        <f t="shared" si="7"/>
        <v>18613.630185979968</v>
      </c>
    </row>
    <row r="83" spans="1:19" s="12" customFormat="1" ht="15" customHeight="1" x14ac:dyDescent="0.25">
      <c r="A83" s="15" t="s">
        <v>110</v>
      </c>
      <c r="B83" s="8">
        <v>385500</v>
      </c>
      <c r="C83" s="8">
        <v>50000</v>
      </c>
      <c r="D83" s="8">
        <v>1150</v>
      </c>
      <c r="E83" s="9">
        <f t="shared" ca="1" si="4"/>
        <v>114</v>
      </c>
      <c r="F83" s="8" t="s">
        <v>111</v>
      </c>
      <c r="G83" s="10">
        <v>44118.4960788194</v>
      </c>
      <c r="H83" s="11">
        <v>44068</v>
      </c>
      <c r="I83" s="12" t="str">
        <f t="shared" ca="1" si="5"/>
        <v>Aged Stock</v>
      </c>
      <c r="J83" s="25">
        <v>2015</v>
      </c>
      <c r="K83" s="5" t="s">
        <v>32</v>
      </c>
      <c r="L83" s="5" t="s">
        <v>112</v>
      </c>
      <c r="M83" s="25">
        <v>129999</v>
      </c>
      <c r="N83" s="8" t="s">
        <v>95</v>
      </c>
      <c r="O83" s="10">
        <v>44135</v>
      </c>
      <c r="P83" s="10">
        <v>44154</v>
      </c>
      <c r="Q83" s="16">
        <v>70.22</v>
      </c>
      <c r="R83" s="14">
        <f t="shared" si="6"/>
        <v>7351.9367701509545</v>
      </c>
      <c r="S83" s="26">
        <f t="shared" si="7"/>
        <v>8454.7272856735963</v>
      </c>
    </row>
    <row r="84" spans="1:19" s="12" customFormat="1" ht="15" customHeight="1" x14ac:dyDescent="0.25">
      <c r="A84" s="15" t="s">
        <v>113</v>
      </c>
      <c r="B84" s="8">
        <v>191000</v>
      </c>
      <c r="C84" s="8">
        <v>50000</v>
      </c>
      <c r="D84" s="8">
        <v>1150</v>
      </c>
      <c r="E84" s="9">
        <f t="shared" ca="1" si="4"/>
        <v>104</v>
      </c>
      <c r="F84" s="8" t="s">
        <v>18</v>
      </c>
      <c r="G84" s="10">
        <v>44118.498976932897</v>
      </c>
      <c r="H84" s="11">
        <v>44078</v>
      </c>
      <c r="I84" s="12" t="str">
        <f t="shared" ca="1" si="5"/>
        <v>Aged Stock</v>
      </c>
      <c r="J84" s="25">
        <v>2011</v>
      </c>
      <c r="K84" s="5" t="s">
        <v>65</v>
      </c>
      <c r="L84" s="5" t="s">
        <v>102</v>
      </c>
      <c r="M84" s="25">
        <v>98111</v>
      </c>
      <c r="N84" s="8" t="s">
        <v>95</v>
      </c>
      <c r="O84" s="10">
        <v>44135</v>
      </c>
      <c r="P84" s="10">
        <v>44154</v>
      </c>
      <c r="Q84" s="16">
        <v>70.22</v>
      </c>
      <c r="R84" s="14">
        <f t="shared" si="6"/>
        <v>4582.0706351466815</v>
      </c>
      <c r="S84" s="26">
        <f t="shared" si="7"/>
        <v>5269.3812304186831</v>
      </c>
    </row>
    <row r="85" spans="1:19" s="12" customFormat="1" ht="15" customHeight="1" x14ac:dyDescent="0.25">
      <c r="A85" s="15" t="s">
        <v>114</v>
      </c>
      <c r="B85" s="8">
        <v>208000</v>
      </c>
      <c r="C85" s="8">
        <v>50000</v>
      </c>
      <c r="D85" s="8">
        <v>1150</v>
      </c>
      <c r="E85" s="9">
        <f t="shared" ca="1" si="4"/>
        <v>82</v>
      </c>
      <c r="F85" s="8" t="s">
        <v>115</v>
      </c>
      <c r="G85" s="10">
        <v>44100.8057158218</v>
      </c>
      <c r="H85" s="11">
        <v>44100</v>
      </c>
      <c r="I85" s="12" t="str">
        <f t="shared" ca="1" si="5"/>
        <v>Aged Stock</v>
      </c>
      <c r="J85" s="25">
        <v>2008</v>
      </c>
      <c r="K85" s="5" t="s">
        <v>70</v>
      </c>
      <c r="L85" s="5" t="s">
        <v>94</v>
      </c>
      <c r="M85" s="25">
        <v>110786</v>
      </c>
      <c r="N85" s="8" t="s">
        <v>95</v>
      </c>
      <c r="O85" s="10">
        <v>44135</v>
      </c>
      <c r="P85" s="10">
        <v>44154</v>
      </c>
      <c r="Q85" s="16">
        <v>69.099999999999994</v>
      </c>
      <c r="R85" s="14">
        <f t="shared" si="6"/>
        <v>4883.7192474674393</v>
      </c>
      <c r="S85" s="26">
        <f t="shared" si="7"/>
        <v>5616.2771345875544</v>
      </c>
    </row>
    <row r="86" spans="1:19" s="12" customFormat="1" ht="15" customHeight="1" x14ac:dyDescent="0.25">
      <c r="A86" s="15" t="s">
        <v>116</v>
      </c>
      <c r="B86" s="8">
        <v>413000</v>
      </c>
      <c r="C86" s="8">
        <v>50000</v>
      </c>
      <c r="D86" s="8">
        <v>1150</v>
      </c>
      <c r="E86" s="9">
        <f t="shared" ca="1" si="4"/>
        <v>99</v>
      </c>
      <c r="F86" s="8" t="s">
        <v>99</v>
      </c>
      <c r="G86" s="10">
        <v>44114.436018171298</v>
      </c>
      <c r="H86" s="11">
        <v>44083</v>
      </c>
      <c r="I86" s="12" t="str">
        <f t="shared" ca="1" si="5"/>
        <v>Aged Stock</v>
      </c>
      <c r="J86" s="25">
        <v>2014</v>
      </c>
      <c r="K86" s="5" t="s">
        <v>117</v>
      </c>
      <c r="L86" s="5" t="s">
        <v>118</v>
      </c>
      <c r="M86" s="25">
        <v>52929</v>
      </c>
      <c r="N86" s="8" t="s">
        <v>95</v>
      </c>
      <c r="O86" s="10">
        <v>44135</v>
      </c>
      <c r="P86" s="10">
        <v>44154</v>
      </c>
      <c r="Q86" s="16">
        <v>69.900000000000006</v>
      </c>
      <c r="R86" s="14">
        <f t="shared" si="6"/>
        <v>7773.7482117310437</v>
      </c>
      <c r="S86" s="26">
        <f t="shared" si="7"/>
        <v>8939.8104434907</v>
      </c>
    </row>
    <row r="87" spans="1:19" s="12" customFormat="1" ht="15" customHeight="1" x14ac:dyDescent="0.25">
      <c r="A87" s="15" t="s">
        <v>119</v>
      </c>
      <c r="B87" s="8">
        <v>204000</v>
      </c>
      <c r="C87" s="8">
        <v>50000</v>
      </c>
      <c r="D87" s="8">
        <v>1150</v>
      </c>
      <c r="E87" s="9">
        <f t="shared" ca="1" si="4"/>
        <v>135</v>
      </c>
      <c r="F87" s="8" t="s">
        <v>31</v>
      </c>
      <c r="G87" s="10">
        <v>44116.334820833297</v>
      </c>
      <c r="H87" s="11">
        <v>44047</v>
      </c>
      <c r="I87" s="12" t="str">
        <f t="shared" ca="1" si="5"/>
        <v>Aged Stock</v>
      </c>
      <c r="J87" s="25">
        <v>2007</v>
      </c>
      <c r="K87" s="5" t="s">
        <v>32</v>
      </c>
      <c r="L87" s="5" t="s">
        <v>120</v>
      </c>
      <c r="M87" s="25">
        <v>57795</v>
      </c>
      <c r="N87" s="8" t="s">
        <v>95</v>
      </c>
      <c r="O87" s="10">
        <v>44135</v>
      </c>
      <c r="P87" s="10">
        <v>44154</v>
      </c>
      <c r="Q87" s="16">
        <v>70.3</v>
      </c>
      <c r="R87" s="14">
        <f t="shared" si="6"/>
        <v>4763.0867709815084</v>
      </c>
      <c r="S87" s="26">
        <f t="shared" si="7"/>
        <v>5477.5497866287342</v>
      </c>
    </row>
    <row r="88" spans="1:19" s="12" customFormat="1" ht="15" customHeight="1" x14ac:dyDescent="0.25">
      <c r="A88" s="15" t="s">
        <v>121</v>
      </c>
      <c r="B88" s="8">
        <v>500000</v>
      </c>
      <c r="C88" s="8">
        <v>50000</v>
      </c>
      <c r="D88" s="8">
        <v>1150</v>
      </c>
      <c r="E88" s="9">
        <f t="shared" ca="1" si="4"/>
        <v>99</v>
      </c>
      <c r="F88" s="8" t="s">
        <v>99</v>
      </c>
      <c r="G88" s="10">
        <v>44114.434014733801</v>
      </c>
      <c r="H88" s="11">
        <v>44083</v>
      </c>
      <c r="I88" s="12" t="str">
        <f t="shared" ca="1" si="5"/>
        <v>Aged Stock</v>
      </c>
      <c r="J88" s="25">
        <v>2011</v>
      </c>
      <c r="K88" s="5" t="s">
        <v>45</v>
      </c>
      <c r="L88" s="5" t="s">
        <v>100</v>
      </c>
      <c r="M88" s="25">
        <v>150436</v>
      </c>
      <c r="N88" s="8" t="s">
        <v>95</v>
      </c>
      <c r="O88" s="10">
        <v>44135</v>
      </c>
      <c r="P88" s="10">
        <v>44154</v>
      </c>
      <c r="Q88" s="16">
        <v>69.900000000000006</v>
      </c>
      <c r="R88" s="14">
        <f t="shared" si="6"/>
        <v>9018.3834048640911</v>
      </c>
      <c r="S88" s="26">
        <f t="shared" si="7"/>
        <v>10371.140915593704</v>
      </c>
    </row>
    <row r="89" spans="1:19" s="12" customFormat="1" ht="15" customHeight="1" x14ac:dyDescent="0.25">
      <c r="A89" s="15" t="s">
        <v>122</v>
      </c>
      <c r="B89" s="8">
        <v>760500</v>
      </c>
      <c r="C89" s="8">
        <v>50000</v>
      </c>
      <c r="D89" s="8">
        <v>1150</v>
      </c>
      <c r="E89" s="9">
        <f t="shared" ca="1" si="4"/>
        <v>121</v>
      </c>
      <c r="F89" s="8" t="s">
        <v>123</v>
      </c>
      <c r="G89" s="10">
        <v>44114.4931609954</v>
      </c>
      <c r="H89" s="11">
        <v>44061</v>
      </c>
      <c r="I89" s="12" t="str">
        <f t="shared" ca="1" si="5"/>
        <v>Aged Stock</v>
      </c>
      <c r="J89" s="25">
        <v>2013</v>
      </c>
      <c r="K89" s="5" t="s">
        <v>32</v>
      </c>
      <c r="L89" s="5" t="s">
        <v>124</v>
      </c>
      <c r="M89" s="25">
        <v>80597</v>
      </c>
      <c r="N89" s="8" t="s">
        <v>95</v>
      </c>
      <c r="O89" s="10">
        <v>44135</v>
      </c>
      <c r="P89" s="10">
        <v>44154</v>
      </c>
      <c r="Q89" s="16">
        <v>69.900000000000006</v>
      </c>
      <c r="R89" s="14">
        <f t="shared" si="6"/>
        <v>12745.135908440629</v>
      </c>
      <c r="S89" s="26">
        <f t="shared" si="7"/>
        <v>14656.906294706721</v>
      </c>
    </row>
    <row r="90" spans="1:19" s="12" customFormat="1" ht="15" customHeight="1" x14ac:dyDescent="0.25">
      <c r="A90" s="15" t="s">
        <v>125</v>
      </c>
      <c r="B90" s="8">
        <v>243000</v>
      </c>
      <c r="C90" s="8">
        <v>50000</v>
      </c>
      <c r="D90" s="8">
        <v>1150</v>
      </c>
      <c r="E90" s="9">
        <f t="shared" ca="1" si="4"/>
        <v>97</v>
      </c>
      <c r="F90" s="8" t="s">
        <v>18</v>
      </c>
      <c r="G90" s="10">
        <v>44114.433984374999</v>
      </c>
      <c r="H90" s="11">
        <v>44085</v>
      </c>
      <c r="I90" s="12" t="str">
        <f t="shared" ca="1" si="5"/>
        <v>Aged Stock</v>
      </c>
      <c r="J90" s="25">
        <v>2011</v>
      </c>
      <c r="K90" s="5" t="s">
        <v>45</v>
      </c>
      <c r="L90" s="5" t="s">
        <v>126</v>
      </c>
      <c r="M90" s="25">
        <v>139038</v>
      </c>
      <c r="N90" s="8" t="s">
        <v>95</v>
      </c>
      <c r="O90" s="10">
        <v>44135</v>
      </c>
      <c r="P90" s="10">
        <v>44154</v>
      </c>
      <c r="Q90" s="16">
        <v>69.900000000000006</v>
      </c>
      <c r="R90" s="14">
        <f t="shared" si="6"/>
        <v>5341.7024320457795</v>
      </c>
      <c r="S90" s="26">
        <f t="shared" si="7"/>
        <v>6142.9577968526455</v>
      </c>
    </row>
    <row r="91" spans="1:19" s="12" customFormat="1" ht="15" customHeight="1" x14ac:dyDescent="0.25">
      <c r="A91" s="15" t="s">
        <v>127</v>
      </c>
      <c r="B91" s="8">
        <v>876500</v>
      </c>
      <c r="C91" s="8">
        <v>50000</v>
      </c>
      <c r="D91" s="8">
        <v>1150</v>
      </c>
      <c r="E91" s="9">
        <f t="shared" ca="1" si="4"/>
        <v>581</v>
      </c>
      <c r="F91" s="8" t="s">
        <v>128</v>
      </c>
      <c r="G91" s="10">
        <v>44075.714159340299</v>
      </c>
      <c r="H91" s="11">
        <v>43601</v>
      </c>
      <c r="I91" s="12" t="str">
        <f t="shared" ca="1" si="5"/>
        <v>Aged Stock</v>
      </c>
      <c r="J91" s="25">
        <v>2014</v>
      </c>
      <c r="K91" s="5" t="s">
        <v>85</v>
      </c>
      <c r="L91" s="5" t="s">
        <v>129</v>
      </c>
      <c r="M91" s="25">
        <v>72053</v>
      </c>
      <c r="N91" s="8" t="s">
        <v>130</v>
      </c>
      <c r="O91" s="10">
        <v>44126</v>
      </c>
      <c r="P91" s="10">
        <v>44154</v>
      </c>
      <c r="Q91" s="16">
        <v>71.27</v>
      </c>
      <c r="R91" s="14">
        <f t="shared" si="6"/>
        <v>14149.85968850849</v>
      </c>
      <c r="S91" s="26">
        <f t="shared" si="7"/>
        <v>16272.338641784761</v>
      </c>
    </row>
    <row r="92" spans="1:19" ht="15" customHeight="1" x14ac:dyDescent="0.25">
      <c r="A92" s="15" t="s">
        <v>131</v>
      </c>
      <c r="B92" s="8">
        <v>306500</v>
      </c>
      <c r="C92" s="8">
        <v>50000</v>
      </c>
      <c r="D92" s="8">
        <v>1150</v>
      </c>
      <c r="E92" s="9">
        <f t="shared" ca="1" si="4"/>
        <v>749</v>
      </c>
      <c r="F92" s="8" t="s">
        <v>132</v>
      </c>
      <c r="G92" s="10">
        <v>44075.714149039399</v>
      </c>
      <c r="H92" s="11" t="s">
        <v>133</v>
      </c>
      <c r="I92" s="12" t="str">
        <f t="shared" ca="1" si="5"/>
        <v>Aged Stock</v>
      </c>
      <c r="J92" s="25">
        <v>2009</v>
      </c>
      <c r="K92" s="5" t="s">
        <v>85</v>
      </c>
      <c r="L92" s="5" t="s">
        <v>129</v>
      </c>
      <c r="M92" s="25">
        <v>63702</v>
      </c>
      <c r="N92" s="8" t="s">
        <v>130</v>
      </c>
      <c r="O92" s="10">
        <v>44126</v>
      </c>
      <c r="P92" s="10">
        <v>44154</v>
      </c>
      <c r="Q92" s="16">
        <v>71.27</v>
      </c>
      <c r="R92" s="14">
        <f t="shared" si="6"/>
        <v>6152.1046723726677</v>
      </c>
      <c r="S92" s="26">
        <f t="shared" si="7"/>
        <v>7074.9203732285669</v>
      </c>
    </row>
    <row r="93" spans="1:19" ht="15" customHeight="1" x14ac:dyDescent="0.25">
      <c r="A93" s="15" t="s">
        <v>134</v>
      </c>
      <c r="B93" s="8">
        <v>152500</v>
      </c>
      <c r="C93" s="8">
        <v>50000</v>
      </c>
      <c r="D93" s="8">
        <v>1150</v>
      </c>
      <c r="E93" s="9">
        <f t="shared" ca="1" si="4"/>
        <v>113</v>
      </c>
      <c r="F93" s="8" t="s">
        <v>135</v>
      </c>
      <c r="G93" s="10">
        <v>44076.574359838</v>
      </c>
      <c r="H93" s="11">
        <v>44069</v>
      </c>
      <c r="I93" s="12" t="str">
        <f t="shared" ca="1" si="5"/>
        <v>Aged Stock</v>
      </c>
      <c r="J93" s="25">
        <v>2006</v>
      </c>
      <c r="K93" s="5" t="s">
        <v>19</v>
      </c>
      <c r="L93" s="5" t="s">
        <v>136</v>
      </c>
      <c r="M93" s="25">
        <v>46234</v>
      </c>
      <c r="N93" s="8" t="s">
        <v>130</v>
      </c>
      <c r="O93" s="10">
        <v>44126</v>
      </c>
      <c r="P93" s="10">
        <v>44154</v>
      </c>
      <c r="Q93" s="16">
        <v>71.72</v>
      </c>
      <c r="R93" s="14">
        <f t="shared" si="6"/>
        <v>3973.4802007808144</v>
      </c>
      <c r="S93" s="26">
        <f t="shared" si="7"/>
        <v>4569.502230897936</v>
      </c>
    </row>
    <row r="94" spans="1:19" ht="15" customHeight="1" x14ac:dyDescent="0.25">
      <c r="A94" s="15" t="s">
        <v>137</v>
      </c>
      <c r="B94" s="8">
        <v>520000</v>
      </c>
      <c r="C94" s="8">
        <v>50000</v>
      </c>
      <c r="D94" s="8">
        <v>1150</v>
      </c>
      <c r="E94" s="9">
        <f t="shared" ca="1" si="4"/>
        <v>393</v>
      </c>
      <c r="F94" s="8" t="s">
        <v>138</v>
      </c>
      <c r="G94" s="10">
        <v>44076.586357442102</v>
      </c>
      <c r="H94" s="11">
        <v>43789</v>
      </c>
      <c r="I94" s="12" t="str">
        <f t="shared" ca="1" si="5"/>
        <v>Aged Stock</v>
      </c>
      <c r="J94" s="25">
        <v>2011</v>
      </c>
      <c r="K94" s="5" t="s">
        <v>32</v>
      </c>
      <c r="L94" s="5" t="s">
        <v>139</v>
      </c>
      <c r="M94" s="25">
        <v>36343</v>
      </c>
      <c r="N94" s="8" t="s">
        <v>140</v>
      </c>
      <c r="O94" s="10">
        <v>44119</v>
      </c>
      <c r="P94" s="10">
        <v>44141</v>
      </c>
      <c r="Q94" s="16">
        <v>71.72</v>
      </c>
      <c r="R94" s="14">
        <f t="shared" si="6"/>
        <v>9097.5738984941436</v>
      </c>
      <c r="S94" s="26">
        <f t="shared" si="7"/>
        <v>10462.209983268265</v>
      </c>
    </row>
    <row r="95" spans="1:19" ht="15" customHeight="1" x14ac:dyDescent="0.25">
      <c r="A95" s="15" t="s">
        <v>141</v>
      </c>
      <c r="B95" s="8">
        <v>252000</v>
      </c>
      <c r="C95" s="8">
        <v>50000</v>
      </c>
      <c r="D95" s="8">
        <v>1150</v>
      </c>
      <c r="E95" s="9">
        <f t="shared" ca="1" si="4"/>
        <v>113</v>
      </c>
      <c r="F95" s="8" t="s">
        <v>93</v>
      </c>
      <c r="G95" s="10">
        <v>44076.590661493101</v>
      </c>
      <c r="H95" s="11">
        <v>44069</v>
      </c>
      <c r="I95" s="12" t="str">
        <f t="shared" ca="1" si="5"/>
        <v>Aged Stock</v>
      </c>
      <c r="J95" s="25">
        <v>2015</v>
      </c>
      <c r="K95" s="5" t="s">
        <v>19</v>
      </c>
      <c r="L95" s="5" t="s">
        <v>142</v>
      </c>
      <c r="M95" s="25">
        <v>90148</v>
      </c>
      <c r="N95" s="8" t="s">
        <v>140</v>
      </c>
      <c r="O95" s="10">
        <v>44119</v>
      </c>
      <c r="P95" s="10">
        <v>44141</v>
      </c>
      <c r="Q95" s="16">
        <v>71.72</v>
      </c>
      <c r="R95" s="14">
        <f t="shared" si="6"/>
        <v>5360.8198549916342</v>
      </c>
      <c r="S95" s="26">
        <f t="shared" si="7"/>
        <v>6164.9428332403786</v>
      </c>
    </row>
    <row r="96" spans="1:19" ht="15" customHeight="1" x14ac:dyDescent="0.25">
      <c r="A96" s="15" t="s">
        <v>143</v>
      </c>
      <c r="B96" s="8">
        <v>420000</v>
      </c>
      <c r="C96" s="8">
        <v>50000</v>
      </c>
      <c r="D96" s="8">
        <v>1150</v>
      </c>
      <c r="E96" s="9">
        <f t="shared" ca="1" si="4"/>
        <v>138</v>
      </c>
      <c r="F96" s="8" t="s">
        <v>144</v>
      </c>
      <c r="G96" s="10">
        <v>44076.574379201396</v>
      </c>
      <c r="H96" s="11">
        <v>44044</v>
      </c>
      <c r="I96" s="12" t="str">
        <f t="shared" ca="1" si="5"/>
        <v>Aged Stock</v>
      </c>
      <c r="J96" s="25">
        <v>2011</v>
      </c>
      <c r="K96" s="5" t="s">
        <v>80</v>
      </c>
      <c r="L96" s="5" t="s">
        <v>145</v>
      </c>
      <c r="M96" s="25">
        <v>71247</v>
      </c>
      <c r="N96" s="8" t="s">
        <v>140</v>
      </c>
      <c r="O96" s="10">
        <v>44119</v>
      </c>
      <c r="P96" s="10">
        <v>44141</v>
      </c>
      <c r="Q96" s="16">
        <v>71.72</v>
      </c>
      <c r="R96" s="14">
        <f t="shared" si="6"/>
        <v>7703.2626882320137</v>
      </c>
      <c r="S96" s="26">
        <f t="shared" si="7"/>
        <v>8858.7520914668148</v>
      </c>
    </row>
    <row r="97" spans="1:19" ht="15" customHeight="1" x14ac:dyDescent="0.25">
      <c r="A97" s="15" t="s">
        <v>146</v>
      </c>
      <c r="B97" s="8">
        <v>442000</v>
      </c>
      <c r="C97" s="8">
        <v>50000</v>
      </c>
      <c r="D97" s="8">
        <v>1150</v>
      </c>
      <c r="E97" s="9">
        <f t="shared" ca="1" si="4"/>
        <v>113</v>
      </c>
      <c r="F97" s="8" t="s">
        <v>18</v>
      </c>
      <c r="G97" s="10">
        <v>44075.7140931713</v>
      </c>
      <c r="H97" s="11">
        <v>44069</v>
      </c>
      <c r="I97" s="12" t="str">
        <f t="shared" ca="1" si="5"/>
        <v>Aged Stock</v>
      </c>
      <c r="J97" s="25">
        <v>2013</v>
      </c>
      <c r="K97" s="5" t="s">
        <v>32</v>
      </c>
      <c r="L97" s="5" t="s">
        <v>56</v>
      </c>
      <c r="M97" s="25">
        <v>100280</v>
      </c>
      <c r="N97" s="8" t="s">
        <v>140</v>
      </c>
      <c r="O97" s="10">
        <v>44119</v>
      </c>
      <c r="P97" s="10">
        <v>44141</v>
      </c>
      <c r="Q97" s="16">
        <v>71.27</v>
      </c>
      <c r="R97" s="14">
        <f t="shared" si="6"/>
        <v>8053.3253823488149</v>
      </c>
      <c r="S97" s="26">
        <f t="shared" si="7"/>
        <v>9261.3241897011358</v>
      </c>
    </row>
    <row r="98" spans="1:19" ht="15" customHeight="1" x14ac:dyDescent="0.25">
      <c r="A98" s="15" t="s">
        <v>147</v>
      </c>
      <c r="B98" s="8">
        <v>290000</v>
      </c>
      <c r="C98" s="8">
        <v>50000</v>
      </c>
      <c r="D98" s="8">
        <v>1150</v>
      </c>
      <c r="E98" s="9">
        <f t="shared" ca="1" si="4"/>
        <v>111</v>
      </c>
      <c r="F98" s="8" t="s">
        <v>99</v>
      </c>
      <c r="G98" s="10">
        <v>44076.5941600347</v>
      </c>
      <c r="H98" s="11">
        <v>44071</v>
      </c>
      <c r="I98" s="12" t="str">
        <f t="shared" ca="1" si="5"/>
        <v>Aged Stock</v>
      </c>
      <c r="J98" s="25">
        <v>2009</v>
      </c>
      <c r="K98" s="5" t="s">
        <v>45</v>
      </c>
      <c r="L98" s="5" t="s">
        <v>46</v>
      </c>
      <c r="M98" s="25">
        <v>173704</v>
      </c>
      <c r="N98" s="8" t="s">
        <v>140</v>
      </c>
      <c r="O98" s="10">
        <v>44119</v>
      </c>
      <c r="P98" s="10">
        <v>44141</v>
      </c>
      <c r="Q98" s="16">
        <v>71.72</v>
      </c>
      <c r="R98" s="14">
        <f t="shared" si="6"/>
        <v>5890.6581148912437</v>
      </c>
      <c r="S98" s="26">
        <f t="shared" si="7"/>
        <v>6774.25683212493</v>
      </c>
    </row>
    <row r="99" spans="1:19" ht="15" customHeight="1" x14ac:dyDescent="0.25">
      <c r="A99" s="15" t="s">
        <v>148</v>
      </c>
      <c r="B99" s="8">
        <v>233000</v>
      </c>
      <c r="C99" s="8">
        <v>50000</v>
      </c>
      <c r="D99" s="8">
        <v>1150</v>
      </c>
      <c r="E99" s="9">
        <f t="shared" ca="1" si="4"/>
        <v>112</v>
      </c>
      <c r="F99" s="8" t="s">
        <v>149</v>
      </c>
      <c r="G99" s="10">
        <v>44075.7140671296</v>
      </c>
      <c r="H99" s="11">
        <v>44070</v>
      </c>
      <c r="I99" s="12" t="str">
        <f t="shared" ca="1" si="5"/>
        <v>Aged Stock</v>
      </c>
      <c r="J99" s="25">
        <v>2006</v>
      </c>
      <c r="K99" s="5" t="s">
        <v>70</v>
      </c>
      <c r="L99" s="5" t="s">
        <v>150</v>
      </c>
      <c r="M99" s="25">
        <v>80078</v>
      </c>
      <c r="N99" s="8" t="s">
        <v>140</v>
      </c>
      <c r="O99" s="10">
        <v>44119</v>
      </c>
      <c r="P99" s="10">
        <v>44141</v>
      </c>
      <c r="Q99" s="16">
        <v>71.27</v>
      </c>
      <c r="R99" s="14">
        <f t="shared" si="6"/>
        <v>5120.8152097656803</v>
      </c>
      <c r="S99" s="26">
        <f t="shared" si="7"/>
        <v>5888.937491230532</v>
      </c>
    </row>
    <row r="100" spans="1:19" ht="15" customHeight="1" x14ac:dyDescent="0.25">
      <c r="A100" s="15" t="s">
        <v>151</v>
      </c>
      <c r="B100" s="8">
        <v>322000</v>
      </c>
      <c r="C100" s="8">
        <v>50000</v>
      </c>
      <c r="D100" s="8">
        <v>1150</v>
      </c>
      <c r="E100" s="9">
        <f t="shared" ca="1" si="4"/>
        <v>112</v>
      </c>
      <c r="F100" s="8" t="s">
        <v>18</v>
      </c>
      <c r="G100" s="10">
        <v>44075.714168020801</v>
      </c>
      <c r="H100" s="11">
        <v>44070</v>
      </c>
      <c r="I100" s="12" t="str">
        <f t="shared" ca="1" si="5"/>
        <v>Aged Stock</v>
      </c>
      <c r="J100" s="25">
        <v>2010</v>
      </c>
      <c r="K100" s="5" t="s">
        <v>77</v>
      </c>
      <c r="L100" s="5" t="s">
        <v>152</v>
      </c>
      <c r="M100" s="25">
        <v>98424</v>
      </c>
      <c r="N100" s="8" t="s">
        <v>140</v>
      </c>
      <c r="O100" s="10">
        <v>44119</v>
      </c>
      <c r="P100" s="10">
        <v>44141</v>
      </c>
      <c r="Q100" s="16">
        <v>71.27</v>
      </c>
      <c r="R100" s="14">
        <f t="shared" si="6"/>
        <v>6369.5874842149578</v>
      </c>
      <c r="S100" s="26">
        <f t="shared" si="7"/>
        <v>7325.0256068472008</v>
      </c>
    </row>
    <row r="101" spans="1:19" ht="15" customHeight="1" x14ac:dyDescent="0.25">
      <c r="A101" s="15" t="s">
        <v>153</v>
      </c>
      <c r="B101" s="8">
        <v>379000</v>
      </c>
      <c r="C101" s="8">
        <v>50000</v>
      </c>
      <c r="D101" s="8">
        <v>1150</v>
      </c>
      <c r="E101" s="9">
        <f t="shared" ca="1" si="4"/>
        <v>147</v>
      </c>
      <c r="F101" s="8" t="s">
        <v>154</v>
      </c>
      <c r="G101" s="10">
        <v>44075.714084838</v>
      </c>
      <c r="H101" s="11">
        <v>44035</v>
      </c>
      <c r="I101" s="12" t="str">
        <f t="shared" ca="1" si="5"/>
        <v>Aged Stock</v>
      </c>
      <c r="J101" s="25">
        <v>2013</v>
      </c>
      <c r="K101" s="5" t="s">
        <v>32</v>
      </c>
      <c r="L101" s="5" t="s">
        <v>56</v>
      </c>
      <c r="M101" s="25">
        <v>75515</v>
      </c>
      <c r="N101" s="8" t="s">
        <v>140</v>
      </c>
      <c r="O101" s="10">
        <v>44119</v>
      </c>
      <c r="P101" s="10">
        <v>44141</v>
      </c>
      <c r="Q101" s="16">
        <v>71.27</v>
      </c>
      <c r="R101" s="14">
        <f t="shared" si="6"/>
        <v>7169.3629858285394</v>
      </c>
      <c r="S101" s="26">
        <f t="shared" si="7"/>
        <v>8244.7674337028202</v>
      </c>
    </row>
    <row r="102" spans="1:19" ht="15" customHeight="1" x14ac:dyDescent="0.25">
      <c r="A102" s="15" t="s">
        <v>155</v>
      </c>
      <c r="B102" s="8">
        <v>390000</v>
      </c>
      <c r="C102" s="8">
        <v>50000</v>
      </c>
      <c r="D102" s="8">
        <v>1150</v>
      </c>
      <c r="E102" s="9">
        <f t="shared" ca="1" si="4"/>
        <v>132</v>
      </c>
      <c r="F102" s="8" t="s">
        <v>55</v>
      </c>
      <c r="G102" s="10">
        <v>44075.714107060201</v>
      </c>
      <c r="H102" s="11">
        <v>44050</v>
      </c>
      <c r="I102" s="12" t="str">
        <f t="shared" ca="1" si="5"/>
        <v>Aged Stock</v>
      </c>
      <c r="J102" s="25">
        <v>2013</v>
      </c>
      <c r="K102" s="5" t="s">
        <v>32</v>
      </c>
      <c r="L102" s="5" t="s">
        <v>156</v>
      </c>
      <c r="M102" s="25">
        <v>70223</v>
      </c>
      <c r="N102" s="8" t="s">
        <v>140</v>
      </c>
      <c r="O102" s="10">
        <v>44119</v>
      </c>
      <c r="P102" s="10">
        <v>44141</v>
      </c>
      <c r="Q102" s="16">
        <v>71.27</v>
      </c>
      <c r="R102" s="14">
        <f t="shared" si="6"/>
        <v>7323.7056264908097</v>
      </c>
      <c r="S102" s="26">
        <f t="shared" si="7"/>
        <v>8422.2614704644311</v>
      </c>
    </row>
    <row r="103" spans="1:19" ht="15" customHeight="1" x14ac:dyDescent="0.25">
      <c r="A103" s="15" t="s">
        <v>157</v>
      </c>
      <c r="B103" s="8">
        <v>274000</v>
      </c>
      <c r="C103" s="8">
        <v>50000</v>
      </c>
      <c r="D103" s="8">
        <v>1150</v>
      </c>
      <c r="E103" s="9">
        <f t="shared" ca="1" si="4"/>
        <v>132</v>
      </c>
      <c r="F103" s="8" t="s">
        <v>111</v>
      </c>
      <c r="G103" s="10">
        <v>44076.5863104167</v>
      </c>
      <c r="H103" s="11">
        <v>44050</v>
      </c>
      <c r="I103" s="12" t="str">
        <f t="shared" ca="1" si="5"/>
        <v>Aged Stock</v>
      </c>
      <c r="J103" s="25">
        <v>2007</v>
      </c>
      <c r="K103" s="5" t="s">
        <v>45</v>
      </c>
      <c r="L103" s="5" t="s">
        <v>158</v>
      </c>
      <c r="M103" s="25">
        <v>158759</v>
      </c>
      <c r="N103" s="8" t="s">
        <v>140</v>
      </c>
      <c r="O103" s="10">
        <v>44119</v>
      </c>
      <c r="P103" s="10">
        <v>44141</v>
      </c>
      <c r="Q103" s="16">
        <v>71.72</v>
      </c>
      <c r="R103" s="14">
        <f t="shared" si="6"/>
        <v>5667.5683212493032</v>
      </c>
      <c r="S103" s="26">
        <f t="shared" si="7"/>
        <v>6517.7035694366978</v>
      </c>
    </row>
    <row r="104" spans="1:19" ht="15" customHeight="1" x14ac:dyDescent="0.25">
      <c r="A104" s="15" t="s">
        <v>159</v>
      </c>
      <c r="B104" s="8">
        <v>1175000</v>
      </c>
      <c r="C104" s="8">
        <v>60000</v>
      </c>
      <c r="D104" s="8">
        <v>1150</v>
      </c>
      <c r="E104" s="9">
        <f t="shared" ca="1" si="4"/>
        <v>810</v>
      </c>
      <c r="F104" s="8" t="s">
        <v>160</v>
      </c>
      <c r="G104" s="10">
        <v>44076.5743321759</v>
      </c>
      <c r="H104" s="11" t="s">
        <v>161</v>
      </c>
      <c r="I104" s="12" t="str">
        <f t="shared" ca="1" si="5"/>
        <v>Aged Stock</v>
      </c>
      <c r="J104" s="25">
        <v>2007</v>
      </c>
      <c r="K104" s="5" t="s">
        <v>77</v>
      </c>
      <c r="L104" s="5" t="s">
        <v>162</v>
      </c>
      <c r="M104" s="25">
        <v>74871</v>
      </c>
      <c r="N104" s="8" t="s">
        <v>140</v>
      </c>
      <c r="O104" s="10">
        <v>44119</v>
      </c>
      <c r="P104" s="10">
        <v>44141</v>
      </c>
      <c r="Q104" s="16">
        <v>71.72</v>
      </c>
      <c r="R104" s="14">
        <f t="shared" si="6"/>
        <v>18369.743446737313</v>
      </c>
      <c r="S104" s="26">
        <f t="shared" si="7"/>
        <v>21125.20496374791</v>
      </c>
    </row>
    <row r="105" spans="1:19" ht="15" customHeight="1" x14ac:dyDescent="0.25">
      <c r="A105" s="15" t="s">
        <v>163</v>
      </c>
      <c r="B105" s="8">
        <v>698000</v>
      </c>
      <c r="C105" s="8">
        <v>50000</v>
      </c>
      <c r="D105" s="8">
        <v>1150</v>
      </c>
      <c r="E105" s="9">
        <f t="shared" ca="1" si="4"/>
        <v>292</v>
      </c>
      <c r="F105" s="8" t="s">
        <v>99</v>
      </c>
      <c r="G105" s="10">
        <v>44076.595917905099</v>
      </c>
      <c r="H105" s="11">
        <v>43890</v>
      </c>
      <c r="I105" s="12" t="str">
        <f t="shared" ca="1" si="5"/>
        <v>Aged Stock</v>
      </c>
      <c r="J105" s="25">
        <v>2013</v>
      </c>
      <c r="K105" s="5" t="s">
        <v>23</v>
      </c>
      <c r="L105" s="5" t="s">
        <v>68</v>
      </c>
      <c r="M105" s="25">
        <v>86661</v>
      </c>
      <c r="N105" s="8" t="s">
        <v>140</v>
      </c>
      <c r="O105" s="10">
        <v>44119</v>
      </c>
      <c r="P105" s="10">
        <v>44141</v>
      </c>
      <c r="Q105" s="16">
        <v>71.72</v>
      </c>
      <c r="R105" s="14">
        <f t="shared" si="6"/>
        <v>11579.447852760737</v>
      </c>
      <c r="S105" s="26">
        <f t="shared" si="7"/>
        <v>13316.365030674846</v>
      </c>
    </row>
    <row r="106" spans="1:19" ht="15" customHeight="1" x14ac:dyDescent="0.25">
      <c r="A106" s="15" t="s">
        <v>164</v>
      </c>
      <c r="B106" s="8">
        <v>370500</v>
      </c>
      <c r="C106" s="8">
        <v>50000</v>
      </c>
      <c r="D106" s="8">
        <v>1150</v>
      </c>
      <c r="E106" s="9">
        <f t="shared" ca="1" si="4"/>
        <v>133</v>
      </c>
      <c r="F106" s="8" t="s">
        <v>99</v>
      </c>
      <c r="G106" s="10">
        <v>44075.714139618103</v>
      </c>
      <c r="H106" s="11">
        <v>44049</v>
      </c>
      <c r="I106" s="12" t="str">
        <f t="shared" ca="1" si="5"/>
        <v>Aged Stock</v>
      </c>
      <c r="J106" s="25">
        <v>2013</v>
      </c>
      <c r="K106" s="5" t="s">
        <v>32</v>
      </c>
      <c r="L106" s="5" t="s">
        <v>165</v>
      </c>
      <c r="M106" s="25">
        <v>89567</v>
      </c>
      <c r="N106" s="8" t="s">
        <v>140</v>
      </c>
      <c r="O106" s="10">
        <v>44119</v>
      </c>
      <c r="P106" s="10">
        <v>44141</v>
      </c>
      <c r="Q106" s="16">
        <v>71.27</v>
      </c>
      <c r="R106" s="14">
        <f t="shared" si="6"/>
        <v>7050.0982180440578</v>
      </c>
      <c r="S106" s="26">
        <f t="shared" si="7"/>
        <v>8107.6129507506657</v>
      </c>
    </row>
    <row r="107" spans="1:19" ht="15" customHeight="1" x14ac:dyDescent="0.25">
      <c r="A107" s="15" t="s">
        <v>166</v>
      </c>
      <c r="B107" s="8">
        <v>336500</v>
      </c>
      <c r="C107" s="8">
        <v>50000</v>
      </c>
      <c r="D107" s="8">
        <v>1150</v>
      </c>
      <c r="E107" s="9">
        <f t="shared" ca="1" si="4"/>
        <v>121</v>
      </c>
      <c r="F107" s="8" t="s">
        <v>18</v>
      </c>
      <c r="G107" s="10">
        <v>44075.714115046299</v>
      </c>
      <c r="H107" s="11">
        <v>44061</v>
      </c>
      <c r="I107" s="12" t="str">
        <f t="shared" ca="1" si="5"/>
        <v>Aged Stock</v>
      </c>
      <c r="J107" s="25">
        <v>2014</v>
      </c>
      <c r="K107" s="5" t="s">
        <v>32</v>
      </c>
      <c r="L107" s="5" t="s">
        <v>156</v>
      </c>
      <c r="M107" s="25">
        <v>107671</v>
      </c>
      <c r="N107" s="8" t="s">
        <v>140</v>
      </c>
      <c r="O107" s="10">
        <v>44119</v>
      </c>
      <c r="P107" s="10">
        <v>44141</v>
      </c>
      <c r="Q107" s="16">
        <v>71.27</v>
      </c>
      <c r="R107" s="14">
        <f t="shared" si="6"/>
        <v>6573.0391469061315</v>
      </c>
      <c r="S107" s="26">
        <f t="shared" si="7"/>
        <v>7558.9950189420506</v>
      </c>
    </row>
    <row r="108" spans="1:19" ht="15" customHeight="1" x14ac:dyDescent="0.25">
      <c r="A108" s="15" t="s">
        <v>167</v>
      </c>
      <c r="B108" s="8">
        <v>552000</v>
      </c>
      <c r="C108" s="8">
        <v>50000</v>
      </c>
      <c r="D108" s="8">
        <v>1150</v>
      </c>
      <c r="E108" s="9">
        <f t="shared" ca="1" si="4"/>
        <v>288</v>
      </c>
      <c r="F108" s="8" t="s">
        <v>99</v>
      </c>
      <c r="G108" s="10">
        <v>44076.586373530103</v>
      </c>
      <c r="H108" s="11">
        <v>43894</v>
      </c>
      <c r="I108" s="12" t="str">
        <f t="shared" ca="1" si="5"/>
        <v>Aged Stock</v>
      </c>
      <c r="J108" s="25">
        <v>2013</v>
      </c>
      <c r="K108" s="5" t="s">
        <v>32</v>
      </c>
      <c r="L108" s="5" t="s">
        <v>107</v>
      </c>
      <c r="M108" s="25">
        <v>129349</v>
      </c>
      <c r="N108" s="8" t="s">
        <v>140</v>
      </c>
      <c r="O108" s="10">
        <v>44119</v>
      </c>
      <c r="P108" s="10">
        <v>44141</v>
      </c>
      <c r="Q108" s="16">
        <v>71.72</v>
      </c>
      <c r="R108" s="14">
        <f t="shared" si="6"/>
        <v>9543.7534857780265</v>
      </c>
      <c r="S108" s="26">
        <f t="shared" si="7"/>
        <v>10975.31650864473</v>
      </c>
    </row>
    <row r="109" spans="1:19" ht="15" customHeight="1" x14ac:dyDescent="0.25">
      <c r="A109" s="15" t="s">
        <v>168</v>
      </c>
      <c r="B109" s="8">
        <v>150000</v>
      </c>
      <c r="C109" s="8">
        <v>50000</v>
      </c>
      <c r="D109" s="8">
        <v>1150</v>
      </c>
      <c r="E109" s="9">
        <f t="shared" ca="1" si="4"/>
        <v>131</v>
      </c>
      <c r="F109" s="8" t="s">
        <v>99</v>
      </c>
      <c r="G109" s="10">
        <v>44076.595487650498</v>
      </c>
      <c r="H109" s="11">
        <v>44051</v>
      </c>
      <c r="I109" s="12" t="str">
        <f t="shared" ca="1" si="5"/>
        <v>Aged Stock</v>
      </c>
      <c r="J109" s="25">
        <v>2006</v>
      </c>
      <c r="K109" s="5" t="s">
        <v>70</v>
      </c>
      <c r="L109" s="5" t="s">
        <v>169</v>
      </c>
      <c r="M109" s="25">
        <v>118446</v>
      </c>
      <c r="N109" s="8" t="s">
        <v>140</v>
      </c>
      <c r="O109" s="10">
        <v>44119</v>
      </c>
      <c r="P109" s="10">
        <v>44141</v>
      </c>
      <c r="Q109" s="16">
        <v>71.72</v>
      </c>
      <c r="R109" s="14">
        <f t="shared" si="6"/>
        <v>3938.6224205242611</v>
      </c>
      <c r="S109" s="26">
        <f t="shared" si="7"/>
        <v>4529.4157836028999</v>
      </c>
    </row>
    <row r="110" spans="1:19" ht="15" customHeight="1" x14ac:dyDescent="0.25">
      <c r="A110" s="15" t="s">
        <v>170</v>
      </c>
      <c r="B110" s="8">
        <v>412000</v>
      </c>
      <c r="C110" s="8">
        <v>50000</v>
      </c>
      <c r="D110" s="8">
        <v>1150</v>
      </c>
      <c r="E110" s="9">
        <f t="shared" ca="1" si="4"/>
        <v>112</v>
      </c>
      <c r="F110" s="8" t="s">
        <v>18</v>
      </c>
      <c r="G110" s="10">
        <v>44076.586333414401</v>
      </c>
      <c r="H110" s="11">
        <v>44070</v>
      </c>
      <c r="I110" s="12" t="str">
        <f t="shared" ca="1" si="5"/>
        <v>Aged Stock</v>
      </c>
      <c r="J110" s="25">
        <v>2012</v>
      </c>
      <c r="K110" s="5" t="s">
        <v>19</v>
      </c>
      <c r="L110" s="5" t="s">
        <v>62</v>
      </c>
      <c r="M110" s="25">
        <v>142389</v>
      </c>
      <c r="N110" s="8" t="s">
        <v>140</v>
      </c>
      <c r="O110" s="10">
        <v>44119</v>
      </c>
      <c r="P110" s="10">
        <v>44141</v>
      </c>
      <c r="Q110" s="16">
        <v>71.72</v>
      </c>
      <c r="R110" s="14">
        <f t="shared" si="6"/>
        <v>7591.7177914110434</v>
      </c>
      <c r="S110" s="26">
        <f t="shared" si="7"/>
        <v>8730.4754601226996</v>
      </c>
    </row>
    <row r="111" spans="1:19" ht="15" customHeight="1" x14ac:dyDescent="0.25">
      <c r="A111" s="15" t="s">
        <v>171</v>
      </c>
      <c r="B111" s="8">
        <v>190000</v>
      </c>
      <c r="C111" s="8">
        <v>50000</v>
      </c>
      <c r="D111" s="8">
        <v>1150</v>
      </c>
      <c r="E111" s="9">
        <f t="shared" ref="E111:E131" ca="1" si="8">TODAY()-H111</f>
        <v>113</v>
      </c>
      <c r="F111" s="8" t="s">
        <v>149</v>
      </c>
      <c r="G111" s="10">
        <v>44076.579701273098</v>
      </c>
      <c r="H111" s="11">
        <v>44069</v>
      </c>
      <c r="I111" s="12" t="str">
        <f t="shared" ref="I111:I131" ca="1" si="9">IF(E111&gt;=60,"Aged Stock","")</f>
        <v>Aged Stock</v>
      </c>
      <c r="J111" s="25">
        <v>2008</v>
      </c>
      <c r="K111" s="5" t="s">
        <v>70</v>
      </c>
      <c r="L111" s="5" t="s">
        <v>169</v>
      </c>
      <c r="M111" s="25">
        <v>111841</v>
      </c>
      <c r="N111" s="8" t="s">
        <v>172</v>
      </c>
      <c r="O111" s="10">
        <v>44117</v>
      </c>
      <c r="P111" s="10">
        <v>44141</v>
      </c>
      <c r="Q111" s="16">
        <v>71.72</v>
      </c>
      <c r="R111" s="14">
        <f t="shared" ref="R111:R134" si="10">((B111+C111)/Q111)+D111</f>
        <v>4496.3469046291139</v>
      </c>
      <c r="S111" s="26">
        <f t="shared" si="7"/>
        <v>5170.7989403234806</v>
      </c>
    </row>
    <row r="112" spans="1:19" ht="15" customHeight="1" x14ac:dyDescent="0.25">
      <c r="A112" s="15" t="s">
        <v>173</v>
      </c>
      <c r="B112" s="8">
        <v>120000</v>
      </c>
      <c r="C112" s="8">
        <v>50000</v>
      </c>
      <c r="D112" s="8">
        <v>1150</v>
      </c>
      <c r="E112" s="9">
        <f t="shared" ca="1" si="8"/>
        <v>140</v>
      </c>
      <c r="F112" s="8" t="s">
        <v>18</v>
      </c>
      <c r="G112" s="10">
        <v>44075.714076701399</v>
      </c>
      <c r="H112" s="11">
        <v>44042</v>
      </c>
      <c r="I112" s="12" t="str">
        <f t="shared" ca="1" si="9"/>
        <v>Aged Stock</v>
      </c>
      <c r="J112" s="25">
        <v>2007</v>
      </c>
      <c r="K112" s="5" t="s">
        <v>32</v>
      </c>
      <c r="L112" s="5" t="s">
        <v>41</v>
      </c>
      <c r="M112" s="25">
        <v>142414</v>
      </c>
      <c r="N112" s="8" t="s">
        <v>172</v>
      </c>
      <c r="O112" s="10">
        <v>44117</v>
      </c>
      <c r="P112" s="10">
        <v>44141</v>
      </c>
      <c r="Q112" s="16">
        <v>71.27</v>
      </c>
      <c r="R112" s="14">
        <f t="shared" si="10"/>
        <v>3535.2953556896309</v>
      </c>
      <c r="S112" s="26">
        <f t="shared" si="7"/>
        <v>4065.5896590430752</v>
      </c>
    </row>
    <row r="113" spans="1:19" ht="15" customHeight="1" x14ac:dyDescent="0.25">
      <c r="A113" s="15" t="s">
        <v>174</v>
      </c>
      <c r="B113" s="8">
        <v>486000</v>
      </c>
      <c r="C113" s="8">
        <v>50000</v>
      </c>
      <c r="D113" s="8">
        <v>1150</v>
      </c>
      <c r="E113" s="9">
        <f t="shared" ca="1" si="8"/>
        <v>136</v>
      </c>
      <c r="F113" s="8" t="s">
        <v>18</v>
      </c>
      <c r="G113" s="10">
        <v>44076.574341400497</v>
      </c>
      <c r="H113" s="11">
        <v>44046</v>
      </c>
      <c r="I113" s="12" t="str">
        <f t="shared" ca="1" si="9"/>
        <v>Aged Stock</v>
      </c>
      <c r="J113" s="25">
        <v>2013</v>
      </c>
      <c r="K113" s="5" t="s">
        <v>80</v>
      </c>
      <c r="L113" s="5" t="s">
        <v>175</v>
      </c>
      <c r="M113" s="25">
        <v>97949</v>
      </c>
      <c r="N113" s="8" t="s">
        <v>172</v>
      </c>
      <c r="O113" s="10">
        <v>44117</v>
      </c>
      <c r="P113" s="10">
        <v>44141</v>
      </c>
      <c r="Q113" s="16">
        <v>71.72</v>
      </c>
      <c r="R113" s="14">
        <f t="shared" si="10"/>
        <v>8623.5080870050188</v>
      </c>
      <c r="S113" s="26">
        <f t="shared" si="7"/>
        <v>9917.0343000557714</v>
      </c>
    </row>
    <row r="114" spans="1:19" ht="15" customHeight="1" x14ac:dyDescent="0.25">
      <c r="A114" s="15" t="s">
        <v>176</v>
      </c>
      <c r="B114" s="8">
        <v>157500</v>
      </c>
      <c r="C114" s="8">
        <v>50000</v>
      </c>
      <c r="D114" s="8">
        <v>1150</v>
      </c>
      <c r="E114" s="9">
        <f t="shared" ca="1" si="8"/>
        <v>120</v>
      </c>
      <c r="F114" s="8" t="s">
        <v>58</v>
      </c>
      <c r="G114" s="10">
        <v>44075.7140587963</v>
      </c>
      <c r="H114" s="11">
        <v>44062</v>
      </c>
      <c r="I114" s="12" t="str">
        <f t="shared" ca="1" si="9"/>
        <v>Aged Stock</v>
      </c>
      <c r="J114" s="25">
        <v>2006</v>
      </c>
      <c r="K114" s="5" t="s">
        <v>70</v>
      </c>
      <c r="L114" s="5" t="s">
        <v>150</v>
      </c>
      <c r="M114" s="25">
        <v>130885</v>
      </c>
      <c r="N114" s="8" t="s">
        <v>172</v>
      </c>
      <c r="O114" s="10">
        <v>44117</v>
      </c>
      <c r="P114" s="10">
        <v>44141</v>
      </c>
      <c r="Q114" s="16">
        <v>71.27</v>
      </c>
      <c r="R114" s="14">
        <f t="shared" si="10"/>
        <v>4061.4634488564616</v>
      </c>
      <c r="S114" s="26">
        <f t="shared" si="7"/>
        <v>4670.6829661849306</v>
      </c>
    </row>
    <row r="115" spans="1:19" ht="15" customHeight="1" x14ac:dyDescent="0.25">
      <c r="A115" s="15" t="s">
        <v>177</v>
      </c>
      <c r="B115" s="8">
        <v>339000</v>
      </c>
      <c r="C115" s="8">
        <v>50000</v>
      </c>
      <c r="D115" s="8">
        <v>1150</v>
      </c>
      <c r="E115" s="9">
        <f t="shared" ca="1" si="8"/>
        <v>113</v>
      </c>
      <c r="F115" s="8" t="s">
        <v>18</v>
      </c>
      <c r="G115" s="10">
        <v>44083.518216817101</v>
      </c>
      <c r="H115" s="11">
        <v>44069</v>
      </c>
      <c r="I115" s="12" t="str">
        <f t="shared" ca="1" si="9"/>
        <v>Aged Stock</v>
      </c>
      <c r="J115" s="25">
        <v>2014</v>
      </c>
      <c r="K115" s="5" t="s">
        <v>70</v>
      </c>
      <c r="L115" s="5" t="s">
        <v>75</v>
      </c>
      <c r="M115" s="25">
        <v>82265</v>
      </c>
      <c r="N115" s="8" t="s">
        <v>172</v>
      </c>
      <c r="O115" s="10">
        <v>44117</v>
      </c>
      <c r="P115" s="10">
        <v>44141</v>
      </c>
      <c r="Q115" s="16">
        <v>70.19</v>
      </c>
      <c r="R115" s="14">
        <f t="shared" si="10"/>
        <v>6692.1000142470439</v>
      </c>
      <c r="S115" s="26">
        <f t="shared" si="7"/>
        <v>7695.9150163840995</v>
      </c>
    </row>
    <row r="116" spans="1:19" ht="15" customHeight="1" x14ac:dyDescent="0.25">
      <c r="A116" s="15" t="s">
        <v>178</v>
      </c>
      <c r="B116" s="8">
        <v>452000</v>
      </c>
      <c r="C116" s="8">
        <v>50000</v>
      </c>
      <c r="D116" s="8">
        <v>1150</v>
      </c>
      <c r="E116" s="9">
        <f t="shared" ca="1" si="8"/>
        <v>110</v>
      </c>
      <c r="F116" s="8" t="s">
        <v>179</v>
      </c>
      <c r="G116" s="10">
        <v>44075.714123182901</v>
      </c>
      <c r="H116" s="11">
        <v>44072</v>
      </c>
      <c r="I116" s="12" t="str">
        <f t="shared" ca="1" si="9"/>
        <v>Aged Stock</v>
      </c>
      <c r="J116" s="25">
        <v>2009</v>
      </c>
      <c r="K116" s="5" t="s">
        <v>23</v>
      </c>
      <c r="L116" s="5" t="s">
        <v>50</v>
      </c>
      <c r="M116" s="25">
        <v>21463</v>
      </c>
      <c r="N116" s="8" t="s">
        <v>172</v>
      </c>
      <c r="O116" s="10">
        <v>44117</v>
      </c>
      <c r="P116" s="10">
        <v>44141</v>
      </c>
      <c r="Q116" s="16">
        <v>71.27</v>
      </c>
      <c r="R116" s="14">
        <f t="shared" si="10"/>
        <v>8193.6368738599704</v>
      </c>
      <c r="S116" s="26">
        <f t="shared" si="7"/>
        <v>9422.6824049389652</v>
      </c>
    </row>
    <row r="117" spans="1:19" ht="15" customHeight="1" x14ac:dyDescent="0.25">
      <c r="A117" s="15" t="s">
        <v>180</v>
      </c>
      <c r="B117" s="8">
        <v>475000</v>
      </c>
      <c r="C117" s="8">
        <v>50000</v>
      </c>
      <c r="D117" s="8">
        <v>1150</v>
      </c>
      <c r="E117" s="9">
        <f t="shared" ca="1" si="8"/>
        <v>120</v>
      </c>
      <c r="F117" s="8" t="s">
        <v>181</v>
      </c>
      <c r="G117" s="10">
        <v>44075.714041979198</v>
      </c>
      <c r="H117" s="11">
        <v>44062</v>
      </c>
      <c r="I117" s="12" t="str">
        <f t="shared" ca="1" si="9"/>
        <v>Aged Stock</v>
      </c>
      <c r="J117" s="25">
        <v>2015</v>
      </c>
      <c r="K117" s="5" t="s">
        <v>70</v>
      </c>
      <c r="L117" s="5" t="s">
        <v>75</v>
      </c>
      <c r="M117" s="25">
        <v>48281</v>
      </c>
      <c r="N117" s="8" t="s">
        <v>172</v>
      </c>
      <c r="O117" s="10">
        <v>44117</v>
      </c>
      <c r="P117" s="10">
        <v>44141</v>
      </c>
      <c r="Q117" s="16">
        <v>71.27</v>
      </c>
      <c r="R117" s="14">
        <f t="shared" si="10"/>
        <v>8516.3533043356256</v>
      </c>
      <c r="S117" s="26">
        <f t="shared" si="7"/>
        <v>9793.8062999859685</v>
      </c>
    </row>
    <row r="118" spans="1:19" ht="15" customHeight="1" x14ac:dyDescent="0.25">
      <c r="A118" s="15" t="s">
        <v>182</v>
      </c>
      <c r="B118" s="8">
        <v>402000</v>
      </c>
      <c r="C118" s="8">
        <v>50000</v>
      </c>
      <c r="D118" s="8">
        <v>1150</v>
      </c>
      <c r="E118" s="9">
        <f t="shared" ca="1" si="8"/>
        <v>419</v>
      </c>
      <c r="F118" s="8" t="s">
        <v>183</v>
      </c>
      <c r="G118" s="10">
        <v>44076.5863652431</v>
      </c>
      <c r="H118" s="11">
        <v>43763</v>
      </c>
      <c r="I118" s="12" t="str">
        <f t="shared" ca="1" si="9"/>
        <v>Aged Stock</v>
      </c>
      <c r="J118" s="25">
        <v>2010</v>
      </c>
      <c r="K118" s="5" t="s">
        <v>32</v>
      </c>
      <c r="L118" s="5" t="s">
        <v>139</v>
      </c>
      <c r="M118" s="25">
        <v>95404</v>
      </c>
      <c r="N118" s="8" t="s">
        <v>184</v>
      </c>
      <c r="O118" s="10">
        <v>44112</v>
      </c>
      <c r="P118" s="10">
        <v>44141</v>
      </c>
      <c r="Q118" s="16">
        <v>71.72</v>
      </c>
      <c r="R118" s="14">
        <f t="shared" si="10"/>
        <v>7452.2866703848304</v>
      </c>
      <c r="S118" s="26">
        <f t="shared" si="7"/>
        <v>8570.1296709425551</v>
      </c>
    </row>
    <row r="119" spans="1:19" ht="15" customHeight="1" x14ac:dyDescent="0.25">
      <c r="A119" s="15" t="s">
        <v>185</v>
      </c>
      <c r="B119" s="8">
        <v>409500</v>
      </c>
      <c r="C119" s="8">
        <v>50000</v>
      </c>
      <c r="D119" s="8">
        <v>1150</v>
      </c>
      <c r="E119" s="9">
        <f t="shared" ca="1" si="8"/>
        <v>387</v>
      </c>
      <c r="F119" s="8" t="s">
        <v>183</v>
      </c>
      <c r="G119" s="10">
        <v>44076.574323495399</v>
      </c>
      <c r="H119" s="11">
        <v>43795</v>
      </c>
      <c r="I119" s="12" t="str">
        <f t="shared" ca="1" si="9"/>
        <v>Aged Stock</v>
      </c>
      <c r="J119" s="25">
        <v>2010</v>
      </c>
      <c r="K119" s="5" t="s">
        <v>77</v>
      </c>
      <c r="L119" s="5" t="s">
        <v>186</v>
      </c>
      <c r="M119" s="25">
        <v>42597</v>
      </c>
      <c r="N119" s="8" t="s">
        <v>184</v>
      </c>
      <c r="O119" s="10">
        <v>44112</v>
      </c>
      <c r="P119" s="10">
        <v>44141</v>
      </c>
      <c r="Q119" s="16">
        <v>71.72</v>
      </c>
      <c r="R119" s="14">
        <f t="shared" si="10"/>
        <v>7556.8600111544902</v>
      </c>
      <c r="S119" s="26">
        <f t="shared" si="7"/>
        <v>8690.3890128276635</v>
      </c>
    </row>
    <row r="120" spans="1:19" ht="15" customHeight="1" x14ac:dyDescent="0.25">
      <c r="A120" s="15" t="s">
        <v>187</v>
      </c>
      <c r="B120" s="8">
        <v>333000</v>
      </c>
      <c r="C120" s="8">
        <v>50000</v>
      </c>
      <c r="D120" s="8">
        <v>1150</v>
      </c>
      <c r="E120" s="9">
        <f t="shared" ca="1" si="8"/>
        <v>139</v>
      </c>
      <c r="F120" s="8" t="s">
        <v>99</v>
      </c>
      <c r="G120" s="10">
        <v>44076.586397951403</v>
      </c>
      <c r="H120" s="11">
        <v>44043</v>
      </c>
      <c r="I120" s="12" t="str">
        <f t="shared" ca="1" si="9"/>
        <v>Aged Stock</v>
      </c>
      <c r="J120" s="25">
        <v>2009</v>
      </c>
      <c r="K120" s="5" t="s">
        <v>45</v>
      </c>
      <c r="L120" s="5" t="s">
        <v>46</v>
      </c>
      <c r="M120" s="25">
        <v>149079</v>
      </c>
      <c r="N120" s="8" t="s">
        <v>184</v>
      </c>
      <c r="O120" s="10">
        <v>44112</v>
      </c>
      <c r="P120" s="10">
        <v>44141</v>
      </c>
      <c r="Q120" s="16">
        <v>71.72</v>
      </c>
      <c r="R120" s="14">
        <f t="shared" si="10"/>
        <v>6490.2119353039598</v>
      </c>
      <c r="S120" s="26">
        <f t="shared" si="7"/>
        <v>7463.7437255995528</v>
      </c>
    </row>
    <row r="121" spans="1:19" ht="15" customHeight="1" x14ac:dyDescent="0.25">
      <c r="A121" s="15" t="s">
        <v>188</v>
      </c>
      <c r="B121" s="8">
        <v>677000</v>
      </c>
      <c r="C121" s="8">
        <v>50000</v>
      </c>
      <c r="D121" s="8">
        <v>1150</v>
      </c>
      <c r="E121" s="9">
        <f t="shared" ca="1" si="8"/>
        <v>274</v>
      </c>
      <c r="F121" s="8" t="s">
        <v>93</v>
      </c>
      <c r="G121" s="10">
        <v>44076.586325810204</v>
      </c>
      <c r="H121" s="11">
        <v>43908</v>
      </c>
      <c r="I121" s="12" t="str">
        <f t="shared" ca="1" si="9"/>
        <v>Aged Stock</v>
      </c>
      <c r="J121" s="25">
        <v>2013</v>
      </c>
      <c r="K121" s="5" t="s">
        <v>19</v>
      </c>
      <c r="L121" s="5" t="s">
        <v>62</v>
      </c>
      <c r="M121" s="25">
        <v>96456</v>
      </c>
      <c r="N121" s="8" t="s">
        <v>184</v>
      </c>
      <c r="O121" s="10">
        <v>44112</v>
      </c>
      <c r="P121" s="10">
        <v>44141</v>
      </c>
      <c r="Q121" s="16">
        <v>71.72</v>
      </c>
      <c r="R121" s="14">
        <f t="shared" si="10"/>
        <v>11286.642498605688</v>
      </c>
      <c r="S121" s="26">
        <f t="shared" si="7"/>
        <v>12979.63887339654</v>
      </c>
    </row>
    <row r="122" spans="1:19" ht="15" customHeight="1" x14ac:dyDescent="0.25">
      <c r="A122" s="15" t="s">
        <v>189</v>
      </c>
      <c r="B122" s="8">
        <v>376000</v>
      </c>
      <c r="C122" s="8">
        <v>50000</v>
      </c>
      <c r="D122" s="8">
        <v>1150</v>
      </c>
      <c r="E122" s="9">
        <f t="shared" ca="1" si="8"/>
        <v>134</v>
      </c>
      <c r="F122" s="8" t="s">
        <v>18</v>
      </c>
      <c r="G122" s="10">
        <v>44076.579691863401</v>
      </c>
      <c r="H122" s="11">
        <v>44048</v>
      </c>
      <c r="I122" s="12" t="str">
        <f t="shared" ca="1" si="9"/>
        <v>Aged Stock</v>
      </c>
      <c r="J122" s="25">
        <v>2011</v>
      </c>
      <c r="K122" s="5" t="s">
        <v>70</v>
      </c>
      <c r="L122" s="5" t="s">
        <v>169</v>
      </c>
      <c r="M122" s="25">
        <v>120916</v>
      </c>
      <c r="N122" s="8" t="s">
        <v>184</v>
      </c>
      <c r="O122" s="10">
        <v>44112</v>
      </c>
      <c r="P122" s="10">
        <v>44141</v>
      </c>
      <c r="Q122" s="16">
        <v>71.72</v>
      </c>
      <c r="R122" s="14">
        <f t="shared" si="10"/>
        <v>7089.7657557166758</v>
      </c>
      <c r="S122" s="26">
        <f t="shared" si="7"/>
        <v>8153.2306190741765</v>
      </c>
    </row>
    <row r="123" spans="1:19" ht="15" customHeight="1" x14ac:dyDescent="0.25">
      <c r="A123" s="15" t="s">
        <v>190</v>
      </c>
      <c r="B123" s="8">
        <v>326000</v>
      </c>
      <c r="C123" s="8">
        <v>50000</v>
      </c>
      <c r="D123" s="8">
        <v>1150</v>
      </c>
      <c r="E123" s="9">
        <f t="shared" ca="1" si="8"/>
        <v>111</v>
      </c>
      <c r="F123" s="8" t="s">
        <v>18</v>
      </c>
      <c r="G123" s="10">
        <v>44076.586349305602</v>
      </c>
      <c r="H123" s="11">
        <v>44071</v>
      </c>
      <c r="I123" s="12" t="str">
        <f t="shared" ca="1" si="9"/>
        <v>Aged Stock</v>
      </c>
      <c r="J123" s="25">
        <v>2009</v>
      </c>
      <c r="K123" s="5" t="s">
        <v>65</v>
      </c>
      <c r="L123" s="5" t="s">
        <v>191</v>
      </c>
      <c r="M123" s="25">
        <v>108824</v>
      </c>
      <c r="N123" s="8" t="s">
        <v>184</v>
      </c>
      <c r="O123" s="10">
        <v>44112</v>
      </c>
      <c r="P123" s="10">
        <v>44141</v>
      </c>
      <c r="Q123" s="16">
        <v>71.72</v>
      </c>
      <c r="R123" s="14">
        <f t="shared" si="10"/>
        <v>6392.6101505856104</v>
      </c>
      <c r="S123" s="26">
        <f t="shared" si="7"/>
        <v>7351.5016731734513</v>
      </c>
    </row>
    <row r="124" spans="1:19" ht="15" customHeight="1" x14ac:dyDescent="0.25">
      <c r="A124" s="15" t="s">
        <v>192</v>
      </c>
      <c r="B124" s="8">
        <v>255000</v>
      </c>
      <c r="C124" s="8">
        <v>50000</v>
      </c>
      <c r="D124" s="8">
        <v>1150</v>
      </c>
      <c r="E124" s="9">
        <f t="shared" ca="1" si="8"/>
        <v>131</v>
      </c>
      <c r="F124" s="8" t="s">
        <v>93</v>
      </c>
      <c r="G124" s="10">
        <v>44076.594976585598</v>
      </c>
      <c r="H124" s="11">
        <v>44051</v>
      </c>
      <c r="I124" s="12" t="str">
        <f t="shared" ca="1" si="9"/>
        <v>Aged Stock</v>
      </c>
      <c r="J124" s="25">
        <v>2007</v>
      </c>
      <c r="K124" s="5" t="s">
        <v>19</v>
      </c>
      <c r="L124" s="5" t="s">
        <v>62</v>
      </c>
      <c r="M124" s="25">
        <v>135230</v>
      </c>
      <c r="N124" s="8" t="s">
        <v>184</v>
      </c>
      <c r="O124" s="10">
        <v>44112</v>
      </c>
      <c r="P124" s="10">
        <v>44141</v>
      </c>
      <c r="Q124" s="16">
        <v>71.72</v>
      </c>
      <c r="R124" s="14">
        <f t="shared" si="10"/>
        <v>5402.6491912994979</v>
      </c>
      <c r="S124" s="26">
        <f t="shared" si="7"/>
        <v>6213.0465699944225</v>
      </c>
    </row>
    <row r="125" spans="1:19" ht="15" customHeight="1" x14ac:dyDescent="0.25">
      <c r="A125" s="15" t="s">
        <v>193</v>
      </c>
      <c r="B125" s="8">
        <v>181000</v>
      </c>
      <c r="C125" s="8">
        <v>50000</v>
      </c>
      <c r="D125" s="8">
        <v>1150</v>
      </c>
      <c r="E125" s="9">
        <f t="shared" ca="1" si="8"/>
        <v>132</v>
      </c>
      <c r="F125" s="8" t="s">
        <v>93</v>
      </c>
      <c r="G125" s="10">
        <v>44076.579710648097</v>
      </c>
      <c r="H125" s="11">
        <v>44050</v>
      </c>
      <c r="I125" s="12" t="str">
        <f t="shared" ca="1" si="9"/>
        <v>Aged Stock</v>
      </c>
      <c r="J125" s="25">
        <v>2007</v>
      </c>
      <c r="K125" s="5" t="s">
        <v>70</v>
      </c>
      <c r="L125" s="5" t="s">
        <v>169</v>
      </c>
      <c r="M125" s="25">
        <v>88342</v>
      </c>
      <c r="N125" s="8" t="s">
        <v>184</v>
      </c>
      <c r="O125" s="10">
        <v>44112</v>
      </c>
      <c r="P125" s="10">
        <v>44141</v>
      </c>
      <c r="Q125" s="16">
        <v>71.72</v>
      </c>
      <c r="R125" s="14">
        <f t="shared" si="10"/>
        <v>4370.8588957055217</v>
      </c>
      <c r="S125" s="26">
        <f t="shared" si="7"/>
        <v>5026.4877300613498</v>
      </c>
    </row>
    <row r="126" spans="1:19" ht="15" customHeight="1" x14ac:dyDescent="0.25">
      <c r="A126" s="15" t="s">
        <v>194</v>
      </c>
      <c r="B126" s="8">
        <v>91000</v>
      </c>
      <c r="C126" s="8">
        <v>50000</v>
      </c>
      <c r="D126" s="8">
        <v>1150</v>
      </c>
      <c r="E126" s="9">
        <f t="shared" ca="1" si="8"/>
        <v>114</v>
      </c>
      <c r="F126" s="8" t="s">
        <v>195</v>
      </c>
      <c r="G126" s="10">
        <v>44076.579729479199</v>
      </c>
      <c r="H126" s="11">
        <v>44068</v>
      </c>
      <c r="I126" s="12" t="str">
        <f t="shared" ca="1" si="9"/>
        <v>Aged Stock</v>
      </c>
      <c r="J126" s="25">
        <v>2004</v>
      </c>
      <c r="K126" s="5" t="s">
        <v>70</v>
      </c>
      <c r="L126" s="5" t="s">
        <v>169</v>
      </c>
      <c r="M126" s="25">
        <v>97084</v>
      </c>
      <c r="N126" s="8" t="s">
        <v>184</v>
      </c>
      <c r="O126" s="10">
        <v>44112</v>
      </c>
      <c r="P126" s="10">
        <v>44141</v>
      </c>
      <c r="Q126" s="16">
        <v>71.72</v>
      </c>
      <c r="R126" s="14">
        <f t="shared" si="10"/>
        <v>3115.978806469604</v>
      </c>
      <c r="S126" s="26">
        <f t="shared" si="7"/>
        <v>3583.3756274400444</v>
      </c>
    </row>
    <row r="127" spans="1:19" ht="15" customHeight="1" x14ac:dyDescent="0.25">
      <c r="A127" s="15" t="s">
        <v>196</v>
      </c>
      <c r="B127" s="8">
        <v>418800</v>
      </c>
      <c r="C127" s="8">
        <v>50000</v>
      </c>
      <c r="D127" s="8">
        <v>1150</v>
      </c>
      <c r="E127" s="9">
        <f t="shared" ca="1" si="8"/>
        <v>114</v>
      </c>
      <c r="F127" s="8" t="s">
        <v>197</v>
      </c>
      <c r="G127" s="10">
        <v>44076.574369791699</v>
      </c>
      <c r="H127" s="11">
        <v>44068</v>
      </c>
      <c r="I127" s="12" t="str">
        <f t="shared" ca="1" si="9"/>
        <v>Aged Stock</v>
      </c>
      <c r="J127" s="25">
        <v>2009</v>
      </c>
      <c r="K127" s="5" t="s">
        <v>80</v>
      </c>
      <c r="L127" s="5" t="s">
        <v>198</v>
      </c>
      <c r="M127" s="25">
        <v>72728</v>
      </c>
      <c r="N127" s="8" t="s">
        <v>184</v>
      </c>
      <c r="O127" s="10">
        <v>44112</v>
      </c>
      <c r="P127" s="10">
        <v>44141</v>
      </c>
      <c r="Q127" s="16">
        <v>71.72</v>
      </c>
      <c r="R127" s="14">
        <f t="shared" si="10"/>
        <v>7686.5309537088679</v>
      </c>
      <c r="S127" s="26">
        <f t="shared" si="7"/>
        <v>8839.510596765198</v>
      </c>
    </row>
    <row r="128" spans="1:19" ht="15" customHeight="1" x14ac:dyDescent="0.25">
      <c r="A128" s="15" t="s">
        <v>199</v>
      </c>
      <c r="B128" s="8">
        <v>243500</v>
      </c>
      <c r="C128" s="8">
        <v>50000</v>
      </c>
      <c r="D128" s="8">
        <v>1150</v>
      </c>
      <c r="E128" s="9">
        <f t="shared" ca="1" si="8"/>
        <v>119</v>
      </c>
      <c r="F128" s="8" t="s">
        <v>74</v>
      </c>
      <c r="G128" s="10">
        <v>44076.586341169001</v>
      </c>
      <c r="H128" s="11">
        <v>44063</v>
      </c>
      <c r="I128" s="12" t="str">
        <f t="shared" ca="1" si="9"/>
        <v>Aged Stock</v>
      </c>
      <c r="J128" s="25">
        <v>2011</v>
      </c>
      <c r="K128" s="5" t="s">
        <v>32</v>
      </c>
      <c r="L128" s="5" t="s">
        <v>200</v>
      </c>
      <c r="M128" s="25">
        <v>108506</v>
      </c>
      <c r="N128" s="8" t="s">
        <v>184</v>
      </c>
      <c r="O128" s="10">
        <v>44112</v>
      </c>
      <c r="P128" s="10">
        <v>44141</v>
      </c>
      <c r="Q128" s="16">
        <v>71.72</v>
      </c>
      <c r="R128" s="14">
        <f t="shared" si="10"/>
        <v>5242.3034021193525</v>
      </c>
      <c r="S128" s="26">
        <f t="shared" si="7"/>
        <v>6028.6489124372547</v>
      </c>
    </row>
    <row r="129" spans="1:19" ht="15" customHeight="1" x14ac:dyDescent="0.25">
      <c r="A129" s="15" t="s">
        <v>201</v>
      </c>
      <c r="B129" s="8">
        <v>444500</v>
      </c>
      <c r="C129" s="8">
        <v>50000</v>
      </c>
      <c r="D129" s="8">
        <v>1150</v>
      </c>
      <c r="E129" s="9">
        <f t="shared" ca="1" si="8"/>
        <v>119</v>
      </c>
      <c r="F129" s="8" t="s">
        <v>99</v>
      </c>
      <c r="G129" s="10">
        <v>44076.586405902803</v>
      </c>
      <c r="H129" s="11">
        <v>44063</v>
      </c>
      <c r="I129" s="12" t="str">
        <f t="shared" ca="1" si="9"/>
        <v>Aged Stock</v>
      </c>
      <c r="J129" s="25">
        <v>2008</v>
      </c>
      <c r="K129" s="5" t="s">
        <v>45</v>
      </c>
      <c r="L129" s="5" t="s">
        <v>46</v>
      </c>
      <c r="M129" s="25">
        <v>99593</v>
      </c>
      <c r="N129" s="8" t="s">
        <v>184</v>
      </c>
      <c r="O129" s="10">
        <v>44112</v>
      </c>
      <c r="P129" s="10">
        <v>44141</v>
      </c>
      <c r="Q129" s="16">
        <v>71.72</v>
      </c>
      <c r="R129" s="14">
        <f t="shared" si="10"/>
        <v>8044.868934746235</v>
      </c>
      <c r="S129" s="26">
        <f t="shared" si="7"/>
        <v>9251.5992749581692</v>
      </c>
    </row>
    <row r="130" spans="1:19" ht="15" customHeight="1" x14ac:dyDescent="0.25">
      <c r="A130" s="15" t="s">
        <v>202</v>
      </c>
      <c r="B130" s="8">
        <v>3530500</v>
      </c>
      <c r="C130" s="8">
        <v>110000</v>
      </c>
      <c r="D130" s="8">
        <v>1150</v>
      </c>
      <c r="E130" s="9">
        <f t="shared" ca="1" si="8"/>
        <v>218</v>
      </c>
      <c r="F130" s="8" t="s">
        <v>203</v>
      </c>
      <c r="G130" s="10">
        <v>44076.574350810202</v>
      </c>
      <c r="H130" s="11">
        <v>43964</v>
      </c>
      <c r="I130" s="12" t="str">
        <f t="shared" ca="1" si="9"/>
        <v>Aged Stock</v>
      </c>
      <c r="J130" s="25">
        <v>2015</v>
      </c>
      <c r="K130" s="5" t="s">
        <v>204</v>
      </c>
      <c r="L130" s="5" t="s">
        <v>205</v>
      </c>
      <c r="M130" s="25">
        <v>56447</v>
      </c>
      <c r="N130" s="8" t="s">
        <v>184</v>
      </c>
      <c r="O130" s="10">
        <v>44112</v>
      </c>
      <c r="P130" s="10">
        <v>44141</v>
      </c>
      <c r="Q130" s="16">
        <v>71.72</v>
      </c>
      <c r="R130" s="14">
        <f t="shared" si="10"/>
        <v>51909.89960959286</v>
      </c>
      <c r="S130" s="26">
        <f t="shared" si="7"/>
        <v>59696.384551031784</v>
      </c>
    </row>
    <row r="131" spans="1:19" ht="15" customHeight="1" x14ac:dyDescent="0.25">
      <c r="A131" s="15" t="s">
        <v>206</v>
      </c>
      <c r="B131" s="8">
        <v>214000</v>
      </c>
      <c r="C131" s="8">
        <v>50000</v>
      </c>
      <c r="D131" s="8">
        <v>1150</v>
      </c>
      <c r="E131" s="9">
        <f t="shared" ca="1" si="8"/>
        <v>113</v>
      </c>
      <c r="F131" s="8" t="s">
        <v>18</v>
      </c>
      <c r="G131" s="10">
        <v>44083.518205439803</v>
      </c>
      <c r="H131" s="11">
        <v>44069</v>
      </c>
      <c r="I131" s="12" t="str">
        <f t="shared" ca="1" si="9"/>
        <v>Aged Stock</v>
      </c>
      <c r="J131" s="25">
        <v>2012</v>
      </c>
      <c r="K131" s="5" t="s">
        <v>70</v>
      </c>
      <c r="L131" s="5" t="s">
        <v>207</v>
      </c>
      <c r="M131" s="25">
        <v>117181</v>
      </c>
      <c r="N131" s="8" t="s">
        <v>184</v>
      </c>
      <c r="O131" s="10">
        <v>44112</v>
      </c>
      <c r="P131" s="10">
        <v>44141</v>
      </c>
      <c r="Q131" s="16">
        <v>70.19</v>
      </c>
      <c r="R131" s="14">
        <f t="shared" si="10"/>
        <v>4911.2195469440094</v>
      </c>
      <c r="S131" s="26">
        <f t="shared" ref="S131" si="11">R131*1.15</f>
        <v>5647.9024789856103</v>
      </c>
    </row>
    <row r="133" spans="1:19" x14ac:dyDescent="0.25">
      <c r="A133" s="17" t="s">
        <v>208</v>
      </c>
    </row>
    <row r="134" spans="1:19" x14ac:dyDescent="0.25">
      <c r="A134" s="1" t="s">
        <v>0</v>
      </c>
      <c r="B134" s="1" t="s">
        <v>1</v>
      </c>
      <c r="C134" s="1" t="s">
        <v>2</v>
      </c>
      <c r="D134" s="1" t="s">
        <v>3</v>
      </c>
      <c r="E134" s="1" t="s">
        <v>4</v>
      </c>
      <c r="F134" s="1" t="s">
        <v>5</v>
      </c>
      <c r="G134" s="2" t="s">
        <v>6</v>
      </c>
      <c r="H134" s="3" t="s">
        <v>7</v>
      </c>
      <c r="I134" s="1" t="s">
        <v>8</v>
      </c>
      <c r="J134" s="24" t="s">
        <v>9</v>
      </c>
      <c r="K134" s="1" t="s">
        <v>10</v>
      </c>
      <c r="L134" s="1" t="s">
        <v>11</v>
      </c>
      <c r="M134" s="24" t="s">
        <v>262</v>
      </c>
      <c r="N134" s="1" t="s">
        <v>12</v>
      </c>
      <c r="O134" s="4" t="s">
        <v>15</v>
      </c>
      <c r="P134" s="4" t="s">
        <v>16</v>
      </c>
      <c r="Q134" s="4" t="s">
        <v>355</v>
      </c>
    </row>
    <row r="135" spans="1:19" s="12" customFormat="1" ht="16.5" customHeight="1" x14ac:dyDescent="0.25">
      <c r="A135" s="23" t="s">
        <v>324</v>
      </c>
      <c r="B135" s="7">
        <v>454000</v>
      </c>
      <c r="C135" s="7">
        <v>50000</v>
      </c>
      <c r="D135" s="8">
        <v>1150</v>
      </c>
      <c r="E135" s="9">
        <f t="shared" ref="E135" ca="1" si="12">TODAY()-H135</f>
        <v>98</v>
      </c>
      <c r="F135" s="7" t="s">
        <v>58</v>
      </c>
      <c r="G135" s="10">
        <v>44165.542761655102</v>
      </c>
      <c r="H135" s="20" t="s">
        <v>341</v>
      </c>
      <c r="I135" s="12" t="str">
        <f t="shared" ref="I135" ca="1" si="13">IF(E135&gt;=60,"Aged Stock","")</f>
        <v>Aged Stock</v>
      </c>
      <c r="J135" s="21">
        <v>2012</v>
      </c>
      <c r="K135" s="7" t="s">
        <v>32</v>
      </c>
      <c r="L135" s="7" t="s">
        <v>165</v>
      </c>
      <c r="M135" s="21">
        <v>28129</v>
      </c>
      <c r="N135" s="7" t="s">
        <v>210</v>
      </c>
      <c r="O135" s="13">
        <v>73.11</v>
      </c>
      <c r="P135" s="14">
        <f>((B135+C135)/O135)+D135</f>
        <v>8043.7217890849406</v>
      </c>
      <c r="Q135" s="26">
        <f t="shared" ref="Q135:Q153" si="14">P135*1.15</f>
        <v>9250.2800574476805</v>
      </c>
      <c r="R135" s="5"/>
    </row>
    <row r="136" spans="1:19" s="12" customFormat="1" ht="16.5" customHeight="1" x14ac:dyDescent="0.25">
      <c r="A136" s="23" t="s">
        <v>325</v>
      </c>
      <c r="B136" s="7">
        <v>435000</v>
      </c>
      <c r="C136" s="7">
        <v>50000</v>
      </c>
      <c r="D136" s="8">
        <v>1150</v>
      </c>
      <c r="E136" s="9">
        <f t="shared" ref="E136:E153" ca="1" si="15">TODAY()-H136</f>
        <v>1738</v>
      </c>
      <c r="F136" s="7" t="s">
        <v>342</v>
      </c>
      <c r="G136" s="10">
        <v>44165.557768136598</v>
      </c>
      <c r="H136" s="20" t="s">
        <v>343</v>
      </c>
      <c r="I136" s="12" t="str">
        <f t="shared" ref="I136:I153" ca="1" si="16">IF(E136&gt;=60,"Aged Stock","")</f>
        <v>Aged Stock</v>
      </c>
      <c r="J136" s="21">
        <v>2005</v>
      </c>
      <c r="K136" s="7" t="s">
        <v>65</v>
      </c>
      <c r="L136" s="7" t="s">
        <v>102</v>
      </c>
      <c r="M136" s="21">
        <v>99223</v>
      </c>
      <c r="N136" s="7" t="s">
        <v>210</v>
      </c>
      <c r="O136" s="13">
        <v>73.11</v>
      </c>
      <c r="P136" s="14">
        <f t="shared" ref="P136:P153" si="17">((B136+C136)/O136)+D136</f>
        <v>7783.839420051977</v>
      </c>
      <c r="Q136" s="26">
        <f t="shared" si="14"/>
        <v>8951.4153330597728</v>
      </c>
      <c r="R136" s="5"/>
    </row>
    <row r="137" spans="1:19" s="12" customFormat="1" ht="16.5" customHeight="1" x14ac:dyDescent="0.25">
      <c r="A137" s="23" t="s">
        <v>326</v>
      </c>
      <c r="B137" s="7">
        <v>111500</v>
      </c>
      <c r="C137" s="7">
        <v>50000</v>
      </c>
      <c r="D137" s="8">
        <v>1150</v>
      </c>
      <c r="E137" s="9">
        <f t="shared" ca="1" si="15"/>
        <v>17</v>
      </c>
      <c r="F137" s="7" t="s">
        <v>18</v>
      </c>
      <c r="G137" s="10">
        <v>44166.389432141201</v>
      </c>
      <c r="H137" s="20" t="s">
        <v>344</v>
      </c>
      <c r="I137" s="12" t="str">
        <f t="shared" ca="1" si="16"/>
        <v/>
      </c>
      <c r="J137" s="21">
        <v>2011</v>
      </c>
      <c r="K137" s="7" t="s">
        <v>88</v>
      </c>
      <c r="L137" s="7" t="s">
        <v>351</v>
      </c>
      <c r="M137" s="21">
        <v>62239</v>
      </c>
      <c r="N137" s="7" t="s">
        <v>210</v>
      </c>
      <c r="O137" s="13">
        <v>73.239999999999995</v>
      </c>
      <c r="P137" s="14">
        <f t="shared" si="17"/>
        <v>3355.0791916985254</v>
      </c>
      <c r="Q137" s="26">
        <f t="shared" si="14"/>
        <v>3858.3410704533039</v>
      </c>
      <c r="R137" s="5"/>
    </row>
    <row r="138" spans="1:19" s="12" customFormat="1" ht="16.5" customHeight="1" x14ac:dyDescent="0.25">
      <c r="A138" s="23" t="s">
        <v>327</v>
      </c>
      <c r="B138" s="7">
        <v>284000</v>
      </c>
      <c r="C138" s="7">
        <v>50000</v>
      </c>
      <c r="D138" s="8">
        <v>1150</v>
      </c>
      <c r="E138" s="9">
        <f t="shared" ca="1" si="15"/>
        <v>28</v>
      </c>
      <c r="F138" s="7" t="s">
        <v>31</v>
      </c>
      <c r="G138" s="10">
        <v>44165.5470335301</v>
      </c>
      <c r="H138" s="20" t="s">
        <v>296</v>
      </c>
      <c r="I138" s="12" t="str">
        <f t="shared" ca="1" si="16"/>
        <v/>
      </c>
      <c r="J138" s="21">
        <v>2007</v>
      </c>
      <c r="K138" s="7" t="s">
        <v>70</v>
      </c>
      <c r="L138" s="7" t="s">
        <v>150</v>
      </c>
      <c r="M138" s="21">
        <v>114290</v>
      </c>
      <c r="N138" s="7" t="s">
        <v>210</v>
      </c>
      <c r="O138" s="13">
        <v>73.11</v>
      </c>
      <c r="P138" s="14">
        <f t="shared" si="17"/>
        <v>5718.4584872110518</v>
      </c>
      <c r="Q138" s="26">
        <f t="shared" si="14"/>
        <v>6576.2272602927087</v>
      </c>
      <c r="R138" s="5"/>
    </row>
    <row r="139" spans="1:19" s="12" customFormat="1" ht="16.5" customHeight="1" x14ac:dyDescent="0.25">
      <c r="A139" s="23" t="s">
        <v>328</v>
      </c>
      <c r="B139" s="7">
        <v>683500</v>
      </c>
      <c r="C139" s="7">
        <v>50000</v>
      </c>
      <c r="D139" s="8">
        <v>1150</v>
      </c>
      <c r="E139" s="9">
        <f t="shared" ca="1" si="15"/>
        <v>28</v>
      </c>
      <c r="F139" s="7" t="s">
        <v>18</v>
      </c>
      <c r="G139" s="10">
        <v>44165.9098170949</v>
      </c>
      <c r="H139" s="20" t="s">
        <v>296</v>
      </c>
      <c r="I139" s="12" t="str">
        <f t="shared" ca="1" si="16"/>
        <v/>
      </c>
      <c r="J139" s="21">
        <v>2013</v>
      </c>
      <c r="K139" s="7" t="s">
        <v>23</v>
      </c>
      <c r="L139" s="7" t="s">
        <v>24</v>
      </c>
      <c r="M139" s="21">
        <v>120253</v>
      </c>
      <c r="N139" s="7" t="s">
        <v>210</v>
      </c>
      <c r="O139" s="13">
        <v>73.11</v>
      </c>
      <c r="P139" s="14">
        <f t="shared" si="17"/>
        <v>11182.82724661469</v>
      </c>
      <c r="Q139" s="26">
        <f t="shared" si="14"/>
        <v>12860.251333606893</v>
      </c>
      <c r="R139" s="5"/>
    </row>
    <row r="140" spans="1:19" s="12" customFormat="1" ht="16.5" customHeight="1" x14ac:dyDescent="0.25">
      <c r="A140" s="23" t="s">
        <v>329</v>
      </c>
      <c r="B140" s="7">
        <v>274500</v>
      </c>
      <c r="C140" s="7">
        <v>50000</v>
      </c>
      <c r="D140" s="8">
        <v>1150</v>
      </c>
      <c r="E140" s="9">
        <f t="shared" ca="1" si="15"/>
        <v>20</v>
      </c>
      <c r="F140" s="7" t="s">
        <v>18</v>
      </c>
      <c r="G140" s="10">
        <v>44165.902048263903</v>
      </c>
      <c r="H140" s="20" t="s">
        <v>303</v>
      </c>
      <c r="I140" s="12" t="str">
        <f t="shared" ca="1" si="16"/>
        <v/>
      </c>
      <c r="J140" s="21">
        <v>2010</v>
      </c>
      <c r="K140" s="7" t="s">
        <v>77</v>
      </c>
      <c r="L140" s="7" t="s">
        <v>91</v>
      </c>
      <c r="M140" s="21">
        <v>81087</v>
      </c>
      <c r="N140" s="7" t="s">
        <v>210</v>
      </c>
      <c r="O140" s="13">
        <v>73.11</v>
      </c>
      <c r="P140" s="14">
        <f t="shared" si="17"/>
        <v>5588.5173026945695</v>
      </c>
      <c r="Q140" s="26">
        <f t="shared" si="14"/>
        <v>6426.7948980987549</v>
      </c>
      <c r="R140" s="5"/>
    </row>
    <row r="141" spans="1:19" s="12" customFormat="1" ht="16.5" customHeight="1" x14ac:dyDescent="0.25">
      <c r="A141" s="23" t="s">
        <v>214</v>
      </c>
      <c r="B141" s="7">
        <v>177000</v>
      </c>
      <c r="C141" s="7">
        <v>50000</v>
      </c>
      <c r="D141" s="8">
        <v>1150</v>
      </c>
      <c r="E141" s="9">
        <f t="shared" ca="1" si="15"/>
        <v>1485</v>
      </c>
      <c r="F141" s="7" t="s">
        <v>215</v>
      </c>
      <c r="G141" s="10">
        <v>44118.498966817097</v>
      </c>
      <c r="H141" s="20" t="s">
        <v>216</v>
      </c>
      <c r="I141" s="12" t="str">
        <f t="shared" ca="1" si="16"/>
        <v>Aged Stock</v>
      </c>
      <c r="J141" s="21">
        <v>2007</v>
      </c>
      <c r="K141" s="7" t="s">
        <v>65</v>
      </c>
      <c r="L141" s="7" t="s">
        <v>66</v>
      </c>
      <c r="M141" s="21">
        <v>49722</v>
      </c>
      <c r="N141" s="7" t="s">
        <v>210</v>
      </c>
      <c r="O141" s="16">
        <v>70.22</v>
      </c>
      <c r="P141" s="14">
        <f t="shared" si="17"/>
        <v>4382.6972372543441</v>
      </c>
      <c r="Q141" s="26">
        <f t="shared" si="14"/>
        <v>5040.1018228424955</v>
      </c>
      <c r="R141" s="5"/>
    </row>
    <row r="142" spans="1:19" s="12" customFormat="1" ht="16.5" customHeight="1" x14ac:dyDescent="0.25">
      <c r="A142" s="23" t="s">
        <v>217</v>
      </c>
      <c r="B142" s="7">
        <v>237000</v>
      </c>
      <c r="C142" s="7">
        <v>50000</v>
      </c>
      <c r="D142" s="8">
        <v>1150</v>
      </c>
      <c r="E142" s="9">
        <f t="shared" ca="1" si="15"/>
        <v>64</v>
      </c>
      <c r="F142" s="7" t="s">
        <v>18</v>
      </c>
      <c r="G142" s="10">
        <v>44121.770682870403</v>
      </c>
      <c r="H142" s="20" t="s">
        <v>312</v>
      </c>
      <c r="I142" s="12" t="str">
        <f t="shared" ca="1" si="16"/>
        <v>Aged Stock</v>
      </c>
      <c r="J142" s="21">
        <v>2011</v>
      </c>
      <c r="K142" s="7" t="s">
        <v>85</v>
      </c>
      <c r="L142" s="7" t="s">
        <v>218</v>
      </c>
      <c r="M142" s="21">
        <v>99480</v>
      </c>
      <c r="N142" s="7" t="s">
        <v>210</v>
      </c>
      <c r="O142" s="13">
        <v>69.459999999999994</v>
      </c>
      <c r="P142" s="14">
        <f t="shared" si="17"/>
        <v>5281.8744601209337</v>
      </c>
      <c r="Q142" s="26">
        <f t="shared" si="14"/>
        <v>6074.1556291390734</v>
      </c>
      <c r="R142" s="5"/>
    </row>
    <row r="143" spans="1:19" s="12" customFormat="1" ht="16.5" customHeight="1" x14ac:dyDescent="0.25">
      <c r="A143" s="23" t="s">
        <v>330</v>
      </c>
      <c r="B143" s="7">
        <v>243500</v>
      </c>
      <c r="C143" s="7">
        <v>50000</v>
      </c>
      <c r="D143" s="8">
        <v>1150</v>
      </c>
      <c r="E143" s="9">
        <f t="shared" ca="1" si="15"/>
        <v>56</v>
      </c>
      <c r="F143" s="7" t="s">
        <v>18</v>
      </c>
      <c r="G143" s="10">
        <v>44165.542737037002</v>
      </c>
      <c r="H143" s="20" t="s">
        <v>345</v>
      </c>
      <c r="I143" s="12" t="str">
        <f t="shared" ca="1" si="16"/>
        <v/>
      </c>
      <c r="J143" s="21">
        <v>2007</v>
      </c>
      <c r="K143" s="7" t="s">
        <v>19</v>
      </c>
      <c r="L143" s="7" t="s">
        <v>62</v>
      </c>
      <c r="M143" s="21">
        <v>153675</v>
      </c>
      <c r="N143" s="7" t="s">
        <v>210</v>
      </c>
      <c r="O143" s="13">
        <v>73.11</v>
      </c>
      <c r="P143" s="14">
        <f t="shared" si="17"/>
        <v>5164.4987005881549</v>
      </c>
      <c r="Q143" s="26">
        <f t="shared" si="14"/>
        <v>5939.1735056763773</v>
      </c>
      <c r="R143" s="5"/>
    </row>
    <row r="144" spans="1:19" s="12" customFormat="1" ht="16.5" customHeight="1" x14ac:dyDescent="0.25">
      <c r="A144" s="23" t="s">
        <v>331</v>
      </c>
      <c r="B144" s="7">
        <v>651000</v>
      </c>
      <c r="C144" s="7">
        <v>50000</v>
      </c>
      <c r="D144" s="8">
        <v>1150</v>
      </c>
      <c r="E144" s="9">
        <f t="shared" ca="1" si="15"/>
        <v>1631</v>
      </c>
      <c r="F144" s="7" t="s">
        <v>346</v>
      </c>
      <c r="G144" s="10">
        <v>44165.557780439798</v>
      </c>
      <c r="H144" s="20" t="s">
        <v>347</v>
      </c>
      <c r="I144" s="12" t="str">
        <f t="shared" ca="1" si="16"/>
        <v>Aged Stock</v>
      </c>
      <c r="J144" s="21">
        <v>2006</v>
      </c>
      <c r="K144" s="7" t="s">
        <v>77</v>
      </c>
      <c r="L144" s="7" t="s">
        <v>352</v>
      </c>
      <c r="M144" s="21">
        <v>79562</v>
      </c>
      <c r="N144" s="7" t="s">
        <v>210</v>
      </c>
      <c r="O144" s="13">
        <v>73.11</v>
      </c>
      <c r="P144" s="14">
        <f t="shared" si="17"/>
        <v>10738.291615374093</v>
      </c>
      <c r="Q144" s="26">
        <f t="shared" si="14"/>
        <v>12349.035357680206</v>
      </c>
      <c r="R144" s="5"/>
    </row>
    <row r="145" spans="1:18" s="12" customFormat="1" ht="16.5" customHeight="1" x14ac:dyDescent="0.25">
      <c r="A145" s="23" t="s">
        <v>332</v>
      </c>
      <c r="B145" s="7">
        <v>515000</v>
      </c>
      <c r="C145" s="7">
        <v>50000</v>
      </c>
      <c r="D145" s="8">
        <v>1150</v>
      </c>
      <c r="E145" s="9">
        <f t="shared" ca="1" si="15"/>
        <v>933</v>
      </c>
      <c r="F145" s="7" t="s">
        <v>18</v>
      </c>
      <c r="G145" s="10">
        <v>44165.557791631902</v>
      </c>
      <c r="H145" s="20" t="s">
        <v>348</v>
      </c>
      <c r="I145" s="12" t="str">
        <f t="shared" ca="1" si="16"/>
        <v>Aged Stock</v>
      </c>
      <c r="J145" s="21">
        <v>2010</v>
      </c>
      <c r="K145" s="7" t="s">
        <v>32</v>
      </c>
      <c r="L145" s="7" t="s">
        <v>139</v>
      </c>
      <c r="M145" s="21">
        <v>89825</v>
      </c>
      <c r="N145" s="7" t="s">
        <v>210</v>
      </c>
      <c r="O145" s="13">
        <v>73.11</v>
      </c>
      <c r="P145" s="14">
        <f t="shared" si="17"/>
        <v>8878.0809738749831</v>
      </c>
      <c r="Q145" s="26">
        <f t="shared" si="14"/>
        <v>10209.79311995623</v>
      </c>
      <c r="R145" s="5"/>
    </row>
    <row r="146" spans="1:18" ht="16.5" customHeight="1" x14ac:dyDescent="0.25">
      <c r="A146" s="23" t="s">
        <v>333</v>
      </c>
      <c r="B146" s="7">
        <v>510500</v>
      </c>
      <c r="C146" s="7">
        <v>50000</v>
      </c>
      <c r="D146" s="8">
        <v>1150</v>
      </c>
      <c r="E146" s="9">
        <f t="shared" ca="1" si="15"/>
        <v>22</v>
      </c>
      <c r="F146" s="7" t="s">
        <v>18</v>
      </c>
      <c r="G146" s="10">
        <v>44165.261244212998</v>
      </c>
      <c r="H146" s="20" t="s">
        <v>299</v>
      </c>
      <c r="I146" s="12" t="str">
        <f t="shared" ca="1" si="16"/>
        <v/>
      </c>
      <c r="J146" s="21">
        <v>2013</v>
      </c>
      <c r="K146" s="7" t="s">
        <v>80</v>
      </c>
      <c r="L146" s="7" t="s">
        <v>81</v>
      </c>
      <c r="M146" s="21">
        <v>115675</v>
      </c>
      <c r="N146" s="7" t="s">
        <v>210</v>
      </c>
      <c r="O146" s="13">
        <v>73.11</v>
      </c>
      <c r="P146" s="14">
        <f t="shared" si="17"/>
        <v>8816.5298864724391</v>
      </c>
      <c r="Q146" s="26">
        <f t="shared" si="14"/>
        <v>10139.009369443304</v>
      </c>
    </row>
    <row r="147" spans="1:18" ht="16.5" customHeight="1" x14ac:dyDescent="0.25">
      <c r="A147" s="23" t="s">
        <v>334</v>
      </c>
      <c r="B147" s="7">
        <v>411000</v>
      </c>
      <c r="C147" s="7">
        <v>50000</v>
      </c>
      <c r="D147" s="8">
        <v>1150</v>
      </c>
      <c r="E147" s="9">
        <f t="shared" ca="1" si="15"/>
        <v>20</v>
      </c>
      <c r="F147" s="7" t="s">
        <v>18</v>
      </c>
      <c r="G147" s="10">
        <v>44165.542805787001</v>
      </c>
      <c r="H147" s="20" t="s">
        <v>303</v>
      </c>
      <c r="I147" s="12" t="str">
        <f t="shared" ca="1" si="16"/>
        <v/>
      </c>
      <c r="J147" s="21">
        <v>2011</v>
      </c>
      <c r="K147" s="7" t="s">
        <v>45</v>
      </c>
      <c r="L147" s="7" t="s">
        <v>46</v>
      </c>
      <c r="M147" s="21">
        <v>122386</v>
      </c>
      <c r="N147" s="7" t="s">
        <v>210</v>
      </c>
      <c r="O147" s="13">
        <v>73.11</v>
      </c>
      <c r="P147" s="14">
        <f t="shared" si="17"/>
        <v>7455.566953905075</v>
      </c>
      <c r="Q147" s="26">
        <f t="shared" si="14"/>
        <v>8573.901996990835</v>
      </c>
    </row>
    <row r="148" spans="1:18" ht="16.5" customHeight="1" x14ac:dyDescent="0.25">
      <c r="A148" s="23" t="s">
        <v>335</v>
      </c>
      <c r="B148" s="7">
        <v>725500</v>
      </c>
      <c r="C148" s="7">
        <v>50000</v>
      </c>
      <c r="D148" s="8">
        <v>1150</v>
      </c>
      <c r="E148" s="9">
        <f t="shared" ca="1" si="15"/>
        <v>28</v>
      </c>
      <c r="F148" s="7" t="s">
        <v>18</v>
      </c>
      <c r="G148" s="10">
        <v>44165.909750381899</v>
      </c>
      <c r="H148" s="20" t="s">
        <v>296</v>
      </c>
      <c r="I148" s="12" t="str">
        <f t="shared" ca="1" si="16"/>
        <v/>
      </c>
      <c r="J148" s="21">
        <v>2013</v>
      </c>
      <c r="K148" s="7" t="s">
        <v>204</v>
      </c>
      <c r="L148" s="7" t="s">
        <v>353</v>
      </c>
      <c r="M148" s="21">
        <v>86159</v>
      </c>
      <c r="N148" s="7" t="s">
        <v>210</v>
      </c>
      <c r="O148" s="13">
        <v>73.11</v>
      </c>
      <c r="P148" s="14">
        <f t="shared" si="17"/>
        <v>11757.304062371768</v>
      </c>
      <c r="Q148" s="26">
        <f t="shared" si="14"/>
        <v>13520.899671727531</v>
      </c>
    </row>
    <row r="149" spans="1:18" ht="16.5" customHeight="1" x14ac:dyDescent="0.25">
      <c r="A149" s="23" t="s">
        <v>336</v>
      </c>
      <c r="B149" s="7">
        <v>1271000</v>
      </c>
      <c r="C149" s="7">
        <v>60000</v>
      </c>
      <c r="D149" s="8">
        <v>1150</v>
      </c>
      <c r="E149" s="9">
        <f t="shared" ca="1" si="15"/>
        <v>6</v>
      </c>
      <c r="F149" s="7" t="s">
        <v>18</v>
      </c>
      <c r="G149" s="10">
        <v>44181.348555127297</v>
      </c>
      <c r="H149" s="20" t="s">
        <v>349</v>
      </c>
      <c r="I149" s="12" t="str">
        <f t="shared" ca="1" si="16"/>
        <v/>
      </c>
      <c r="J149" s="21">
        <v>2014</v>
      </c>
      <c r="K149" s="7" t="s">
        <v>204</v>
      </c>
      <c r="L149" s="7" t="s">
        <v>354</v>
      </c>
      <c r="M149" s="21">
        <v>88457</v>
      </c>
      <c r="N149" s="7" t="s">
        <v>210</v>
      </c>
      <c r="O149" s="13">
        <v>73.489999999999995</v>
      </c>
      <c r="P149" s="14">
        <f t="shared" si="17"/>
        <v>19261.307660906248</v>
      </c>
      <c r="Q149" s="26">
        <f t="shared" si="14"/>
        <v>22150.503810042184</v>
      </c>
    </row>
    <row r="150" spans="1:18" ht="16.5" customHeight="1" x14ac:dyDescent="0.25">
      <c r="A150" s="23" t="s">
        <v>337</v>
      </c>
      <c r="B150" s="7">
        <v>512500</v>
      </c>
      <c r="C150" s="7">
        <v>50000</v>
      </c>
      <c r="D150" s="8">
        <v>1150</v>
      </c>
      <c r="E150" s="9">
        <f t="shared" ca="1" si="15"/>
        <v>6</v>
      </c>
      <c r="F150" s="7" t="s">
        <v>18</v>
      </c>
      <c r="G150" s="10">
        <v>44181.348567245397</v>
      </c>
      <c r="H150" s="20" t="s">
        <v>349</v>
      </c>
      <c r="I150" s="12" t="str">
        <f t="shared" ca="1" si="16"/>
        <v/>
      </c>
      <c r="J150" s="21">
        <v>2012</v>
      </c>
      <c r="K150" s="7" t="s">
        <v>23</v>
      </c>
      <c r="L150" s="7" t="s">
        <v>24</v>
      </c>
      <c r="M150" s="21">
        <v>154748</v>
      </c>
      <c r="N150" s="7" t="s">
        <v>210</v>
      </c>
      <c r="O150" s="13">
        <v>73.489999999999995</v>
      </c>
      <c r="P150" s="14">
        <f t="shared" si="17"/>
        <v>8804.1025989930604</v>
      </c>
      <c r="Q150" s="26">
        <f t="shared" si="14"/>
        <v>10124.717988842018</v>
      </c>
    </row>
    <row r="151" spans="1:18" ht="16.5" customHeight="1" x14ac:dyDescent="0.25">
      <c r="A151" s="23" t="s">
        <v>338</v>
      </c>
      <c r="B151" s="7">
        <v>346000</v>
      </c>
      <c r="C151" s="7">
        <v>50000</v>
      </c>
      <c r="D151" s="8">
        <v>1150</v>
      </c>
      <c r="E151" s="9">
        <f t="shared" ca="1" si="15"/>
        <v>9</v>
      </c>
      <c r="F151" s="7" t="s">
        <v>31</v>
      </c>
      <c r="G151" s="10">
        <v>44180.474643252302</v>
      </c>
      <c r="H151" s="20" t="s">
        <v>350</v>
      </c>
      <c r="I151" s="12" t="str">
        <f t="shared" ca="1" si="16"/>
        <v/>
      </c>
      <c r="J151" s="21">
        <v>2010</v>
      </c>
      <c r="K151" s="7" t="s">
        <v>19</v>
      </c>
      <c r="L151" s="7" t="s">
        <v>62</v>
      </c>
      <c r="M151" s="21">
        <v>124595</v>
      </c>
      <c r="N151" s="7" t="s">
        <v>210</v>
      </c>
      <c r="O151" s="13">
        <v>73.75</v>
      </c>
      <c r="P151" s="14">
        <f t="shared" si="17"/>
        <v>6519.4915254237285</v>
      </c>
      <c r="Q151" s="26">
        <f t="shared" si="14"/>
        <v>7497.4152542372876</v>
      </c>
    </row>
    <row r="152" spans="1:18" ht="16.5" customHeight="1" x14ac:dyDescent="0.25">
      <c r="A152" s="23" t="s">
        <v>339</v>
      </c>
      <c r="B152" s="7">
        <v>446000</v>
      </c>
      <c r="C152" s="7">
        <v>50000</v>
      </c>
      <c r="D152" s="8">
        <v>1150</v>
      </c>
      <c r="E152" s="9">
        <f t="shared" ca="1" si="15"/>
        <v>6</v>
      </c>
      <c r="F152" s="7" t="s">
        <v>18</v>
      </c>
      <c r="G152" s="10">
        <v>44179.289749421303</v>
      </c>
      <c r="H152" s="20" t="s">
        <v>349</v>
      </c>
      <c r="I152" s="12" t="str">
        <f t="shared" ca="1" si="16"/>
        <v/>
      </c>
      <c r="J152" s="21">
        <v>2013</v>
      </c>
      <c r="K152" s="7" t="s">
        <v>32</v>
      </c>
      <c r="L152" s="7" t="s">
        <v>107</v>
      </c>
      <c r="M152" s="21">
        <v>80572</v>
      </c>
      <c r="N152" s="7" t="s">
        <v>210</v>
      </c>
      <c r="O152" s="13">
        <v>73.69</v>
      </c>
      <c r="P152" s="14">
        <f t="shared" si="17"/>
        <v>7880.8997150223913</v>
      </c>
      <c r="Q152" s="26">
        <f t="shared" si="14"/>
        <v>9063.0346722757495</v>
      </c>
    </row>
    <row r="153" spans="1:18" ht="16.5" customHeight="1" x14ac:dyDescent="0.25">
      <c r="A153" s="23" t="s">
        <v>340</v>
      </c>
      <c r="B153" s="7">
        <v>99000</v>
      </c>
      <c r="C153" s="7">
        <v>50000</v>
      </c>
      <c r="D153" s="8">
        <v>1150</v>
      </c>
      <c r="E153" s="9">
        <f t="shared" ca="1" si="15"/>
        <v>9</v>
      </c>
      <c r="F153" s="7" t="s">
        <v>18</v>
      </c>
      <c r="G153" s="10">
        <v>44181.348580289297</v>
      </c>
      <c r="H153" s="20" t="s">
        <v>350</v>
      </c>
      <c r="I153" s="12" t="str">
        <f t="shared" ca="1" si="16"/>
        <v/>
      </c>
      <c r="J153" s="21">
        <v>2011</v>
      </c>
      <c r="K153" s="7" t="s">
        <v>65</v>
      </c>
      <c r="L153" s="7" t="s">
        <v>102</v>
      </c>
      <c r="M153" s="21">
        <v>85573</v>
      </c>
      <c r="N153" s="7" t="s">
        <v>210</v>
      </c>
      <c r="O153" s="13">
        <v>73.489999999999995</v>
      </c>
      <c r="P153" s="14">
        <f t="shared" si="17"/>
        <v>3177.4867328888286</v>
      </c>
      <c r="Q153" s="26">
        <f t="shared" si="14"/>
        <v>3654.1097428221524</v>
      </c>
    </row>
  </sheetData>
  <autoFilter ref="A1:V131"/>
  <hyperlinks>
    <hyperlink ref="A131" r:id="rId1"/>
    <hyperlink ref="A130" r:id="rId2"/>
    <hyperlink ref="A117" r:id="rId3"/>
    <hyperlink ref="A116" r:id="rId4"/>
    <hyperlink ref="A129" r:id="rId5"/>
    <hyperlink ref="A90" r:id="rId6"/>
    <hyperlink ref="A128" r:id="rId7"/>
    <hyperlink ref="A89" r:id="rId8"/>
    <hyperlink ref="A127" r:id="rId9"/>
    <hyperlink ref="A88" r:id="rId10"/>
    <hyperlink ref="A126" r:id="rId11"/>
    <hyperlink ref="A110" r:id="rId12"/>
    <hyperlink ref="A125" r:id="rId13"/>
    <hyperlink ref="A115" r:id="rId14"/>
    <hyperlink ref="A109" r:id="rId15"/>
    <hyperlink ref="A108" r:id="rId16"/>
    <hyperlink ref="A124" r:id="rId17"/>
    <hyperlink ref="A87" r:id="rId18"/>
    <hyperlink ref="A107" r:id="rId19"/>
    <hyperlink ref="A86" r:id="rId20"/>
    <hyperlink ref="A114" r:id="rId21"/>
    <hyperlink ref="A85" r:id="rId22"/>
    <hyperlink ref="A113" r:id="rId23"/>
    <hyperlink ref="A123" r:id="rId24"/>
    <hyperlink ref="A122" r:id="rId25"/>
    <hyperlink ref="A93" r:id="rId26"/>
    <hyperlink ref="A106" r:id="rId27"/>
    <hyperlink ref="A84" r:id="rId28"/>
    <hyperlink ref="A83" r:id="rId29"/>
    <hyperlink ref="A105" r:id="rId30"/>
    <hyperlink ref="A82" r:id="rId31"/>
    <hyperlink ref="A121" r:id="rId32"/>
    <hyperlink ref="A81" r:id="rId33"/>
    <hyperlink ref="A104" r:id="rId34"/>
    <hyperlink ref="A80" r:id="rId35"/>
    <hyperlink ref="A79" r:id="rId36"/>
    <hyperlink ref="A78" r:id="rId37"/>
    <hyperlink ref="A77" r:id="rId38"/>
    <hyperlink ref="A103" r:id="rId39"/>
    <hyperlink ref="A92" r:id="rId40"/>
    <hyperlink ref="A102" r:id="rId41"/>
    <hyperlink ref="A91" r:id="rId42"/>
    <hyperlink ref="A101" r:id="rId43"/>
    <hyperlink ref="A100" r:id="rId44"/>
    <hyperlink ref="A76" r:id="rId45"/>
    <hyperlink ref="A99" r:id="rId46"/>
    <hyperlink ref="A112" r:id="rId47"/>
    <hyperlink ref="A98" r:id="rId48"/>
    <hyperlink ref="A120" r:id="rId49"/>
    <hyperlink ref="A97" r:id="rId50"/>
    <hyperlink ref="A96" r:id="rId51"/>
    <hyperlink ref="A95" r:id="rId52"/>
    <hyperlink ref="A94" r:id="rId53"/>
    <hyperlink ref="A111" r:id="rId54"/>
    <hyperlink ref="A119" r:id="rId55"/>
    <hyperlink ref="A118" r:id="rId56"/>
    <hyperlink ref="A57" r:id="rId57"/>
    <hyperlink ref="A58" r:id="rId58"/>
    <hyperlink ref="A67" r:id="rId59"/>
    <hyperlink ref="A68" r:id="rId60"/>
    <hyperlink ref="A69" r:id="rId61"/>
    <hyperlink ref="A70" r:id="rId62"/>
    <hyperlink ref="A71" r:id="rId63"/>
    <hyperlink ref="A59" r:id="rId64"/>
    <hyperlink ref="A72" r:id="rId65"/>
    <hyperlink ref="A60" r:id="rId66"/>
    <hyperlink ref="A51" r:id="rId67"/>
    <hyperlink ref="A73" r:id="rId68"/>
    <hyperlink ref="A52" r:id="rId69"/>
    <hyperlink ref="A61" r:id="rId70"/>
    <hyperlink ref="A74" r:id="rId71"/>
    <hyperlink ref="A75" r:id="rId72"/>
    <hyperlink ref="A53" r:id="rId73"/>
    <hyperlink ref="A62" r:id="rId74"/>
    <hyperlink ref="A54" r:id="rId75"/>
    <hyperlink ref="A55" r:id="rId76"/>
    <hyperlink ref="A56" r:id="rId77"/>
    <hyperlink ref="A47" r:id="rId78"/>
    <hyperlink ref="A63" r:id="rId79"/>
    <hyperlink ref="A48" r:id="rId80"/>
    <hyperlink ref="A64" r:id="rId81"/>
    <hyperlink ref="A49" r:id="rId82"/>
    <hyperlink ref="A50" r:id="rId83"/>
    <hyperlink ref="A65" r:id="rId84"/>
    <hyperlink ref="A66" r:id="rId85"/>
    <hyperlink ref="A42" r:id="rId86"/>
    <hyperlink ref="A36" r:id="rId87"/>
    <hyperlink ref="A43" r:id="rId88"/>
    <hyperlink ref="A37" r:id="rId89"/>
    <hyperlink ref="A44" r:id="rId90"/>
    <hyperlink ref="A45" r:id="rId91"/>
    <hyperlink ref="A38" r:id="rId92"/>
    <hyperlink ref="A39" r:id="rId93"/>
    <hyperlink ref="A20" r:id="rId94"/>
    <hyperlink ref="A2" r:id="rId95"/>
    <hyperlink ref="A46" r:id="rId96"/>
    <hyperlink ref="A21" r:id="rId97"/>
    <hyperlink ref="A3" r:id="rId98"/>
    <hyperlink ref="A4" r:id="rId99"/>
    <hyperlink ref="A22" r:id="rId100"/>
    <hyperlink ref="A40" r:id="rId101"/>
    <hyperlink ref="A23" r:id="rId102"/>
    <hyperlink ref="A24" r:id="rId103"/>
    <hyperlink ref="A25" r:id="rId104"/>
    <hyperlink ref="A26" r:id="rId105"/>
    <hyperlink ref="A27" r:id="rId106"/>
    <hyperlink ref="A5" r:id="rId107"/>
    <hyperlink ref="A14" r:id="rId108"/>
    <hyperlink ref="A15" r:id="rId109"/>
    <hyperlink ref="A41" r:id="rId110"/>
    <hyperlink ref="A28" r:id="rId111"/>
    <hyperlink ref="A29" r:id="rId112"/>
    <hyperlink ref="A30" r:id="rId113"/>
    <hyperlink ref="A16" r:id="rId114"/>
    <hyperlink ref="A31" r:id="rId115"/>
    <hyperlink ref="A32" r:id="rId116"/>
    <hyperlink ref="A6" r:id="rId117"/>
    <hyperlink ref="A7" r:id="rId118"/>
    <hyperlink ref="A17" r:id="rId119"/>
    <hyperlink ref="A33" r:id="rId120"/>
    <hyperlink ref="A34" r:id="rId121"/>
    <hyperlink ref="A8" r:id="rId122"/>
    <hyperlink ref="A9" r:id="rId123"/>
    <hyperlink ref="A10" r:id="rId124"/>
    <hyperlink ref="A35" r:id="rId125"/>
    <hyperlink ref="A18" r:id="rId126"/>
    <hyperlink ref="A11" r:id="rId127"/>
    <hyperlink ref="A19" r:id="rId128"/>
    <hyperlink ref="A12" r:id="rId129"/>
    <hyperlink ref="A13" r:id="rId130"/>
    <hyperlink ref="A135" r:id="rId131"/>
    <hyperlink ref="A136" r:id="rId132"/>
    <hyperlink ref="A137" r:id="rId133"/>
    <hyperlink ref="A138" r:id="rId134"/>
    <hyperlink ref="A139" r:id="rId135"/>
    <hyperlink ref="A140" r:id="rId136"/>
    <hyperlink ref="A141" r:id="rId137"/>
    <hyperlink ref="A142" r:id="rId138"/>
    <hyperlink ref="A143" r:id="rId139"/>
    <hyperlink ref="A144" r:id="rId140"/>
    <hyperlink ref="A145" r:id="rId141"/>
    <hyperlink ref="A146" r:id="rId142"/>
    <hyperlink ref="A147" r:id="rId143"/>
    <hyperlink ref="A148" r:id="rId144"/>
    <hyperlink ref="A149" r:id="rId145"/>
    <hyperlink ref="A150" r:id="rId146"/>
    <hyperlink ref="A151" r:id="rId147"/>
    <hyperlink ref="A152" r:id="rId148"/>
    <hyperlink ref="A153" r:id="rId149"/>
  </hyperlinks>
  <pageMargins left="0.7" right="0.7" top="0.75" bottom="0.75" header="0.3" footer="0.3"/>
  <pageSetup orientation="portrait" r:id="rId150"/>
  <ignoredErrors>
    <ignoredError sqref="I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Wholesale North - 874481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beatsaudio</dc:creator>
  <cp:lastModifiedBy>beatsaudio</cp:lastModifiedBy>
  <dcterms:created xsi:type="dcterms:W3CDTF">2020-12-17T02:39:32Z</dcterms:created>
  <dcterms:modified xsi:type="dcterms:W3CDTF">2020-12-17T03:18:47Z</dcterms:modified>
</cp:coreProperties>
</file>