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KAWAII HANA\Toyota New Zealand (Head Account)\"/>
    </mc:Choice>
  </mc:AlternateContent>
  <xr:revisionPtr revIDLastSave="0" documentId="13_ncr:1_{7210504B-E48A-470E-BB05-6B1F9EE69A0D}" xr6:coauthVersionLast="47" xr6:coauthVersionMax="47" xr10:uidLastSave="{00000000-0000-0000-0000-000000000000}"/>
  <bookViews>
    <workbookView xWindow="-110" yWindow="-110" windowWidth="19420" windowHeight="10560" tabRatio="777" activeTab="1" xr2:uid="{00000000-000D-0000-FFFF-FFFF00000000}"/>
  </bookViews>
  <sheets>
    <sheet name="Summary" sheetId="10" r:id="rId1"/>
    <sheet name="Oct2022" sheetId="48" r:id="rId2"/>
    <sheet name="Sheet1" sheetId="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4" i="48" l="1"/>
  <c r="B4" i="10" s="1"/>
  <c r="S43" i="48"/>
  <c r="C4" i="10" s="1"/>
  <c r="S45" i="48" l="1"/>
  <c r="S47" i="48" s="1"/>
  <c r="B13" i="1" l="1"/>
  <c r="B5" i="10" l="1"/>
  <c r="D4" i="10"/>
  <c r="E4" i="10" s="1"/>
  <c r="F4" i="10" s="1"/>
  <c r="D5" i="10" l="1"/>
  <c r="C5" i="10"/>
  <c r="F5" i="10"/>
</calcChain>
</file>

<file path=xl/sharedStrings.xml><?xml version="1.0" encoding="utf-8"?>
<sst xmlns="http://schemas.openxmlformats.org/spreadsheetml/2006/main" count="267" uniqueCount="93">
  <si>
    <t xml:space="preserve"> Transport Summary </t>
  </si>
  <si>
    <t>***Transport Costs in Excess of 6,000 Average per Unit</t>
  </si>
  <si>
    <t>Months</t>
  </si>
  <si>
    <t>No. of units</t>
  </si>
  <si>
    <t>total transport cost</t>
  </si>
  <si>
    <t>Average transport</t>
  </si>
  <si>
    <t>Excess P Unit</t>
  </si>
  <si>
    <t>To be Billed</t>
  </si>
  <si>
    <t>Total</t>
  </si>
  <si>
    <t>For Adjustment</t>
  </si>
  <si>
    <t>IDCustomer</t>
  </si>
  <si>
    <t>Company Name</t>
  </si>
  <si>
    <t>Date Confirmed</t>
  </si>
  <si>
    <t>Date Purchase</t>
  </si>
  <si>
    <t>Chassis</t>
  </si>
  <si>
    <t>Year</t>
  </si>
  <si>
    <t>M3</t>
  </si>
  <si>
    <t>Make/Model</t>
  </si>
  <si>
    <t>Auction House</t>
  </si>
  <si>
    <t>Origin</t>
  </si>
  <si>
    <t>Purchaser</t>
  </si>
  <si>
    <t>Sold Thru</t>
  </si>
  <si>
    <t>Total FOB</t>
  </si>
  <si>
    <t>OFS Fee</t>
  </si>
  <si>
    <t>Purchase Price</t>
  </si>
  <si>
    <t>Auction Fee</t>
  </si>
  <si>
    <t>Auction Price</t>
  </si>
  <si>
    <t>Distant Transport</t>
  </si>
  <si>
    <t>Transport Actual</t>
  </si>
  <si>
    <t>TOYOTA AQUA</t>
  </si>
  <si>
    <t>USS Kyushu</t>
  </si>
  <si>
    <t>IBC Japan</t>
  </si>
  <si>
    <t>IBC</t>
  </si>
  <si>
    <t>CAA Gifu</t>
  </si>
  <si>
    <t>Mirive Aichi</t>
  </si>
  <si>
    <t>Ju Saitama</t>
  </si>
  <si>
    <t>USS Yokohama</t>
  </si>
  <si>
    <t>Mirive Osaka</t>
  </si>
  <si>
    <t>Bay Area Car Auction</t>
  </si>
  <si>
    <t>Uss Osaka</t>
  </si>
  <si>
    <t>Haa Kobe</t>
  </si>
  <si>
    <t>USS Kobe</t>
  </si>
  <si>
    <t>Total Charge @6K/unit</t>
  </si>
  <si>
    <t>TOYOTA HIACE</t>
  </si>
  <si>
    <t>Inland Trans Origin Invoice ( over 6000 JPY) 【2CC】</t>
  </si>
  <si>
    <t>month</t>
  </si>
  <si>
    <t>amount</t>
  </si>
  <si>
    <t>none</t>
  </si>
  <si>
    <t>Uss Tohoku</t>
  </si>
  <si>
    <t>Total # of units (October2022)</t>
  </si>
  <si>
    <t>TNZ, Caitlin</t>
  </si>
  <si>
    <t>TOYOTA C-HR</t>
  </si>
  <si>
    <t>ZYX10-2047509</t>
  </si>
  <si>
    <t>Toyota New Zealand (Head Account)</t>
  </si>
  <si>
    <t>ZYX10-2155748</t>
  </si>
  <si>
    <t>ZYX10-2093165</t>
  </si>
  <si>
    <t>ZYX10-2082061</t>
  </si>
  <si>
    <t>ZYX10-2086053</t>
  </si>
  <si>
    <t>ZYX10-2167384</t>
  </si>
  <si>
    <t>ZYX10-2095697</t>
  </si>
  <si>
    <t>TNZ, Oliver</t>
  </si>
  <si>
    <t>NHP10-2238732</t>
  </si>
  <si>
    <t>NHP10-6254423</t>
  </si>
  <si>
    <t>NHP10-2200083</t>
  </si>
  <si>
    <t>NHP10-2302828</t>
  </si>
  <si>
    <t>TOYOTA COROLLA TOURING</t>
  </si>
  <si>
    <t>ZWE211-6020995</t>
  </si>
  <si>
    <t>TOYOTA COROLLA SPORT</t>
  </si>
  <si>
    <t>ZWE211-1017304</t>
  </si>
  <si>
    <t>NHP10-2310864</t>
  </si>
  <si>
    <t>TNZ, Tommy</t>
  </si>
  <si>
    <t>NHP10-2544150</t>
  </si>
  <si>
    <t>ZYX10-2097863</t>
  </si>
  <si>
    <t>NHP10-6205607</t>
  </si>
  <si>
    <t>TOYOTA COROLLA SPORT HYBRID</t>
  </si>
  <si>
    <t>ZWE211-1028686</t>
  </si>
  <si>
    <t>DAIHATSU ROCKY</t>
  </si>
  <si>
    <t>A202S-0004056</t>
  </si>
  <si>
    <t>NHP10-2228317</t>
  </si>
  <si>
    <t>ZWE211-1031653</t>
  </si>
  <si>
    <t>ZWE211-1000847</t>
  </si>
  <si>
    <t>ZYX10-2118558</t>
  </si>
  <si>
    <t>ZYX10-2016391</t>
  </si>
  <si>
    <t>ZYX10-2167489</t>
  </si>
  <si>
    <t>NHP10-6660260</t>
  </si>
  <si>
    <t>NHP10-6574964</t>
  </si>
  <si>
    <t>NHP10-2529757</t>
  </si>
  <si>
    <t>TRH219-0041035</t>
  </si>
  <si>
    <t>ZRE212-6005009</t>
  </si>
  <si>
    <t>NHP10-2406386</t>
  </si>
  <si>
    <t>ZYX10-2003580</t>
  </si>
  <si>
    <t>NHP10-6639144</t>
  </si>
  <si>
    <t>TOYOTA NEW ZEALAND CONFIRMATION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</si>
</sst>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6" formatCode="_(* #,##0_);_(* \(#,##0\);_(* &quot;-&quot;??_);_(@_)"/>
    <numFmt numFmtId="167" formatCode="_-* #,##0_-;\-* #,##0_-;_-* &quot;-&quot;??_-;_-@_-"/>
    <numFmt numFmtId="168" formatCode="[$-10409]##,###"/>
    <numFmt numFmtId="169" formatCode="[$-10409]mm/dd/yyyy"/>
  </numFmts>
  <fonts count="16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Tahoma"/>
      <family val="2"/>
    </font>
    <font>
      <b/>
      <sz val="10"/>
      <color rgb="FFFFFFFF"/>
      <name val="Tahoma"/>
      <family val="2"/>
    </font>
    <font>
      <b/>
      <sz val="11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ck">
        <color rgb="FF000000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44">
    <xf numFmtId="0" fontId="0" fillId="0" borderId="0" xfId="0"/>
    <xf numFmtId="166" fontId="0" fillId="0" borderId="0" xfId="1" applyNumberFormat="1" applyFont="1"/>
    <xf numFmtId="0" fontId="0" fillId="2" borderId="0" xfId="0" applyFill="1"/>
    <xf numFmtId="166" fontId="0" fillId="2" borderId="0" xfId="1" applyNumberFormat="1" applyFont="1" applyFill="1"/>
    <xf numFmtId="17" fontId="0" fillId="2" borderId="0" xfId="0" applyNumberFormat="1" applyFill="1"/>
    <xf numFmtId="17" fontId="0" fillId="2" borderId="2" xfId="0" applyNumberFormat="1" applyFill="1" applyBorder="1"/>
    <xf numFmtId="166" fontId="0" fillId="2" borderId="2" xfId="1" applyNumberFormat="1" applyFont="1" applyFill="1" applyBorder="1"/>
    <xf numFmtId="0" fontId="1" fillId="0" borderId="0" xfId="0" applyFont="1"/>
    <xf numFmtId="0" fontId="6" fillId="0" borderId="0" xfId="0" applyFont="1"/>
    <xf numFmtId="0" fontId="5" fillId="4" borderId="0" xfId="0" applyFont="1" applyFill="1"/>
    <xf numFmtId="0" fontId="7" fillId="5" borderId="6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0" fillId="5" borderId="8" xfId="0" applyFill="1" applyBorder="1"/>
    <xf numFmtId="0" fontId="0" fillId="5" borderId="9" xfId="0" applyFill="1" applyBorder="1"/>
    <xf numFmtId="0" fontId="8" fillId="5" borderId="10" xfId="0" applyFont="1" applyFill="1" applyBorder="1"/>
    <xf numFmtId="0" fontId="0" fillId="5" borderId="1" xfId="0" applyFill="1" applyBorder="1"/>
    <xf numFmtId="0" fontId="0" fillId="5" borderId="11" xfId="0" applyFill="1" applyBorder="1"/>
    <xf numFmtId="0" fontId="1" fillId="5" borderId="10" xfId="0" applyFont="1" applyFill="1" applyBorder="1"/>
    <xf numFmtId="0" fontId="1" fillId="5" borderId="1" xfId="0" applyFont="1" applyFill="1" applyBorder="1"/>
    <xf numFmtId="0" fontId="1" fillId="5" borderId="11" xfId="0" applyFont="1" applyFill="1" applyBorder="1"/>
    <xf numFmtId="17" fontId="0" fillId="5" borderId="10" xfId="0" applyNumberFormat="1" applyFill="1" applyBorder="1" applyAlignment="1">
      <alignment horizontal="left"/>
    </xf>
    <xf numFmtId="166" fontId="0" fillId="5" borderId="1" xfId="1" applyNumberFormat="1" applyFont="1" applyFill="1" applyBorder="1"/>
    <xf numFmtId="41" fontId="0" fillId="5" borderId="1" xfId="2" applyFont="1" applyFill="1" applyBorder="1"/>
    <xf numFmtId="41" fontId="0" fillId="5" borderId="11" xfId="2" applyFont="1" applyFill="1" applyBorder="1"/>
    <xf numFmtId="0" fontId="9" fillId="4" borderId="12" xfId="0" applyFont="1" applyFill="1" applyBorder="1"/>
    <xf numFmtId="166" fontId="9" fillId="4" borderId="13" xfId="1" applyNumberFormat="1" applyFont="1" applyFill="1" applyBorder="1"/>
    <xf numFmtId="0" fontId="4" fillId="0" borderId="0" xfId="8" applyFont="1"/>
    <xf numFmtId="167" fontId="4" fillId="0" borderId="0" xfId="9" applyNumberFormat="1" applyFont="1" applyFill="1" applyBorder="1" applyAlignment="1"/>
    <xf numFmtId="166" fontId="9" fillId="4" borderId="14" xfId="1" applyNumberFormat="1" applyFont="1" applyFill="1" applyBorder="1"/>
    <xf numFmtId="0" fontId="12" fillId="0" borderId="0" xfId="8" applyFont="1"/>
    <xf numFmtId="0" fontId="15" fillId="0" borderId="0" xfId="8" applyFont="1" applyAlignment="1">
      <alignment vertical="top" readingOrder="1"/>
    </xf>
    <xf numFmtId="0" fontId="12" fillId="0" borderId="5" xfId="8" applyFont="1" applyBorder="1" applyAlignment="1">
      <alignment vertical="top"/>
    </xf>
    <xf numFmtId="0" fontId="14" fillId="3" borderId="3" xfId="8" applyFont="1" applyFill="1" applyBorder="1" applyAlignment="1">
      <alignment horizontal="center" vertical="top" readingOrder="1"/>
    </xf>
    <xf numFmtId="0" fontId="14" fillId="3" borderId="4" xfId="8" applyFont="1" applyFill="1" applyBorder="1" applyAlignment="1">
      <alignment vertical="top" readingOrder="1"/>
    </xf>
    <xf numFmtId="0" fontId="13" fillId="0" borderId="3" xfId="8" applyFont="1" applyBorder="1" applyAlignment="1">
      <alignment horizontal="center" vertical="top" readingOrder="1"/>
    </xf>
    <xf numFmtId="0" fontId="13" fillId="0" borderId="4" xfId="8" applyFont="1" applyBorder="1" applyAlignment="1">
      <alignment vertical="top" readingOrder="1"/>
    </xf>
    <xf numFmtId="169" fontId="13" fillId="0" borderId="4" xfId="8" applyNumberFormat="1" applyFont="1" applyBorder="1" applyAlignment="1">
      <alignment vertical="top" readingOrder="1"/>
    </xf>
    <xf numFmtId="169" fontId="13" fillId="0" borderId="3" xfId="8" applyNumberFormat="1" applyFont="1" applyBorder="1" applyAlignment="1">
      <alignment horizontal="center" vertical="top" readingOrder="1"/>
    </xf>
    <xf numFmtId="166" fontId="12" fillId="0" borderId="0" xfId="1" applyNumberFormat="1" applyFont="1" applyFill="1" applyBorder="1" applyAlignment="1"/>
    <xf numFmtId="166" fontId="12" fillId="0" borderId="5" xfId="1" applyNumberFormat="1" applyFont="1" applyFill="1" applyBorder="1" applyAlignment="1">
      <alignment vertical="top"/>
    </xf>
    <xf numFmtId="166" fontId="14" fillId="3" borderId="3" xfId="1" applyNumberFormat="1" applyFont="1" applyFill="1" applyBorder="1" applyAlignment="1">
      <alignment horizontal="center" vertical="top" readingOrder="1"/>
    </xf>
    <xf numFmtId="166" fontId="13" fillId="0" borderId="3" xfId="1" applyNumberFormat="1" applyFont="1" applyFill="1" applyBorder="1" applyAlignment="1">
      <alignment horizontal="center" vertical="top" readingOrder="1"/>
    </xf>
    <xf numFmtId="166" fontId="6" fillId="0" borderId="0" xfId="1" applyNumberFormat="1" applyFont="1" applyFill="1" applyBorder="1" applyAlignment="1"/>
    <xf numFmtId="168" fontId="5" fillId="4" borderId="0" xfId="0" applyNumberFormat="1" applyFont="1" applyFill="1"/>
  </cellXfs>
  <cellStyles count="10">
    <cellStyle name="Comma" xfId="1" builtinId="3"/>
    <cellStyle name="Comma [0]" xfId="2" builtinId="6"/>
    <cellStyle name="Comma 2" xfId="5" xr:uid="{00000000-0005-0000-0000-000002000000}"/>
    <cellStyle name="Comma 3" xfId="7" xr:uid="{00000000-0005-0000-0000-000003000000}"/>
    <cellStyle name="Comma 4" xfId="9" xr:uid="{00000000-0005-0000-0000-000004000000}"/>
    <cellStyle name="Normal" xfId="0" builtinId="0"/>
    <cellStyle name="Normal 2" xfId="3" xr:uid="{00000000-0005-0000-0000-000006000000}"/>
    <cellStyle name="Normal 3" xfId="4" xr:uid="{00000000-0005-0000-0000-000007000000}"/>
    <cellStyle name="Normal 4" xfId="6" xr:uid="{00000000-0005-0000-0000-000008000000}"/>
    <cellStyle name="Normal 5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542924</xdr:colOff>
      <xdr:row>0</xdr:row>
      <xdr:rowOff>939800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71574" cy="9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5"/>
  <sheetViews>
    <sheetView zoomScale="85" zoomScaleNormal="85" workbookViewId="0">
      <pane ySplit="3" topLeftCell="A4" activePane="bottomLeft" state="frozen"/>
      <selection pane="bottomLeft" activeCell="D11" sqref="D11"/>
    </sheetView>
  </sheetViews>
  <sheetFormatPr defaultColWidth="9" defaultRowHeight="14.5"/>
  <cols>
    <col min="1" max="1" width="9" customWidth="1"/>
    <col min="2" max="2" width="10.6328125" customWidth="1"/>
    <col min="3" max="3" width="17.36328125" customWidth="1"/>
    <col min="4" max="4" width="16.36328125" customWidth="1"/>
    <col min="5" max="5" width="11.90625" customWidth="1"/>
    <col min="6" max="6" width="11.453125" customWidth="1"/>
    <col min="7" max="7" width="19.36328125" customWidth="1"/>
    <col min="8" max="8" width="18.453125" customWidth="1"/>
    <col min="10" max="10" width="10.81640625" bestFit="1" customWidth="1"/>
    <col min="11" max="11" width="11.6328125" style="1" bestFit="1" customWidth="1"/>
    <col min="13" max="13" width="7.81640625" bestFit="1" customWidth="1"/>
    <col min="14" max="14" width="11.36328125" bestFit="1" customWidth="1"/>
    <col min="15" max="15" width="18.6328125" bestFit="1" customWidth="1"/>
    <col min="16" max="16" width="17.36328125" bestFit="1" customWidth="1"/>
    <col min="17" max="17" width="12.453125" bestFit="1" customWidth="1"/>
    <col min="18" max="18" width="11.36328125" bestFit="1" customWidth="1"/>
    <col min="19" max="19" width="11.1796875" bestFit="1" customWidth="1"/>
  </cols>
  <sheetData>
    <row r="1" spans="1:7">
      <c r="A1" s="10" t="s">
        <v>0</v>
      </c>
      <c r="B1" s="11"/>
      <c r="C1" s="12"/>
      <c r="D1" s="12"/>
      <c r="E1" s="12"/>
      <c r="F1" s="13"/>
    </row>
    <row r="2" spans="1:7">
      <c r="A2" s="14" t="s">
        <v>1</v>
      </c>
      <c r="B2" s="15"/>
      <c r="C2" s="15"/>
      <c r="D2" s="15"/>
      <c r="E2" s="15"/>
      <c r="F2" s="16"/>
    </row>
    <row r="3" spans="1:7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7"/>
    </row>
    <row r="4" spans="1:7">
      <c r="A4" s="20">
        <v>44865</v>
      </c>
      <c r="B4" s="21">
        <f>'Oct2022'!S44</f>
        <v>33</v>
      </c>
      <c r="C4" s="22">
        <f>'Oct2022'!S43</f>
        <v>262800</v>
      </c>
      <c r="D4" s="22">
        <f t="shared" ref="D4" si="0">+C4/B4</f>
        <v>7963.636363636364</v>
      </c>
      <c r="E4" s="22">
        <f t="shared" ref="E4" si="1">+D4-6000</f>
        <v>1963.636363636364</v>
      </c>
      <c r="F4" s="23">
        <f t="shared" ref="F4" si="2">+E4*B4</f>
        <v>64800.000000000015</v>
      </c>
    </row>
    <row r="5" spans="1:7">
      <c r="A5" s="24" t="s">
        <v>8</v>
      </c>
      <c r="B5" s="28">
        <f>SUM(B4:B4)</f>
        <v>33</v>
      </c>
      <c r="C5" s="28">
        <f>SUM(C4:C4)</f>
        <v>262800</v>
      </c>
      <c r="D5" s="28">
        <f>SUM(D4:D4)</f>
        <v>7963.636363636364</v>
      </c>
      <c r="E5" s="25"/>
      <c r="F5" s="28">
        <f>SUM(F4:F4)</f>
        <v>64800.000000000015</v>
      </c>
      <c r="G5" s="1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7"/>
  <sheetViews>
    <sheetView showGridLines="0" tabSelected="1" zoomScale="80" zoomScaleNormal="80" workbookViewId="0">
      <pane xSplit="5" ySplit="8" topLeftCell="Q37" activePane="bottomRight" state="frozen"/>
      <selection pane="topRight" activeCell="F1" sqref="F1"/>
      <selection pane="bottomLeft" activeCell="A9" sqref="A9"/>
      <selection pane="bottomRight" activeCell="F9" sqref="F9"/>
    </sheetView>
  </sheetViews>
  <sheetFormatPr defaultColWidth="0" defaultRowHeight="14.5"/>
  <cols>
    <col min="1" max="1" width="9.1796875" style="29" customWidth="1"/>
    <col min="2" max="2" width="32.08984375" style="29" bestFit="1" customWidth="1"/>
    <col min="3" max="3" width="15.453125" style="29" customWidth="1"/>
    <col min="4" max="4" width="20.453125" style="29" customWidth="1"/>
    <col min="5" max="5" width="27.453125" style="29" customWidth="1"/>
    <col min="6" max="6" width="10.36328125" style="29" customWidth="1"/>
    <col min="7" max="7" width="13.6328125" style="29" customWidth="1"/>
    <col min="8" max="8" width="29.08984375" style="29" customWidth="1"/>
    <col min="9" max="9" width="18.90625" style="29" bestFit="1" customWidth="1"/>
    <col min="10" max="10" width="9.1796875" style="29" bestFit="1" customWidth="1"/>
    <col min="11" max="11" width="11.81640625" style="29" bestFit="1" customWidth="1"/>
    <col min="12" max="12" width="10.08984375" style="29" bestFit="1" customWidth="1"/>
    <col min="13" max="17" width="18.90625" style="38" customWidth="1"/>
    <col min="18" max="18" width="26.453125" style="38" bestFit="1" customWidth="1"/>
    <col min="19" max="19" width="18.36328125" style="38" customWidth="1"/>
    <col min="20" max="20" width="8.90625" style="29" customWidth="1"/>
    <col min="21" max="16384" width="8.90625" style="29" hidden="1"/>
  </cols>
  <sheetData>
    <row r="1" spans="1:19" ht="74.400000000000006" customHeight="1"/>
    <row r="2" spans="1:19" ht="0.15" customHeight="1"/>
    <row r="3" spans="1:19" ht="14.4" customHeight="1"/>
    <row r="4" spans="1:19" ht="14.4" customHeight="1">
      <c r="A4" s="30" t="s">
        <v>92</v>
      </c>
    </row>
    <row r="6" spans="1:19" ht="3.15" customHeight="1" thickBot="1"/>
    <row r="7" spans="1:19" ht="3.25" customHeight="1" thickTop="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9"/>
      <c r="N7" s="39"/>
      <c r="O7" s="39"/>
      <c r="P7" s="39"/>
      <c r="Q7" s="39"/>
      <c r="R7" s="39"/>
      <c r="S7" s="39"/>
    </row>
    <row r="8" spans="1:19" ht="14.4" customHeight="1">
      <c r="A8" s="32" t="s">
        <v>10</v>
      </c>
      <c r="B8" s="33" t="s">
        <v>11</v>
      </c>
      <c r="C8" s="33" t="s">
        <v>12</v>
      </c>
      <c r="D8" s="32" t="s">
        <v>13</v>
      </c>
      <c r="E8" s="32" t="s">
        <v>14</v>
      </c>
      <c r="F8" s="32" t="s">
        <v>15</v>
      </c>
      <c r="G8" s="32" t="s">
        <v>16</v>
      </c>
      <c r="H8" s="32" t="s">
        <v>17</v>
      </c>
      <c r="I8" s="32" t="s">
        <v>18</v>
      </c>
      <c r="J8" s="32" t="s">
        <v>19</v>
      </c>
      <c r="K8" s="32" t="s">
        <v>20</v>
      </c>
      <c r="L8" s="32" t="s">
        <v>21</v>
      </c>
      <c r="M8" s="40" t="s">
        <v>22</v>
      </c>
      <c r="N8" s="40" t="s">
        <v>23</v>
      </c>
      <c r="O8" s="40" t="s">
        <v>24</v>
      </c>
      <c r="P8" s="40" t="s">
        <v>25</v>
      </c>
      <c r="Q8" s="40" t="s">
        <v>26</v>
      </c>
      <c r="R8" s="40" t="s">
        <v>27</v>
      </c>
      <c r="S8" s="40" t="s">
        <v>28</v>
      </c>
    </row>
    <row r="9" spans="1:19" ht="14.4" customHeight="1">
      <c r="A9" s="34">
        <v>869508</v>
      </c>
      <c r="B9" s="35" t="s">
        <v>53</v>
      </c>
      <c r="C9" s="36">
        <v>44852.300893437503</v>
      </c>
      <c r="D9" s="37">
        <v>44852</v>
      </c>
      <c r="E9" s="34" t="s">
        <v>91</v>
      </c>
      <c r="F9" s="34">
        <v>2017</v>
      </c>
      <c r="G9" s="34">
        <v>9.9250000000000007</v>
      </c>
      <c r="H9" s="34" t="s">
        <v>29</v>
      </c>
      <c r="I9" s="34" t="s">
        <v>36</v>
      </c>
      <c r="J9" s="34" t="s">
        <v>31</v>
      </c>
      <c r="K9" s="34" t="s">
        <v>60</v>
      </c>
      <c r="L9" s="34" t="s">
        <v>32</v>
      </c>
      <c r="M9" s="41">
        <v>834000</v>
      </c>
      <c r="N9" s="41">
        <v>1025</v>
      </c>
      <c r="O9" s="41">
        <v>769000</v>
      </c>
      <c r="P9" s="41">
        <v>19000</v>
      </c>
      <c r="Q9" s="41">
        <v>750000</v>
      </c>
      <c r="R9" s="41">
        <v>0</v>
      </c>
      <c r="S9" s="41">
        <v>7000</v>
      </c>
    </row>
    <row r="10" spans="1:19" ht="14.4" customHeight="1">
      <c r="A10" s="34">
        <v>869508</v>
      </c>
      <c r="B10" s="35" t="s">
        <v>53</v>
      </c>
      <c r="C10" s="36">
        <v>44852.607515543998</v>
      </c>
      <c r="D10" s="37">
        <v>44852</v>
      </c>
      <c r="E10" s="34" t="s">
        <v>90</v>
      </c>
      <c r="F10" s="34">
        <v>2017</v>
      </c>
      <c r="G10" s="34">
        <v>12.097</v>
      </c>
      <c r="H10" s="34" t="s">
        <v>51</v>
      </c>
      <c r="I10" s="34" t="s">
        <v>33</v>
      </c>
      <c r="J10" s="34" t="s">
        <v>31</v>
      </c>
      <c r="K10" s="34" t="s">
        <v>60</v>
      </c>
      <c r="L10" s="34" t="s">
        <v>32</v>
      </c>
      <c r="M10" s="41">
        <v>1878000</v>
      </c>
      <c r="N10" s="41">
        <v>1025</v>
      </c>
      <c r="O10" s="41">
        <v>1803000</v>
      </c>
      <c r="P10" s="41">
        <v>10000</v>
      </c>
      <c r="Q10" s="41">
        <v>1793000</v>
      </c>
      <c r="R10" s="41">
        <v>0</v>
      </c>
      <c r="S10" s="41">
        <v>4500</v>
      </c>
    </row>
    <row r="11" spans="1:19" ht="14.4" customHeight="1">
      <c r="A11" s="34">
        <v>869508</v>
      </c>
      <c r="B11" s="35" t="s">
        <v>53</v>
      </c>
      <c r="C11" s="36">
        <v>44852.611109259298</v>
      </c>
      <c r="D11" s="37">
        <v>44852</v>
      </c>
      <c r="E11" s="34" t="s">
        <v>89</v>
      </c>
      <c r="F11" s="34">
        <v>2015</v>
      </c>
      <c r="G11" s="34">
        <v>9.7769999999999992</v>
      </c>
      <c r="H11" s="34" t="s">
        <v>29</v>
      </c>
      <c r="I11" s="34" t="s">
        <v>36</v>
      </c>
      <c r="J11" s="34" t="s">
        <v>31</v>
      </c>
      <c r="K11" s="34" t="s">
        <v>60</v>
      </c>
      <c r="L11" s="34" t="s">
        <v>32</v>
      </c>
      <c r="M11" s="41">
        <v>707000</v>
      </c>
      <c r="N11" s="41">
        <v>1025</v>
      </c>
      <c r="O11" s="41">
        <v>642000</v>
      </c>
      <c r="P11" s="41">
        <v>17000</v>
      </c>
      <c r="Q11" s="41">
        <v>625000</v>
      </c>
      <c r="R11" s="41">
        <v>0</v>
      </c>
      <c r="S11" s="41">
        <v>7000</v>
      </c>
    </row>
    <row r="12" spans="1:19" ht="14.4" customHeight="1">
      <c r="A12" s="34">
        <v>869508</v>
      </c>
      <c r="B12" s="35" t="s">
        <v>53</v>
      </c>
      <c r="C12" s="36">
        <v>44852.735026157403</v>
      </c>
      <c r="D12" s="37">
        <v>44852</v>
      </c>
      <c r="E12" s="34" t="s">
        <v>88</v>
      </c>
      <c r="F12" s="34">
        <v>2019</v>
      </c>
      <c r="G12" s="34">
        <v>11.406000000000001</v>
      </c>
      <c r="H12" s="34" t="s">
        <v>65</v>
      </c>
      <c r="I12" s="34" t="s">
        <v>35</v>
      </c>
      <c r="J12" s="34" t="s">
        <v>31</v>
      </c>
      <c r="K12" s="34" t="s">
        <v>60</v>
      </c>
      <c r="L12" s="34" t="s">
        <v>32</v>
      </c>
      <c r="M12" s="41">
        <v>1832000</v>
      </c>
      <c r="N12" s="41">
        <v>1025</v>
      </c>
      <c r="O12" s="41">
        <v>1746000</v>
      </c>
      <c r="P12" s="41">
        <v>9000</v>
      </c>
      <c r="Q12" s="41">
        <v>1737000</v>
      </c>
      <c r="R12" s="41">
        <v>11000</v>
      </c>
      <c r="S12" s="41">
        <v>9000</v>
      </c>
    </row>
    <row r="13" spans="1:19" ht="14.4" customHeight="1">
      <c r="A13" s="34">
        <v>869508</v>
      </c>
      <c r="B13" s="35" t="s">
        <v>53</v>
      </c>
      <c r="C13" s="36">
        <v>44853.322295601902</v>
      </c>
      <c r="D13" s="37">
        <v>44853</v>
      </c>
      <c r="E13" s="34" t="s">
        <v>87</v>
      </c>
      <c r="F13" s="34">
        <v>2022</v>
      </c>
      <c r="G13" s="34">
        <v>19.108000000000001</v>
      </c>
      <c r="H13" s="34" t="s">
        <v>43</v>
      </c>
      <c r="I13" s="34" t="s">
        <v>48</v>
      </c>
      <c r="J13" s="34" t="s">
        <v>31</v>
      </c>
      <c r="K13" s="34" t="s">
        <v>70</v>
      </c>
      <c r="L13" s="34" t="s">
        <v>32</v>
      </c>
      <c r="M13" s="41">
        <v>2874500</v>
      </c>
      <c r="N13" s="41">
        <v>1025</v>
      </c>
      <c r="O13" s="41">
        <v>2797000</v>
      </c>
      <c r="P13" s="41">
        <v>17000</v>
      </c>
      <c r="Q13" s="41">
        <v>2780000</v>
      </c>
      <c r="R13" s="41">
        <v>2500</v>
      </c>
      <c r="S13" s="41">
        <v>19000</v>
      </c>
    </row>
    <row r="14" spans="1:19" ht="14.4" customHeight="1">
      <c r="A14" s="34">
        <v>869508</v>
      </c>
      <c r="B14" s="35" t="s">
        <v>53</v>
      </c>
      <c r="C14" s="36">
        <v>44853.666343669</v>
      </c>
      <c r="D14" s="37">
        <v>44853</v>
      </c>
      <c r="E14" s="34" t="s">
        <v>86</v>
      </c>
      <c r="F14" s="34">
        <v>2016</v>
      </c>
      <c r="G14" s="34">
        <v>9.7769999999999992</v>
      </c>
      <c r="H14" s="34" t="s">
        <v>29</v>
      </c>
      <c r="I14" s="34" t="s">
        <v>38</v>
      </c>
      <c r="J14" s="34" t="s">
        <v>31</v>
      </c>
      <c r="K14" s="34" t="s">
        <v>70</v>
      </c>
      <c r="L14" s="34" t="s">
        <v>32</v>
      </c>
      <c r="M14" s="41">
        <v>886800</v>
      </c>
      <c r="N14" s="41">
        <v>1025</v>
      </c>
      <c r="O14" s="41">
        <v>821800</v>
      </c>
      <c r="P14" s="41">
        <v>8800</v>
      </c>
      <c r="Q14" s="41">
        <v>813000</v>
      </c>
      <c r="R14" s="41">
        <v>0</v>
      </c>
      <c r="S14" s="41">
        <v>4000</v>
      </c>
    </row>
    <row r="15" spans="1:19" ht="14.4" customHeight="1">
      <c r="A15" s="34">
        <v>869508</v>
      </c>
      <c r="B15" s="35" t="s">
        <v>53</v>
      </c>
      <c r="C15" s="36">
        <v>44853.666365856501</v>
      </c>
      <c r="D15" s="37">
        <v>44853</v>
      </c>
      <c r="E15" s="34" t="s">
        <v>85</v>
      </c>
      <c r="F15" s="34">
        <v>2017</v>
      </c>
      <c r="G15" s="34">
        <v>9.7769999999999992</v>
      </c>
      <c r="H15" s="34" t="s">
        <v>29</v>
      </c>
      <c r="I15" s="34" t="s">
        <v>41</v>
      </c>
      <c r="J15" s="34" t="s">
        <v>31</v>
      </c>
      <c r="K15" s="34" t="s">
        <v>70</v>
      </c>
      <c r="L15" s="34" t="s">
        <v>32</v>
      </c>
      <c r="M15" s="41">
        <v>825000</v>
      </c>
      <c r="N15" s="41">
        <v>1025</v>
      </c>
      <c r="O15" s="41">
        <v>760000</v>
      </c>
      <c r="P15" s="41">
        <v>10000</v>
      </c>
      <c r="Q15" s="41">
        <v>750000</v>
      </c>
      <c r="R15" s="41">
        <v>0</v>
      </c>
      <c r="S15" s="41">
        <v>2700</v>
      </c>
    </row>
    <row r="16" spans="1:19" ht="14.4" customHeight="1">
      <c r="A16" s="34">
        <v>869508</v>
      </c>
      <c r="B16" s="35" t="s">
        <v>53</v>
      </c>
      <c r="C16" s="36">
        <v>44854.7382510764</v>
      </c>
      <c r="D16" s="37">
        <v>44854</v>
      </c>
      <c r="E16" s="34" t="s">
        <v>84</v>
      </c>
      <c r="F16" s="34">
        <v>2017</v>
      </c>
      <c r="G16" s="34">
        <v>9.9250000000000007</v>
      </c>
      <c r="H16" s="34" t="s">
        <v>29</v>
      </c>
      <c r="I16" s="34" t="s">
        <v>37</v>
      </c>
      <c r="J16" s="34" t="s">
        <v>31</v>
      </c>
      <c r="K16" s="34" t="s">
        <v>50</v>
      </c>
      <c r="L16" s="34" t="s">
        <v>32</v>
      </c>
      <c r="M16" s="41">
        <v>910000</v>
      </c>
      <c r="N16" s="41">
        <v>1025</v>
      </c>
      <c r="O16" s="41">
        <v>845000</v>
      </c>
      <c r="P16" s="41">
        <v>12000</v>
      </c>
      <c r="Q16" s="41">
        <v>833000</v>
      </c>
      <c r="R16" s="41">
        <v>0</v>
      </c>
      <c r="S16" s="41">
        <v>4500</v>
      </c>
    </row>
    <row r="17" spans="1:19" ht="14.4" customHeight="1">
      <c r="A17" s="34">
        <v>869508</v>
      </c>
      <c r="B17" s="35" t="s">
        <v>53</v>
      </c>
      <c r="C17" s="36">
        <v>44856.4624189815</v>
      </c>
      <c r="D17" s="37">
        <v>44856</v>
      </c>
      <c r="E17" s="34" t="s">
        <v>83</v>
      </c>
      <c r="F17" s="34">
        <v>2019</v>
      </c>
      <c r="G17" s="34">
        <v>12.097</v>
      </c>
      <c r="H17" s="34" t="s">
        <v>51</v>
      </c>
      <c r="I17" s="34" t="s">
        <v>30</v>
      </c>
      <c r="J17" s="34" t="s">
        <v>31</v>
      </c>
      <c r="K17" s="34" t="s">
        <v>70</v>
      </c>
      <c r="L17" s="34" t="s">
        <v>32</v>
      </c>
      <c r="M17" s="41">
        <v>2027000</v>
      </c>
      <c r="N17" s="41">
        <v>1025</v>
      </c>
      <c r="O17" s="41">
        <v>1915000</v>
      </c>
      <c r="P17" s="41">
        <v>17000</v>
      </c>
      <c r="Q17" s="41">
        <v>1898000</v>
      </c>
      <c r="R17" s="41">
        <v>13000</v>
      </c>
      <c r="S17" s="41">
        <v>21500</v>
      </c>
    </row>
    <row r="18" spans="1:19" ht="14.4" customHeight="1">
      <c r="A18" s="34">
        <v>869508</v>
      </c>
      <c r="B18" s="35" t="s">
        <v>53</v>
      </c>
      <c r="C18" s="36">
        <v>44856.890326851899</v>
      </c>
      <c r="D18" s="37">
        <v>44856</v>
      </c>
      <c r="E18" s="34" t="s">
        <v>82</v>
      </c>
      <c r="F18" s="34">
        <v>2017</v>
      </c>
      <c r="G18" s="34">
        <v>12.097</v>
      </c>
      <c r="H18" s="34" t="s">
        <v>51</v>
      </c>
      <c r="I18" s="34" t="s">
        <v>40</v>
      </c>
      <c r="J18" s="34" t="s">
        <v>31</v>
      </c>
      <c r="K18" s="34" t="s">
        <v>70</v>
      </c>
      <c r="L18" s="34" t="s">
        <v>32</v>
      </c>
      <c r="M18" s="41">
        <v>1835000</v>
      </c>
      <c r="N18" s="41">
        <v>1025</v>
      </c>
      <c r="O18" s="41">
        <v>1760000</v>
      </c>
      <c r="P18" s="41">
        <v>10000</v>
      </c>
      <c r="Q18" s="41">
        <v>1750000</v>
      </c>
      <c r="R18" s="41">
        <v>0</v>
      </c>
      <c r="S18" s="41">
        <v>2700</v>
      </c>
    </row>
    <row r="19" spans="1:19" ht="14.4" customHeight="1">
      <c r="A19" s="34">
        <v>869508</v>
      </c>
      <c r="B19" s="35" t="s">
        <v>53</v>
      </c>
      <c r="C19" s="36">
        <v>44856.892152696797</v>
      </c>
      <c r="D19" s="37">
        <v>44856</v>
      </c>
      <c r="E19" s="34" t="s">
        <v>81</v>
      </c>
      <c r="F19" s="34">
        <v>2018</v>
      </c>
      <c r="G19" s="34">
        <v>12.097</v>
      </c>
      <c r="H19" s="34" t="s">
        <v>51</v>
      </c>
      <c r="I19" s="34" t="s">
        <v>40</v>
      </c>
      <c r="J19" s="34" t="s">
        <v>31</v>
      </c>
      <c r="K19" s="34" t="s">
        <v>70</v>
      </c>
      <c r="L19" s="34" t="s">
        <v>32</v>
      </c>
      <c r="M19" s="41">
        <v>1916000</v>
      </c>
      <c r="N19" s="41">
        <v>1025</v>
      </c>
      <c r="O19" s="41">
        <v>1841000</v>
      </c>
      <c r="P19" s="41">
        <v>11000</v>
      </c>
      <c r="Q19" s="41">
        <v>1830000</v>
      </c>
      <c r="R19" s="41">
        <v>0</v>
      </c>
      <c r="S19" s="41">
        <v>2700</v>
      </c>
    </row>
    <row r="20" spans="1:19" ht="14.4" customHeight="1">
      <c r="A20" s="34">
        <v>869508</v>
      </c>
      <c r="B20" s="35" t="s">
        <v>53</v>
      </c>
      <c r="C20" s="36">
        <v>44856.893865740698</v>
      </c>
      <c r="D20" s="37">
        <v>44856</v>
      </c>
      <c r="E20" s="34" t="s">
        <v>80</v>
      </c>
      <c r="F20" s="34">
        <v>2018</v>
      </c>
      <c r="G20" s="34">
        <v>11.42056</v>
      </c>
      <c r="H20" s="34" t="s">
        <v>67</v>
      </c>
      <c r="I20" s="34" t="s">
        <v>40</v>
      </c>
      <c r="J20" s="34" t="s">
        <v>31</v>
      </c>
      <c r="K20" s="34" t="s">
        <v>70</v>
      </c>
      <c r="L20" s="34" t="s">
        <v>32</v>
      </c>
      <c r="M20" s="41">
        <v>1931000</v>
      </c>
      <c r="N20" s="41">
        <v>1025</v>
      </c>
      <c r="O20" s="41">
        <v>1856000</v>
      </c>
      <c r="P20" s="41">
        <v>11000</v>
      </c>
      <c r="Q20" s="41">
        <v>1845000</v>
      </c>
      <c r="R20" s="41">
        <v>0</v>
      </c>
      <c r="S20" s="41">
        <v>2700</v>
      </c>
    </row>
    <row r="21" spans="1:19" ht="14.4" customHeight="1">
      <c r="A21" s="34">
        <v>869508</v>
      </c>
      <c r="B21" s="35" t="s">
        <v>53</v>
      </c>
      <c r="C21" s="36">
        <v>44856.895049108804</v>
      </c>
      <c r="D21" s="37">
        <v>44856</v>
      </c>
      <c r="E21" s="34" t="s">
        <v>79</v>
      </c>
      <c r="F21" s="34">
        <v>2020</v>
      </c>
      <c r="G21" s="34">
        <v>11.420999999999999</v>
      </c>
      <c r="H21" s="34" t="s">
        <v>67</v>
      </c>
      <c r="I21" s="34" t="s">
        <v>40</v>
      </c>
      <c r="J21" s="34" t="s">
        <v>31</v>
      </c>
      <c r="K21" s="34" t="s">
        <v>70</v>
      </c>
      <c r="L21" s="34" t="s">
        <v>32</v>
      </c>
      <c r="M21" s="41">
        <v>2056000</v>
      </c>
      <c r="N21" s="41">
        <v>1025</v>
      </c>
      <c r="O21" s="41">
        <v>1981000</v>
      </c>
      <c r="P21" s="41">
        <v>11000</v>
      </c>
      <c r="Q21" s="41">
        <v>1970000</v>
      </c>
      <c r="R21" s="41">
        <v>0</v>
      </c>
      <c r="S21" s="41">
        <v>2700</v>
      </c>
    </row>
    <row r="22" spans="1:19" ht="14.4" customHeight="1">
      <c r="A22" s="34">
        <v>869508</v>
      </c>
      <c r="B22" s="35" t="s">
        <v>53</v>
      </c>
      <c r="C22" s="36">
        <v>44856.900308993099</v>
      </c>
      <c r="D22" s="37">
        <v>44856</v>
      </c>
      <c r="E22" s="34" t="s">
        <v>78</v>
      </c>
      <c r="F22" s="34">
        <v>2013</v>
      </c>
      <c r="G22" s="34">
        <v>9.7100000000000009</v>
      </c>
      <c r="H22" s="34" t="s">
        <v>29</v>
      </c>
      <c r="I22" s="34" t="s">
        <v>30</v>
      </c>
      <c r="J22" s="34" t="s">
        <v>31</v>
      </c>
      <c r="K22" s="34" t="s">
        <v>70</v>
      </c>
      <c r="L22" s="34" t="s">
        <v>32</v>
      </c>
      <c r="M22" s="41">
        <v>685000</v>
      </c>
      <c r="N22" s="41">
        <v>1025</v>
      </c>
      <c r="O22" s="41">
        <v>607000</v>
      </c>
      <c r="P22" s="41">
        <v>17000</v>
      </c>
      <c r="Q22" s="41">
        <v>590000</v>
      </c>
      <c r="R22" s="41">
        <v>13000</v>
      </c>
      <c r="S22" s="41">
        <v>21500</v>
      </c>
    </row>
    <row r="23" spans="1:19" ht="14.4" customHeight="1">
      <c r="A23" s="34">
        <v>869508</v>
      </c>
      <c r="B23" s="35" t="s">
        <v>53</v>
      </c>
      <c r="C23" s="36">
        <v>44856.903456828702</v>
      </c>
      <c r="D23" s="37">
        <v>44856</v>
      </c>
      <c r="E23" s="34" t="s">
        <v>77</v>
      </c>
      <c r="F23" s="34">
        <v>2022</v>
      </c>
      <c r="G23" s="34">
        <v>10.923819999999999</v>
      </c>
      <c r="H23" s="34" t="s">
        <v>76</v>
      </c>
      <c r="I23" s="34" t="s">
        <v>30</v>
      </c>
      <c r="J23" s="34" t="s">
        <v>31</v>
      </c>
      <c r="K23" s="34" t="s">
        <v>70</v>
      </c>
      <c r="L23" s="34" t="s">
        <v>32</v>
      </c>
      <c r="M23" s="41">
        <v>1877000</v>
      </c>
      <c r="N23" s="41">
        <v>1025</v>
      </c>
      <c r="O23" s="41">
        <v>1789000</v>
      </c>
      <c r="P23" s="41">
        <v>19000</v>
      </c>
      <c r="Q23" s="41">
        <v>1770000</v>
      </c>
      <c r="R23" s="41">
        <v>13000</v>
      </c>
      <c r="S23" s="41">
        <v>21500</v>
      </c>
    </row>
    <row r="24" spans="1:19">
      <c r="A24" s="34">
        <v>869508</v>
      </c>
      <c r="B24" s="35" t="s">
        <v>53</v>
      </c>
      <c r="C24" s="36">
        <v>44856.904578900503</v>
      </c>
      <c r="D24" s="37">
        <v>44856</v>
      </c>
      <c r="E24" s="34" t="s">
        <v>75</v>
      </c>
      <c r="F24" s="34">
        <v>2019</v>
      </c>
      <c r="G24" s="34">
        <v>11.420999999999999</v>
      </c>
      <c r="H24" s="34" t="s">
        <v>74</v>
      </c>
      <c r="I24" s="34" t="s">
        <v>30</v>
      </c>
      <c r="J24" s="34" t="s">
        <v>31</v>
      </c>
      <c r="K24" s="34" t="s">
        <v>70</v>
      </c>
      <c r="L24" s="34" t="s">
        <v>32</v>
      </c>
      <c r="M24" s="41">
        <v>2075000</v>
      </c>
      <c r="N24" s="41">
        <v>1025</v>
      </c>
      <c r="O24" s="41">
        <v>1989000</v>
      </c>
      <c r="P24" s="41">
        <v>19000</v>
      </c>
      <c r="Q24" s="41">
        <v>1970000</v>
      </c>
      <c r="R24" s="41">
        <v>13000</v>
      </c>
      <c r="S24" s="41">
        <v>21500</v>
      </c>
    </row>
    <row r="25" spans="1:19" ht="14.4" customHeight="1">
      <c r="A25" s="34">
        <v>869508</v>
      </c>
      <c r="B25" s="35" t="s">
        <v>53</v>
      </c>
      <c r="C25" s="36">
        <v>44859.600752777798</v>
      </c>
      <c r="D25" s="37">
        <v>44859</v>
      </c>
      <c r="E25" s="34" t="s">
        <v>73</v>
      </c>
      <c r="F25" s="34">
        <v>2013</v>
      </c>
      <c r="G25" s="34">
        <v>9.7100000000000009</v>
      </c>
      <c r="H25" s="34" t="s">
        <v>29</v>
      </c>
      <c r="I25" s="34" t="s">
        <v>33</v>
      </c>
      <c r="J25" s="34" t="s">
        <v>31</v>
      </c>
      <c r="K25" s="34" t="s">
        <v>70</v>
      </c>
      <c r="L25" s="34" t="s">
        <v>32</v>
      </c>
      <c r="M25" s="41">
        <v>642000</v>
      </c>
      <c r="N25" s="41">
        <v>1025</v>
      </c>
      <c r="O25" s="41">
        <v>577000</v>
      </c>
      <c r="P25" s="41">
        <v>10000</v>
      </c>
      <c r="Q25" s="41">
        <v>567000</v>
      </c>
      <c r="R25" s="41">
        <v>0</v>
      </c>
      <c r="S25" s="41">
        <v>4500</v>
      </c>
    </row>
    <row r="26" spans="1:19" ht="14.4" customHeight="1">
      <c r="A26" s="34">
        <v>869508</v>
      </c>
      <c r="B26" s="35" t="s">
        <v>53</v>
      </c>
      <c r="C26" s="36">
        <v>44859.836798726901</v>
      </c>
      <c r="D26" s="37">
        <v>44859</v>
      </c>
      <c r="E26" s="34" t="s">
        <v>72</v>
      </c>
      <c r="F26" s="34">
        <v>2017</v>
      </c>
      <c r="G26" s="34">
        <v>12.096819999999999</v>
      </c>
      <c r="H26" s="34" t="s">
        <v>51</v>
      </c>
      <c r="I26" s="34" t="s">
        <v>36</v>
      </c>
      <c r="J26" s="34" t="s">
        <v>31</v>
      </c>
      <c r="K26" s="34" t="s">
        <v>50</v>
      </c>
      <c r="L26" s="34" t="s">
        <v>32</v>
      </c>
      <c r="M26" s="41">
        <v>2092000</v>
      </c>
      <c r="N26" s="41">
        <v>1025</v>
      </c>
      <c r="O26" s="41">
        <v>2017000</v>
      </c>
      <c r="P26" s="41">
        <v>17000</v>
      </c>
      <c r="Q26" s="41">
        <v>2000000</v>
      </c>
      <c r="R26" s="41">
        <v>0</v>
      </c>
      <c r="S26" s="41">
        <v>7000</v>
      </c>
    </row>
    <row r="27" spans="1:19" ht="14.4" customHeight="1">
      <c r="A27" s="34">
        <v>869508</v>
      </c>
      <c r="B27" s="35" t="s">
        <v>53</v>
      </c>
      <c r="C27" s="36">
        <v>44860.527703391199</v>
      </c>
      <c r="D27" s="37">
        <v>44860</v>
      </c>
      <c r="E27" s="34" t="s">
        <v>71</v>
      </c>
      <c r="F27" s="34">
        <v>2016</v>
      </c>
      <c r="G27" s="34">
        <v>9.777495</v>
      </c>
      <c r="H27" s="34" t="s">
        <v>29</v>
      </c>
      <c r="I27" s="34" t="s">
        <v>38</v>
      </c>
      <c r="J27" s="34" t="s">
        <v>31</v>
      </c>
      <c r="K27" s="34" t="s">
        <v>70</v>
      </c>
      <c r="L27" s="34" t="s">
        <v>32</v>
      </c>
      <c r="M27" s="41">
        <v>838800</v>
      </c>
      <c r="N27" s="41">
        <v>1025</v>
      </c>
      <c r="O27" s="41">
        <v>773800</v>
      </c>
      <c r="P27" s="41">
        <v>8800</v>
      </c>
      <c r="Q27" s="41">
        <v>765000</v>
      </c>
      <c r="R27" s="41">
        <v>0</v>
      </c>
      <c r="S27" s="41">
        <v>4000</v>
      </c>
    </row>
    <row r="28" spans="1:19" ht="14.4" customHeight="1">
      <c r="A28" s="34">
        <v>869508</v>
      </c>
      <c r="B28" s="35" t="s">
        <v>53</v>
      </c>
      <c r="C28" s="36">
        <v>44861.3832780093</v>
      </c>
      <c r="D28" s="37">
        <v>44861</v>
      </c>
      <c r="E28" s="34" t="s">
        <v>69</v>
      </c>
      <c r="F28" s="34">
        <v>2014</v>
      </c>
      <c r="G28" s="34">
        <v>9.7100639999999991</v>
      </c>
      <c r="H28" s="34" t="s">
        <v>29</v>
      </c>
      <c r="I28" s="34" t="s">
        <v>37</v>
      </c>
      <c r="J28" s="34" t="s">
        <v>31</v>
      </c>
      <c r="K28" s="34" t="s">
        <v>50</v>
      </c>
      <c r="L28" s="34" t="s">
        <v>32</v>
      </c>
      <c r="M28" s="41">
        <v>800000</v>
      </c>
      <c r="N28" s="41">
        <v>1025</v>
      </c>
      <c r="O28" s="41">
        <v>735000</v>
      </c>
      <c r="P28" s="41">
        <v>12000</v>
      </c>
      <c r="Q28" s="41">
        <v>723000</v>
      </c>
      <c r="R28" s="41">
        <v>0</v>
      </c>
      <c r="S28" s="41">
        <v>4500</v>
      </c>
    </row>
    <row r="29" spans="1:19" ht="14.4" customHeight="1">
      <c r="A29" s="34">
        <v>869508</v>
      </c>
      <c r="B29" s="35" t="s">
        <v>53</v>
      </c>
      <c r="C29" s="36">
        <v>44861.384020138903</v>
      </c>
      <c r="D29" s="37">
        <v>44861</v>
      </c>
      <c r="E29" s="34" t="s">
        <v>68</v>
      </c>
      <c r="F29" s="34">
        <v>2019</v>
      </c>
      <c r="G29" s="34">
        <v>11.420999999999999</v>
      </c>
      <c r="H29" s="34" t="s">
        <v>67</v>
      </c>
      <c r="I29" s="34" t="s">
        <v>37</v>
      </c>
      <c r="J29" s="34" t="s">
        <v>31</v>
      </c>
      <c r="K29" s="34" t="s">
        <v>50</v>
      </c>
      <c r="L29" s="34" t="s">
        <v>32</v>
      </c>
      <c r="M29" s="41">
        <v>2015000</v>
      </c>
      <c r="N29" s="41">
        <v>1025</v>
      </c>
      <c r="O29" s="41">
        <v>1940000</v>
      </c>
      <c r="P29" s="41">
        <v>13000</v>
      </c>
      <c r="Q29" s="41">
        <v>1927000</v>
      </c>
      <c r="R29" s="41">
        <v>0</v>
      </c>
      <c r="S29" s="41">
        <v>4500</v>
      </c>
    </row>
    <row r="30" spans="1:19" ht="14.4" customHeight="1">
      <c r="A30" s="34">
        <v>869508</v>
      </c>
      <c r="B30" s="35" t="s">
        <v>53</v>
      </c>
      <c r="C30" s="36">
        <v>44861.384243205997</v>
      </c>
      <c r="D30" s="37">
        <v>44861</v>
      </c>
      <c r="E30" s="34" t="s">
        <v>66</v>
      </c>
      <c r="F30" s="34">
        <v>2020</v>
      </c>
      <c r="G30" s="34">
        <v>11.4064</v>
      </c>
      <c r="H30" s="34" t="s">
        <v>65</v>
      </c>
      <c r="I30" s="34" t="s">
        <v>37</v>
      </c>
      <c r="J30" s="34" t="s">
        <v>31</v>
      </c>
      <c r="K30" s="34" t="s">
        <v>50</v>
      </c>
      <c r="L30" s="34" t="s">
        <v>32</v>
      </c>
      <c r="M30" s="41">
        <v>2310000</v>
      </c>
      <c r="N30" s="41">
        <v>1025</v>
      </c>
      <c r="O30" s="41">
        <v>2235000</v>
      </c>
      <c r="P30" s="41">
        <v>13000</v>
      </c>
      <c r="Q30" s="41">
        <v>2222000</v>
      </c>
      <c r="R30" s="41">
        <v>0</v>
      </c>
      <c r="S30" s="41">
        <v>4500</v>
      </c>
    </row>
    <row r="31" spans="1:19" ht="14.4" customHeight="1">
      <c r="A31" s="34">
        <v>869508</v>
      </c>
      <c r="B31" s="35" t="s">
        <v>53</v>
      </c>
      <c r="C31" s="36">
        <v>44862.8222914699</v>
      </c>
      <c r="D31" s="37">
        <v>44862</v>
      </c>
      <c r="E31" s="34" t="s">
        <v>64</v>
      </c>
      <c r="F31" s="34">
        <v>2014</v>
      </c>
      <c r="G31" s="34">
        <v>9.7100000000000009</v>
      </c>
      <c r="H31" s="34" t="s">
        <v>29</v>
      </c>
      <c r="I31" s="34" t="s">
        <v>34</v>
      </c>
      <c r="J31" s="34" t="s">
        <v>31</v>
      </c>
      <c r="K31" s="34" t="s">
        <v>60</v>
      </c>
      <c r="L31" s="34" t="s">
        <v>32</v>
      </c>
      <c r="M31" s="41">
        <v>584500</v>
      </c>
      <c r="N31" s="41">
        <v>1025</v>
      </c>
      <c r="O31" s="41">
        <v>525000</v>
      </c>
      <c r="P31" s="41">
        <v>11000</v>
      </c>
      <c r="Q31" s="41">
        <v>514000</v>
      </c>
      <c r="R31" s="41">
        <v>4500</v>
      </c>
      <c r="S31" s="41">
        <v>5000</v>
      </c>
    </row>
    <row r="32" spans="1:19" ht="14.4" customHeight="1">
      <c r="A32" s="34">
        <v>869508</v>
      </c>
      <c r="B32" s="35" t="s">
        <v>53</v>
      </c>
      <c r="C32" s="36">
        <v>44862.822346990702</v>
      </c>
      <c r="D32" s="37">
        <v>44862</v>
      </c>
      <c r="E32" s="34" t="s">
        <v>63</v>
      </c>
      <c r="F32" s="34">
        <v>2013</v>
      </c>
      <c r="G32" s="34">
        <v>9.7100000000000009</v>
      </c>
      <c r="H32" s="34" t="s">
        <v>29</v>
      </c>
      <c r="I32" s="34" t="s">
        <v>34</v>
      </c>
      <c r="J32" s="34" t="s">
        <v>31</v>
      </c>
      <c r="K32" s="34" t="s">
        <v>60</v>
      </c>
      <c r="L32" s="34" t="s">
        <v>32</v>
      </c>
      <c r="M32" s="41">
        <v>565500</v>
      </c>
      <c r="N32" s="41">
        <v>1025</v>
      </c>
      <c r="O32" s="41">
        <v>506000</v>
      </c>
      <c r="P32" s="41">
        <v>11000</v>
      </c>
      <c r="Q32" s="41">
        <v>495000</v>
      </c>
      <c r="R32" s="41">
        <v>4500</v>
      </c>
      <c r="S32" s="41">
        <v>5000</v>
      </c>
    </row>
    <row r="33" spans="1:19" ht="14.4" customHeight="1">
      <c r="A33" s="34">
        <v>869508</v>
      </c>
      <c r="B33" s="35" t="s">
        <v>53</v>
      </c>
      <c r="C33" s="36">
        <v>44862.822395057898</v>
      </c>
      <c r="D33" s="37">
        <v>44862</v>
      </c>
      <c r="E33" s="34" t="s">
        <v>62</v>
      </c>
      <c r="F33" s="34">
        <v>2014</v>
      </c>
      <c r="G33" s="34">
        <v>9.7100639999999991</v>
      </c>
      <c r="H33" s="34" t="s">
        <v>29</v>
      </c>
      <c r="I33" s="34" t="s">
        <v>34</v>
      </c>
      <c r="J33" s="34" t="s">
        <v>31</v>
      </c>
      <c r="K33" s="34" t="s">
        <v>60</v>
      </c>
      <c r="L33" s="34" t="s">
        <v>32</v>
      </c>
      <c r="M33" s="41">
        <v>585500</v>
      </c>
      <c r="N33" s="41">
        <v>1025</v>
      </c>
      <c r="O33" s="41">
        <v>526000</v>
      </c>
      <c r="P33" s="41">
        <v>13000</v>
      </c>
      <c r="Q33" s="41">
        <v>513000</v>
      </c>
      <c r="R33" s="41">
        <v>4500</v>
      </c>
      <c r="S33" s="41">
        <v>5000</v>
      </c>
    </row>
    <row r="34" spans="1:19" ht="14.4" customHeight="1">
      <c r="A34" s="34">
        <v>869508</v>
      </c>
      <c r="B34" s="35" t="s">
        <v>53</v>
      </c>
      <c r="C34" s="36">
        <v>44862.822429942098</v>
      </c>
      <c r="D34" s="37">
        <v>44862</v>
      </c>
      <c r="E34" s="34" t="s">
        <v>61</v>
      </c>
      <c r="F34" s="34">
        <v>2013</v>
      </c>
      <c r="G34" s="34">
        <v>9.7100000000000009</v>
      </c>
      <c r="H34" s="34" t="s">
        <v>29</v>
      </c>
      <c r="I34" s="34" t="s">
        <v>39</v>
      </c>
      <c r="J34" s="34" t="s">
        <v>31</v>
      </c>
      <c r="K34" s="34" t="s">
        <v>60</v>
      </c>
      <c r="L34" s="34" t="s">
        <v>32</v>
      </c>
      <c r="M34" s="41">
        <v>470000</v>
      </c>
      <c r="N34" s="41">
        <v>1025</v>
      </c>
      <c r="O34" s="41">
        <v>415000</v>
      </c>
      <c r="P34" s="41">
        <v>10000</v>
      </c>
      <c r="Q34" s="41">
        <v>405000</v>
      </c>
      <c r="R34" s="41">
        <v>0</v>
      </c>
      <c r="S34" s="41">
        <v>4000</v>
      </c>
    </row>
    <row r="35" spans="1:19" ht="14.4" customHeight="1">
      <c r="A35" s="34">
        <v>869508</v>
      </c>
      <c r="B35" s="35" t="s">
        <v>53</v>
      </c>
      <c r="C35" s="36">
        <v>44863.713176932899</v>
      </c>
      <c r="D35" s="37">
        <v>44863</v>
      </c>
      <c r="E35" s="34" t="s">
        <v>59</v>
      </c>
      <c r="F35" s="34">
        <v>2018</v>
      </c>
      <c r="G35" s="34">
        <v>12.097</v>
      </c>
      <c r="H35" s="34" t="s">
        <v>51</v>
      </c>
      <c r="I35" s="34" t="s">
        <v>30</v>
      </c>
      <c r="J35" s="34" t="s">
        <v>31</v>
      </c>
      <c r="K35" s="34" t="s">
        <v>50</v>
      </c>
      <c r="L35" s="34" t="s">
        <v>32</v>
      </c>
      <c r="M35" s="41">
        <v>1935000</v>
      </c>
      <c r="N35" s="41">
        <v>1025</v>
      </c>
      <c r="O35" s="41">
        <v>1847000</v>
      </c>
      <c r="P35" s="41">
        <v>17000</v>
      </c>
      <c r="Q35" s="41">
        <v>1830000</v>
      </c>
      <c r="R35" s="41">
        <v>13000</v>
      </c>
      <c r="S35" s="41">
        <v>21500</v>
      </c>
    </row>
    <row r="36" spans="1:19" ht="14.4" customHeight="1">
      <c r="A36" s="34">
        <v>869508</v>
      </c>
      <c r="B36" s="35" t="s">
        <v>53</v>
      </c>
      <c r="C36" s="36">
        <v>44863.713189155103</v>
      </c>
      <c r="D36" s="37">
        <v>44863</v>
      </c>
      <c r="E36" s="34" t="s">
        <v>58</v>
      </c>
      <c r="F36" s="34">
        <v>2019</v>
      </c>
      <c r="G36" s="34">
        <v>12.097</v>
      </c>
      <c r="H36" s="34" t="s">
        <v>51</v>
      </c>
      <c r="I36" s="34" t="s">
        <v>40</v>
      </c>
      <c r="J36" s="34" t="s">
        <v>31</v>
      </c>
      <c r="K36" s="34" t="s">
        <v>50</v>
      </c>
      <c r="L36" s="34" t="s">
        <v>32</v>
      </c>
      <c r="M36" s="41">
        <v>2136000</v>
      </c>
      <c r="N36" s="41">
        <v>1025</v>
      </c>
      <c r="O36" s="41">
        <v>2061000</v>
      </c>
      <c r="P36" s="41">
        <v>11000</v>
      </c>
      <c r="Q36" s="41">
        <v>2050000</v>
      </c>
      <c r="R36" s="41">
        <v>0</v>
      </c>
      <c r="S36" s="41">
        <v>2700</v>
      </c>
    </row>
    <row r="37" spans="1:19" ht="14.4" customHeight="1">
      <c r="A37" s="34">
        <v>869508</v>
      </c>
      <c r="B37" s="35" t="s">
        <v>53</v>
      </c>
      <c r="C37" s="36">
        <v>44863.713201423598</v>
      </c>
      <c r="D37" s="37">
        <v>44863</v>
      </c>
      <c r="E37" s="34" t="s">
        <v>57</v>
      </c>
      <c r="F37" s="34">
        <v>2017</v>
      </c>
      <c r="G37" s="34">
        <v>12.097</v>
      </c>
      <c r="H37" s="34" t="s">
        <v>51</v>
      </c>
      <c r="I37" s="34" t="s">
        <v>40</v>
      </c>
      <c r="J37" s="34" t="s">
        <v>31</v>
      </c>
      <c r="K37" s="34" t="s">
        <v>50</v>
      </c>
      <c r="L37" s="34" t="s">
        <v>32</v>
      </c>
      <c r="M37" s="41">
        <v>1791000</v>
      </c>
      <c r="N37" s="41">
        <v>1025</v>
      </c>
      <c r="O37" s="41">
        <v>1716000</v>
      </c>
      <c r="P37" s="41">
        <v>11000</v>
      </c>
      <c r="Q37" s="41">
        <v>1705000</v>
      </c>
      <c r="R37" s="41">
        <v>0</v>
      </c>
      <c r="S37" s="41">
        <v>2700</v>
      </c>
    </row>
    <row r="38" spans="1:19" ht="14.4" customHeight="1">
      <c r="A38" s="34">
        <v>869508</v>
      </c>
      <c r="B38" s="35" t="s">
        <v>53</v>
      </c>
      <c r="C38" s="36">
        <v>44863.713217326404</v>
      </c>
      <c r="D38" s="37">
        <v>44863</v>
      </c>
      <c r="E38" s="34" t="s">
        <v>56</v>
      </c>
      <c r="F38" s="34">
        <v>2018</v>
      </c>
      <c r="G38" s="34">
        <v>12.097</v>
      </c>
      <c r="H38" s="34" t="s">
        <v>51</v>
      </c>
      <c r="I38" s="34" t="s">
        <v>40</v>
      </c>
      <c r="J38" s="34" t="s">
        <v>31</v>
      </c>
      <c r="K38" s="34" t="s">
        <v>50</v>
      </c>
      <c r="L38" s="34" t="s">
        <v>32</v>
      </c>
      <c r="M38" s="41">
        <v>2136000</v>
      </c>
      <c r="N38" s="41">
        <v>1025</v>
      </c>
      <c r="O38" s="41">
        <v>2016000</v>
      </c>
      <c r="P38" s="41">
        <v>11000</v>
      </c>
      <c r="Q38" s="41">
        <v>2005000</v>
      </c>
      <c r="R38" s="41">
        <v>0</v>
      </c>
      <c r="S38" s="41">
        <v>2700</v>
      </c>
    </row>
    <row r="39" spans="1:19" ht="14.4" customHeight="1">
      <c r="A39" s="34">
        <v>869508</v>
      </c>
      <c r="B39" s="35" t="s">
        <v>53</v>
      </c>
      <c r="C39" s="36">
        <v>44863.713232835602</v>
      </c>
      <c r="D39" s="37">
        <v>44863</v>
      </c>
      <c r="E39" s="34" t="s">
        <v>55</v>
      </c>
      <c r="F39" s="34">
        <v>2017</v>
      </c>
      <c r="G39" s="34">
        <v>12.097</v>
      </c>
      <c r="H39" s="34" t="s">
        <v>51</v>
      </c>
      <c r="I39" s="34" t="s">
        <v>40</v>
      </c>
      <c r="J39" s="34" t="s">
        <v>31</v>
      </c>
      <c r="K39" s="34" t="s">
        <v>50</v>
      </c>
      <c r="L39" s="34" t="s">
        <v>32</v>
      </c>
      <c r="M39" s="41">
        <v>1831000</v>
      </c>
      <c r="N39" s="41">
        <v>1025</v>
      </c>
      <c r="O39" s="41">
        <v>1756000</v>
      </c>
      <c r="P39" s="41">
        <v>11000</v>
      </c>
      <c r="Q39" s="41">
        <v>1745000</v>
      </c>
      <c r="R39" s="41">
        <v>0</v>
      </c>
      <c r="S39" s="41">
        <v>2700</v>
      </c>
    </row>
    <row r="40" spans="1:19" ht="14.4" customHeight="1">
      <c r="A40" s="34">
        <v>869508</v>
      </c>
      <c r="B40" s="35" t="s">
        <v>53</v>
      </c>
      <c r="C40" s="36">
        <v>44863.784977083298</v>
      </c>
      <c r="D40" s="37">
        <v>44863</v>
      </c>
      <c r="E40" s="34" t="s">
        <v>54</v>
      </c>
      <c r="F40" s="34">
        <v>2018</v>
      </c>
      <c r="G40" s="34">
        <v>12.097</v>
      </c>
      <c r="H40" s="34" t="s">
        <v>51</v>
      </c>
      <c r="I40" s="34" t="s">
        <v>30</v>
      </c>
      <c r="J40" s="34" t="s">
        <v>31</v>
      </c>
      <c r="K40" s="34" t="s">
        <v>50</v>
      </c>
      <c r="L40" s="34" t="s">
        <v>32</v>
      </c>
      <c r="M40" s="41">
        <v>1927000</v>
      </c>
      <c r="N40" s="41">
        <v>1025</v>
      </c>
      <c r="O40" s="41">
        <v>1839000</v>
      </c>
      <c r="P40" s="41">
        <v>9000</v>
      </c>
      <c r="Q40" s="41">
        <v>1830000</v>
      </c>
      <c r="R40" s="41">
        <v>13000</v>
      </c>
      <c r="S40" s="41">
        <v>21500</v>
      </c>
    </row>
    <row r="41" spans="1:19" ht="14.4" customHeight="1">
      <c r="A41" s="34">
        <v>869508</v>
      </c>
      <c r="B41" s="35" t="s">
        <v>53</v>
      </c>
      <c r="C41" s="36">
        <v>44865.593946793997</v>
      </c>
      <c r="D41" s="37">
        <v>44865</v>
      </c>
      <c r="E41" s="34" t="s">
        <v>52</v>
      </c>
      <c r="F41" s="34">
        <v>2017</v>
      </c>
      <c r="G41" s="34">
        <v>12.097</v>
      </c>
      <c r="H41" s="34" t="s">
        <v>51</v>
      </c>
      <c r="I41" s="34"/>
      <c r="J41" s="34" t="s">
        <v>31</v>
      </c>
      <c r="K41" s="34" t="s">
        <v>50</v>
      </c>
      <c r="L41" s="34" t="s">
        <v>32</v>
      </c>
      <c r="M41" s="41">
        <v>1891000</v>
      </c>
      <c r="N41" s="41">
        <v>1025</v>
      </c>
      <c r="O41" s="41">
        <v>1816000</v>
      </c>
      <c r="P41" s="41">
        <v>7000</v>
      </c>
      <c r="Q41" s="41">
        <v>1809000</v>
      </c>
      <c r="R41" s="41">
        <v>0</v>
      </c>
      <c r="S41" s="41">
        <v>6500</v>
      </c>
    </row>
    <row r="43" spans="1:19">
      <c r="R43" s="8" t="s">
        <v>8</v>
      </c>
      <c r="S43" s="42">
        <f>SUM(S9:S41)</f>
        <v>262800</v>
      </c>
    </row>
    <row r="44" spans="1:19">
      <c r="R44" s="8" t="s">
        <v>49</v>
      </c>
      <c r="S44" s="42">
        <f>COUNTA(S9:S41)</f>
        <v>33</v>
      </c>
    </row>
    <row r="45" spans="1:19">
      <c r="R45" s="8" t="s">
        <v>42</v>
      </c>
      <c r="S45" s="42">
        <f>S44*6000</f>
        <v>198000</v>
      </c>
    </row>
    <row r="46" spans="1:19">
      <c r="R46" s="26"/>
      <c r="S46" s="27"/>
    </row>
    <row r="47" spans="1:19">
      <c r="R47" s="9" t="s">
        <v>9</v>
      </c>
      <c r="S47" s="43">
        <f>S43-S45</f>
        <v>64800</v>
      </c>
    </row>
  </sheetData>
  <pageMargins left="1" right="1" top="1" bottom="1" header="1" footer="1"/>
  <pageSetup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workbookViewId="0">
      <selection activeCell="B8" sqref="B8"/>
    </sheetView>
  </sheetViews>
  <sheetFormatPr defaultColWidth="9" defaultRowHeight="14.5"/>
  <cols>
    <col min="2" max="2" width="12.453125" style="1" customWidth="1"/>
  </cols>
  <sheetData>
    <row r="1" spans="1:6">
      <c r="A1" s="2" t="s">
        <v>44</v>
      </c>
      <c r="B1" s="3"/>
      <c r="C1" s="2"/>
      <c r="D1" s="2"/>
      <c r="E1" s="2"/>
      <c r="F1" s="2"/>
    </row>
    <row r="2" spans="1:6">
      <c r="A2" s="2"/>
      <c r="B2" s="3"/>
      <c r="C2" s="2"/>
      <c r="D2" s="2"/>
      <c r="E2" s="2"/>
      <c r="F2" s="2"/>
    </row>
    <row r="3" spans="1:6">
      <c r="A3" s="2" t="s">
        <v>45</v>
      </c>
      <c r="B3" s="3" t="s">
        <v>46</v>
      </c>
      <c r="C3" s="2"/>
      <c r="D3" s="2"/>
      <c r="E3" s="2"/>
      <c r="F3" s="2"/>
    </row>
    <row r="4" spans="1:6">
      <c r="A4" s="4">
        <v>43647</v>
      </c>
      <c r="B4" s="3" t="s">
        <v>47</v>
      </c>
      <c r="C4" s="2"/>
      <c r="D4" s="2"/>
      <c r="E4" s="2"/>
      <c r="F4" s="2"/>
    </row>
    <row r="5" spans="1:6">
      <c r="A5" s="4">
        <v>43678</v>
      </c>
      <c r="B5" s="3">
        <v>109300</v>
      </c>
      <c r="C5" s="2"/>
      <c r="D5" s="2"/>
      <c r="E5" s="2"/>
      <c r="F5" s="2"/>
    </row>
    <row r="6" spans="1:6">
      <c r="A6" s="4">
        <v>43709</v>
      </c>
      <c r="B6" s="3">
        <v>790600</v>
      </c>
      <c r="C6" s="2"/>
      <c r="D6" s="2"/>
      <c r="E6" s="2"/>
      <c r="F6" s="2"/>
    </row>
    <row r="7" spans="1:6">
      <c r="A7" s="4">
        <v>43739</v>
      </c>
      <c r="B7" s="3">
        <v>1148200</v>
      </c>
      <c r="C7" s="2"/>
      <c r="D7" s="2"/>
      <c r="E7" s="2"/>
      <c r="F7" s="2"/>
    </row>
    <row r="8" spans="1:6">
      <c r="A8" s="4">
        <v>43770</v>
      </c>
      <c r="B8" s="3">
        <v>1259800</v>
      </c>
      <c r="C8" s="2"/>
      <c r="D8" s="2"/>
      <c r="E8" s="2"/>
      <c r="F8" s="2"/>
    </row>
    <row r="9" spans="1:6">
      <c r="A9" s="4">
        <v>43800</v>
      </c>
      <c r="B9" s="3">
        <v>1002858</v>
      </c>
      <c r="C9" s="2"/>
      <c r="D9" s="2"/>
      <c r="E9" s="2"/>
      <c r="F9" s="2"/>
    </row>
    <row r="10" spans="1:6">
      <c r="A10" s="4">
        <v>43831</v>
      </c>
      <c r="B10" s="3">
        <v>1000600</v>
      </c>
      <c r="C10" s="2"/>
      <c r="D10" s="2"/>
      <c r="E10" s="2"/>
      <c r="F10" s="2"/>
    </row>
    <row r="11" spans="1:6">
      <c r="A11" s="4">
        <v>43862</v>
      </c>
      <c r="B11" s="3">
        <v>478600</v>
      </c>
      <c r="C11" s="2"/>
      <c r="D11" s="2"/>
      <c r="E11" s="2"/>
      <c r="F11" s="2"/>
    </row>
    <row r="12" spans="1:6">
      <c r="A12" s="5">
        <v>43891</v>
      </c>
      <c r="B12" s="6">
        <v>416800</v>
      </c>
      <c r="C12" s="2"/>
      <c r="D12" s="2"/>
      <c r="E12" s="2"/>
      <c r="F12" s="2"/>
    </row>
    <row r="13" spans="1:6">
      <c r="A13" s="2"/>
      <c r="B13" s="3">
        <f>SUM(B5:B12)</f>
        <v>6206758</v>
      </c>
      <c r="C13" s="2"/>
      <c r="D13" s="2"/>
      <c r="E13" s="2"/>
      <c r="F13" s="2"/>
    </row>
    <row r="14" spans="1:6">
      <c r="A14" s="2"/>
      <c r="B14" s="3"/>
      <c r="C14" s="2"/>
      <c r="D14" s="2"/>
      <c r="E14" s="2"/>
      <c r="F14" s="2"/>
    </row>
    <row r="15" spans="1:6">
      <c r="A15" s="2"/>
      <c r="B15" s="3"/>
      <c r="C15" s="2"/>
      <c r="D15" s="2"/>
      <c r="E15" s="2"/>
      <c r="F15" s="2"/>
    </row>
    <row r="16" spans="1:6">
      <c r="A16" s="2"/>
      <c r="B16" s="3"/>
      <c r="C16" s="2"/>
      <c r="D16" s="2"/>
      <c r="E16" s="2"/>
      <c r="F16" s="2"/>
    </row>
    <row r="17" spans="1:6">
      <c r="A17" s="2"/>
      <c r="B17" s="3"/>
      <c r="C17" s="2"/>
      <c r="D17" s="2"/>
      <c r="E17" s="2"/>
      <c r="F17" s="2"/>
    </row>
    <row r="18" spans="1:6">
      <c r="A18" s="2"/>
      <c r="B18" s="3"/>
      <c r="C18" s="2"/>
      <c r="D18" s="2"/>
      <c r="E18" s="2"/>
      <c r="F18" s="2"/>
    </row>
  </sheetData>
  <pageMargins left="0.7" right="0.7" top="0.75" bottom="0.75" header="0.3" footer="0.3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Oct2022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Ichioka</dc:creator>
  <cp:lastModifiedBy>Prettyko</cp:lastModifiedBy>
  <dcterms:created xsi:type="dcterms:W3CDTF">2020-04-24T05:31:00Z</dcterms:created>
  <dcterms:modified xsi:type="dcterms:W3CDTF">2022-11-21T00:33:23Z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FF6C3296E2CA4A4AB91395C1C55DF1F8</vt:lpwstr>
  </property>
  <property fmtid="{D5CDD505-2E9C-101B-9397-08002B2CF9AE}" pid="3" name="KSOProductBuildVer">
    <vt:lpwstr>1033-11.2.0.11042</vt:lpwstr>
  </property>
</Properties>
</file>