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Nancy Tiaba\Desktop\OFFICE\"/>
    </mc:Choice>
  </mc:AlternateContent>
  <xr:revisionPtr revIDLastSave="0" documentId="8_{A169848A-715C-45B3-B3FA-0A328879F6FF}" xr6:coauthVersionLast="47" xr6:coauthVersionMax="47" xr10:uidLastSave="{00000000-0000-0000-0000-000000000000}"/>
  <bookViews>
    <workbookView xWindow="-110" yWindow="-110" windowWidth="19420" windowHeight="10420" tabRatio="483" firstSheet="5" activeTab="8" xr2:uid="{00000000-000D-0000-FFFF-FFFF00000000}"/>
  </bookViews>
  <sheets>
    <sheet name="Stadium, WCD, MSK, PKMC, Majik" sheetId="20" r:id="rId1"/>
    <sheet name="NZ CAL &amp; DEALER LIST" sheetId="23" r:id="rId2"/>
    <sheet name="DEALER LIST" sheetId="33" r:id="rId3"/>
    <sheet name="SALE" sheetId="37" r:id="rId4"/>
    <sheet name="passwords" sheetId="39" r:id="rId5"/>
    <sheet name="ACTIVE DEALER" sheetId="55" r:id="rId6"/>
    <sheet name="PURCHASES" sheetId="56" r:id="rId7"/>
    <sheet name="Bidding Gauge" sheetId="57" r:id="rId8"/>
    <sheet name="ESTEEM CARS" sheetId="5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3" l="1"/>
  <c r="B9" i="23" s="1"/>
  <c r="B11" i="23" s="1"/>
  <c r="C11" i="23" s="1"/>
  <c r="H52" i="20"/>
  <c r="J51" i="20"/>
  <c r="J52" i="20" s="1"/>
  <c r="H51" i="20"/>
  <c r="B50" i="20"/>
  <c r="B52" i="20" s="1"/>
  <c r="B53" i="20" s="1"/>
  <c r="B55" i="20" s="1"/>
  <c r="J43" i="20"/>
  <c r="J44" i="20" s="1"/>
  <c r="H43" i="20"/>
  <c r="B42" i="20"/>
  <c r="B44" i="20" s="1"/>
  <c r="B45" i="20" s="1"/>
  <c r="J36" i="20"/>
  <c r="J37" i="20" s="1"/>
  <c r="H36" i="20"/>
  <c r="J35" i="20"/>
  <c r="H35" i="20"/>
  <c r="J26" i="20"/>
  <c r="J27" i="20" s="1"/>
  <c r="H26" i="20"/>
  <c r="B25" i="20"/>
  <c r="B27" i="20" s="1"/>
  <c r="B29" i="20" s="1"/>
  <c r="G12" i="20"/>
  <c r="J10" i="20"/>
  <c r="J11" i="20" s="1"/>
  <c r="H10" i="20"/>
  <c r="B8" i="20"/>
  <c r="B10" i="20" s="1"/>
  <c r="B11" i="20" s="1"/>
  <c r="B13" i="20" s="1"/>
  <c r="B28" i="20" l="1"/>
  <c r="J12" i="20"/>
  <c r="H12" i="20"/>
  <c r="J28" i="20"/>
  <c r="H28" i="20"/>
  <c r="J45" i="20"/>
  <c r="H45" i="20"/>
  <c r="H38" i="20"/>
  <c r="J38" i="20"/>
  <c r="J53" i="20"/>
  <c r="H53" i="20"/>
  <c r="H11" i="20"/>
  <c r="H37" i="20"/>
  <c r="H44" i="20"/>
  <c r="H27" i="20"/>
  <c r="J54" i="20" l="1"/>
  <c r="H54" i="20"/>
  <c r="J13" i="20"/>
  <c r="H13" i="20"/>
  <c r="H46" i="20"/>
  <c r="J46" i="20"/>
  <c r="H29" i="20"/>
  <c r="J29" i="20"/>
</calcChain>
</file>

<file path=xl/sharedStrings.xml><?xml version="1.0" encoding="utf-8"?>
<sst xmlns="http://schemas.openxmlformats.org/spreadsheetml/2006/main" count="2050" uniqueCount="866">
  <si>
    <t>180,0</t>
  </si>
  <si>
    <t>PP in 000</t>
  </si>
  <si>
    <t>,</t>
  </si>
  <si>
    <t>Rides2go</t>
  </si>
  <si>
    <t>CID 828185</t>
  </si>
  <si>
    <t>x</t>
  </si>
  <si>
    <t>MARKET SCALE</t>
  </si>
  <si>
    <t>d</t>
  </si>
  <si>
    <t>Price</t>
  </si>
  <si>
    <t>Stadium</t>
  </si>
  <si>
    <t>-</t>
  </si>
  <si>
    <t>FOB Price</t>
  </si>
  <si>
    <t>Landed Price w/ GST</t>
  </si>
  <si>
    <t>Compliance</t>
  </si>
  <si>
    <t>(compliance + Heat Treatment+ EBS</t>
  </si>
  <si>
    <t>Complied Price</t>
  </si>
  <si>
    <t>xposureimports</t>
  </si>
  <si>
    <t>CID 811448</t>
  </si>
  <si>
    <t>MSK</t>
  </si>
  <si>
    <t>x1</t>
  </si>
  <si>
    <t>CIF Price</t>
  </si>
  <si>
    <t>Majik</t>
  </si>
  <si>
    <t>CID391143</t>
  </si>
  <si>
    <t>Paul Kelly</t>
  </si>
  <si>
    <t>ESTEEM CARS</t>
  </si>
  <si>
    <t>CID879595</t>
  </si>
  <si>
    <t>X`</t>
  </si>
  <si>
    <t>Whakatane</t>
  </si>
  <si>
    <t>(17" below - 550; 18" above - 800; Euro - 700)</t>
  </si>
  <si>
    <t>JPY - NZ$ rate</t>
  </si>
  <si>
    <t>NZ DEALERS</t>
  </si>
  <si>
    <t>input PP here</t>
  </si>
  <si>
    <t>Dealer Name</t>
  </si>
  <si>
    <t>Company</t>
  </si>
  <si>
    <t>CID</t>
  </si>
  <si>
    <t>POD</t>
  </si>
  <si>
    <t>Confirmed Units</t>
  </si>
  <si>
    <t>Ramy  Ibrahim</t>
  </si>
  <si>
    <t>Rides2Go</t>
  </si>
  <si>
    <t>New Zealand / Auckland</t>
  </si>
  <si>
    <t xml:space="preserve">Gautam Chhabra </t>
  </si>
  <si>
    <t>Esteem Cars Traders</t>
  </si>
  <si>
    <t>873161/879595</t>
  </si>
  <si>
    <t>IBC Fee</t>
  </si>
  <si>
    <t>Cade Harris</t>
  </si>
  <si>
    <t>Affordable Cars</t>
  </si>
  <si>
    <t>New Zealand / Lyttelton</t>
  </si>
  <si>
    <t>Taran Singh</t>
  </si>
  <si>
    <t>Xposure Motors Ltd.</t>
  </si>
  <si>
    <t>OFS</t>
  </si>
  <si>
    <t>Ibrahim Khazi</t>
  </si>
  <si>
    <t>INE QUALITY CARS LIMITED.</t>
  </si>
  <si>
    <t>Estimated Landed Price GST incl</t>
  </si>
  <si>
    <t>Gary McLachlan</t>
  </si>
  <si>
    <t>Boston International</t>
  </si>
  <si>
    <t>Anayat Ullah</t>
  </si>
  <si>
    <t>CutPrice Autos Wholesales LTD</t>
  </si>
  <si>
    <t>879910/ 861629</t>
  </si>
  <si>
    <t>Jason Larsen</t>
  </si>
  <si>
    <t>Ichiban Auto Wellington</t>
  </si>
  <si>
    <t xml:space="preserve">CID: </t>
  </si>
  <si>
    <t>COMPANY NAME</t>
  </si>
  <si>
    <t>CONTACT PERSON</t>
  </si>
  <si>
    <t>PORT/COUNTRY</t>
  </si>
  <si>
    <t>MARKET SETTINGS</t>
  </si>
  <si>
    <t>CURRENCY</t>
  </si>
  <si>
    <t>EMAIL ADDRESS</t>
  </si>
  <si>
    <t>Triple H Motors Ltd</t>
  </si>
  <si>
    <t>Courtney Higgins</t>
  </si>
  <si>
    <t>Auckland/ New Zealand</t>
  </si>
  <si>
    <t>65-1,250</t>
  </si>
  <si>
    <t>JPY</t>
  </si>
  <si>
    <t>hhhmotors@xtra.co.nz;hhh.chiggins@gmail.com;hiramhiggins@yahoo.co.nz;suehhhmotors@xtra.co.nz</t>
  </si>
  <si>
    <t>L &amp; B Motors</t>
  </si>
  <si>
    <t>Linson Myppan Anthony</t>
  </si>
  <si>
    <t>60,000-1,350</t>
  </si>
  <si>
    <t>lnbmotorstimaru.linson@gmail.com</t>
  </si>
  <si>
    <t>80,000-1,475</t>
  </si>
  <si>
    <t>NZD</t>
  </si>
  <si>
    <t>ine_qcars@yahoo.co.nz</t>
  </si>
  <si>
    <t>Genesis Motors</t>
  </si>
  <si>
    <t>Jack Stanly</t>
  </si>
  <si>
    <t>sales@genesismotor.co.nz</t>
  </si>
  <si>
    <t>Auto Corner ltd</t>
  </si>
  <si>
    <t>Nalin Cris</t>
  </si>
  <si>
    <t>80,000-1,300</t>
  </si>
  <si>
    <t>sales@autocorner.co.nz;autocornerlimited@gmail.com</t>
  </si>
  <si>
    <t>Donald  Dorius</t>
  </si>
  <si>
    <t>St Lucia / Pt Castries</t>
  </si>
  <si>
    <t>ddorius@candw.lc</t>
  </si>
  <si>
    <t xml:space="preserve">MG Imports </t>
  </si>
  <si>
    <t>Marco Vinicio Guillen</t>
  </si>
  <si>
    <t>Guatemala / Pt. Quetzal</t>
  </si>
  <si>
    <t>Oak Tree Cars</t>
  </si>
  <si>
    <t>MUSTAFA  Kalim</t>
  </si>
  <si>
    <t>United Kingdom / Southampton</t>
  </si>
  <si>
    <t>oaktreecars@gmail.com</t>
  </si>
  <si>
    <t>Tony Mbugua-719852</t>
  </si>
  <si>
    <t>Tony Mbugua</t>
  </si>
  <si>
    <t>Kenya / Mombasa</t>
  </si>
  <si>
    <t>ithaut2000@gmail.com</t>
  </si>
  <si>
    <t>447577147708</t>
  </si>
  <si>
    <t>Customer ID 841712</t>
  </si>
  <si>
    <t>ZEETECH AUTO K LIMITED</t>
  </si>
  <si>
    <t>nadeem iqbal</t>
  </si>
  <si>
    <t>Glen  Panel-874390</t>
  </si>
  <si>
    <t>Glen  Panel</t>
  </si>
  <si>
    <t>Chance Cars NZ</t>
  </si>
  <si>
    <t>Rusty Mcknight</t>
  </si>
  <si>
    <t>376587/ NZ SPLIT 2 80,000-1,525</t>
  </si>
  <si>
    <t xml:space="preserve">RIDES2GO </t>
  </si>
  <si>
    <t xml:space="preserve">BLACKBIRD EMAIL </t>
  </si>
  <si>
    <t>sachiko.clavier@blackbirdfinance.co.nz</t>
  </si>
  <si>
    <t>GOOD CARS</t>
  </si>
  <si>
    <t>828185 rides2go</t>
  </si>
  <si>
    <t>Manuel</t>
  </si>
  <si>
    <t xml:space="preserve">Majik Motors </t>
  </si>
  <si>
    <t>MANUEK/ KAP</t>
  </si>
  <si>
    <t>391143 Paul kelly</t>
  </si>
  <si>
    <t>   15 Edmund Road, Mangakakahi Rotorua, 3015 NEW ZEALAND</t>
  </si>
  <si>
    <t>   Tel. No. (07) 2819512 </t>
  </si>
  <si>
    <t>45,000 + auction fees + distant transport + 1200 OFS + HT + EBS.</t>
  </si>
  <si>
    <t>    keyalliancepro@gmail.com</t>
  </si>
  <si>
    <t>We import all sorts of cars. Particularly, Atenza, axela, skyline, Legacy, BMW, CRV, CX-5, X-TRAIL, OUTLANDER, MARK X, ACCORD, CIVIC, CAMRY and many more.</t>
  </si>
  <si>
    <t>CID 867554</t>
  </si>
  <si>
    <t>Hi Team,</t>
  </si>
  <si>
    <t>CID 867556</t>
  </si>
  <si>
    <t>Quick update for stock.</t>
  </si>
  <si>
    <t>Ichiban Auto Nelson</t>
  </si>
  <si>
    <r>
      <rPr>
        <sz val="12"/>
        <color rgb="FF000000"/>
        <rFont val="Calibri"/>
        <charset val="134"/>
      </rPr>
      <t>New AM: </t>
    </r>
    <r>
      <rPr>
        <sz val="12"/>
        <color rgb="FF000000"/>
        <rFont val="Calibri"/>
        <charset val="134"/>
      </rPr>
      <t>Kazumi Suzuki </t>
    </r>
  </si>
  <si>
    <t>Needing 50-60 units per month, prefer vehicles 2011 or newer. </t>
  </si>
  <si>
    <t>CID 874198</t>
  </si>
  <si>
    <t>Euros need to be 2011 or newer, and low to mid km.</t>
  </si>
  <si>
    <t>Jacinda Buzzard-874198</t>
  </si>
  <si>
    <t>No beige trim must be grey or darker interior on all vehicles, all coaches and SUV's must have alloys. Prefer high spec like "sports" model or "highway star" etc. </t>
  </si>
  <si>
    <t>“Article 297 [282]</t>
  </si>
  <si>
    <t>Always chasing Rav4's, Vanguards, hatchbacks, station wagons, (bigger vehicles for the NZ market)  </t>
  </si>
  <si>
    <t>Please just keep emailing vehicles at auction and I'll do my best to price. </t>
  </si>
  <si>
    <t>Customer Jer Lambe-876921 is having an issue with our website when logging-in. It directs him to the account summary page but still shows that he is not yet logged-in. I tried from my end but it's working fine. Please assist. Thank you.</t>
  </si>
  <si>
    <t>BOSTON INTL</t>
  </si>
  <si>
    <t>Please forward to any staff</t>
  </si>
  <si>
    <t>Thanks</t>
  </si>
  <si>
    <t>Mike Darren Motors Timaru cid 387297</t>
  </si>
  <si>
    <t>Will Casey</t>
  </si>
  <si>
    <r>
      <rPr>
        <sz val="8"/>
        <color rgb="FF174E86"/>
        <rFont val="Helvetica"/>
        <charset val="134"/>
      </rPr>
      <t>Mobile:</t>
    </r>
    <r>
      <rPr>
        <sz val="8"/>
        <color rgb="FF000000"/>
        <rFont val="Helvetica"/>
        <charset val="134"/>
      </rPr>
      <t>  +64 021 432168   |   </t>
    </r>
    <r>
      <rPr>
        <sz val="8"/>
        <color rgb="FF174E86"/>
        <rFont val="Helvetica"/>
        <charset val="134"/>
      </rPr>
      <t>Email: </t>
    </r>
    <r>
      <rPr>
        <sz val="8"/>
        <color rgb="FF000000"/>
        <rFont val="Helvetica"/>
        <charset val="134"/>
      </rPr>
      <t> </t>
    </r>
    <r>
      <rPr>
        <sz val="8"/>
        <color rgb="FF000000"/>
        <rFont val="Helvetica"/>
        <charset val="134"/>
      </rPr>
      <t>will@cmg.co.nz</t>
    </r>
  </si>
  <si>
    <t>PO Box 10413, Te Rapa, Hamilton, 3200, NZ</t>
  </si>
  <si>
    <t xml:space="preserve">2020 MAY </t>
  </si>
  <si>
    <t>Company Name</t>
  </si>
  <si>
    <t>Contact Name</t>
  </si>
  <si>
    <t>Chassis no.</t>
  </si>
  <si>
    <t>Country/Port</t>
  </si>
  <si>
    <t>Feedback</t>
  </si>
  <si>
    <t>CONDITIONS:</t>
  </si>
  <si>
    <t>AJ Motors ltd T/a Good Buy Motors-865727</t>
  </si>
  <si>
    <t>Daniel / Rao Yu / Lidong</t>
  </si>
  <si>
    <t>GRX130-6047507</t>
  </si>
  <si>
    <t>cancelled</t>
  </si>
  <si>
    <t>Anthony Isayi -706731</t>
  </si>
  <si>
    <t xml:space="preserve">Anthony Isayi </t>
  </si>
  <si>
    <t>E12-041631</t>
  </si>
  <si>
    <t>GRF-006017</t>
  </si>
  <si>
    <t>self-708253</t>
  </si>
  <si>
    <t>ARUN RAJ RAJAN</t>
  </si>
  <si>
    <t>KE2FW-110039</t>
  </si>
  <si>
    <t>booked</t>
  </si>
  <si>
    <t>TE52-009657</t>
  </si>
  <si>
    <t>Narthconlimited</t>
  </si>
  <si>
    <t>Jonathan Arthur Namatati</t>
  </si>
  <si>
    <t>WMWSR32080T510458</t>
  </si>
  <si>
    <t>Uganda / Mombasa</t>
  </si>
  <si>
    <t>weekend</t>
  </si>
  <si>
    <t>WMWSV32080T671792</t>
  </si>
  <si>
    <t>INES</t>
  </si>
  <si>
    <t>Joseph Mutisya</t>
  </si>
  <si>
    <t>K13-716818</t>
  </si>
  <si>
    <t>DE3FS-544602</t>
  </si>
  <si>
    <t>ZGE20-0113062</t>
  </si>
  <si>
    <t>DEJFS-124623</t>
  </si>
  <si>
    <t>Kavita Pillay</t>
  </si>
  <si>
    <t>AZE156-1011614</t>
  </si>
  <si>
    <t>KondaniSakala-338281</t>
  </si>
  <si>
    <t>Kondani Sakala</t>
  </si>
  <si>
    <t>NCP110-2001966</t>
  </si>
  <si>
    <t>Zambia / Dar Es Salaam</t>
  </si>
  <si>
    <t>Aaron Wilson-869838</t>
  </si>
  <si>
    <t>Aaron Wilson</t>
  </si>
  <si>
    <t>NHP10-2221032</t>
  </si>
  <si>
    <t>purchased/booked</t>
  </si>
  <si>
    <t>Joseph Malgapo-872429</t>
  </si>
  <si>
    <t>Joseph Malgapo</t>
  </si>
  <si>
    <t>WVWZZZ1KZ8U025399</t>
  </si>
  <si>
    <t>josephholligan-289806</t>
  </si>
  <si>
    <t>joseph holligan</t>
  </si>
  <si>
    <t>NSP130-2144494</t>
  </si>
  <si>
    <t>Guyana / Georgetown GY</t>
  </si>
  <si>
    <t xml:space="preserve">with TT </t>
  </si>
  <si>
    <t>WVWZZZ1KZ9M332439</t>
  </si>
  <si>
    <t>WVWZZZ1KZBW197914</t>
  </si>
  <si>
    <t>Shannon Emslie-870137</t>
  </si>
  <si>
    <t>Shannon Emslie</t>
  </si>
  <si>
    <t>WAUZZZ8P4CA056585</t>
  </si>
  <si>
    <t>Grand Cayman/Georgetown</t>
  </si>
  <si>
    <t>paid</t>
  </si>
  <si>
    <t>patrick shitandi-653232</t>
  </si>
  <si>
    <t>patrick shitandi</t>
  </si>
  <si>
    <t>YAM-010400</t>
  </si>
  <si>
    <t>Sept ,2020</t>
  </si>
  <si>
    <t>Sean/Ramy</t>
  </si>
  <si>
    <t>WAUZZZ8K0DA091579</t>
  </si>
  <si>
    <t>BOOKED</t>
  </si>
  <si>
    <t>TE52-010413</t>
  </si>
  <si>
    <t>WVWZZZ6RZDU039696</t>
  </si>
  <si>
    <t>Nadeem</t>
  </si>
  <si>
    <t>ZRR70-0569673</t>
  </si>
  <si>
    <t>Ruby Goyal-873403</t>
  </si>
  <si>
    <t>Ruby Goyal</t>
  </si>
  <si>
    <t>ZSU60-0046967</t>
  </si>
  <si>
    <t>THIANNET LOGISTICS INVESTMENT LTD..</t>
  </si>
  <si>
    <t>THIONG'O THUO</t>
  </si>
  <si>
    <t>NKE165-7001805</t>
  </si>
  <si>
    <t>Five Star Car Valet</t>
  </si>
  <si>
    <t>Peng Du</t>
  </si>
  <si>
    <t>RE4-1002867</t>
  </si>
  <si>
    <t>pj properties ltd</t>
  </si>
  <si>
    <t>Paul Burke</t>
  </si>
  <si>
    <t>WBAVL52040VP32168</t>
  </si>
  <si>
    <t>GH5FS-202358</t>
  </si>
  <si>
    <t>TNT31-000701</t>
  </si>
  <si>
    <t>CWFFW-108404</t>
  </si>
  <si>
    <t>BLFFW-101960</t>
  </si>
  <si>
    <t>AHR20-7019725</t>
  </si>
  <si>
    <t>RB1-1203080</t>
  </si>
  <si>
    <t>AZE156-1022852</t>
  </si>
  <si>
    <t>BP5-178824</t>
  </si>
  <si>
    <t>FD3-1402045</t>
  </si>
  <si>
    <t>BYEFP-111237</t>
  </si>
  <si>
    <t>GH5FS-200576</t>
  </si>
  <si>
    <t>BR9-003812</t>
  </si>
  <si>
    <t>BLFFP-100668</t>
  </si>
  <si>
    <t>RB1-1102926</t>
  </si>
  <si>
    <t>N17-704808</t>
  </si>
  <si>
    <t>TD54W-209509</t>
  </si>
  <si>
    <t>DEJFS-124482</t>
  </si>
  <si>
    <t>ZC72S-336491</t>
  </si>
  <si>
    <t>NOVEMBER</t>
  </si>
  <si>
    <t xml:space="preserve">Auto Corner Limited </t>
  </si>
  <si>
    <t>E12-426440</t>
  </si>
  <si>
    <t>GSE20-2015315</t>
  </si>
  <si>
    <t>DNT31-001375</t>
  </si>
  <si>
    <t>NKE165-7121401</t>
  </si>
  <si>
    <t>CW5W-5301862</t>
  </si>
  <si>
    <t>YA4-018647</t>
  </si>
  <si>
    <t>ZGE20-0055366</t>
  </si>
  <si>
    <t>NT31-004838</t>
  </si>
  <si>
    <t>ZC72S-327466</t>
  </si>
  <si>
    <t>BRM-009058</t>
  </si>
  <si>
    <t>GP7-004243</t>
  </si>
  <si>
    <t>RB1-1203297</t>
  </si>
  <si>
    <t>DEJFS-172954</t>
  </si>
  <si>
    <t>WBAVL32020VN78029</t>
  </si>
  <si>
    <t>my purchase</t>
  </si>
  <si>
    <t>Karls Cars Ltd.</t>
  </si>
  <si>
    <t>Karl James Lyford</t>
  </si>
  <si>
    <t>AZE156-1035783</t>
  </si>
  <si>
    <t>New Zealand / Nelson</t>
  </si>
  <si>
    <t>CX6A-0000323</t>
  </si>
  <si>
    <t>DEJFS-169782</t>
  </si>
  <si>
    <t>WBAPG56010NL22449</t>
  </si>
  <si>
    <t>RE3-1300905</t>
  </si>
  <si>
    <t>J32-254456</t>
  </si>
  <si>
    <t>ZGE20-0087541</t>
  </si>
  <si>
    <t>ZC72S-325994</t>
  </si>
  <si>
    <t>GSU30-0003655</t>
  </si>
  <si>
    <t>RB1-1201849</t>
  </si>
  <si>
    <t>ZC83S-117214</t>
  </si>
  <si>
    <t>ZC83S-119676</t>
  </si>
  <si>
    <t>NHP10-6549760</t>
  </si>
  <si>
    <t>AJ Motors ltd T/a Good Buy Motors</t>
  </si>
  <si>
    <t>DEJFS-121142</t>
  </si>
  <si>
    <t>MajikMotors.</t>
  </si>
  <si>
    <t>GP5-3303083</t>
  </si>
  <si>
    <t>BP5-164168</t>
  </si>
  <si>
    <t>J32-200401</t>
  </si>
  <si>
    <t>RB1-1056382</t>
  </si>
  <si>
    <t>NT31-113651</t>
  </si>
  <si>
    <t>ZGE20-0053718</t>
  </si>
  <si>
    <t>CP3-1300032</t>
  </si>
  <si>
    <t>DEJFS-165247</t>
  </si>
  <si>
    <t>NT31-103163</t>
  </si>
  <si>
    <t>george muiruri-861842</t>
  </si>
  <si>
    <t>george muiruri</t>
  </si>
  <si>
    <t>YF15-307381</t>
  </si>
  <si>
    <t>JMJ CARS LIMITED</t>
  </si>
  <si>
    <r>
      <rPr>
        <sz val="12"/>
        <color rgb="FF000000"/>
        <rFont val="Calibri"/>
        <charset val="134"/>
      </rPr>
      <t> </t>
    </r>
    <r>
      <rPr>
        <sz val="12"/>
        <color rgb="FF000000"/>
        <rFont val="Calibri"/>
        <charset val="134"/>
      </rPr>
      <t>DJ3FS-106986</t>
    </r>
  </si>
  <si>
    <t>ZGE20-0046889</t>
  </si>
  <si>
    <t>NT31-028124</t>
  </si>
  <si>
    <t>My purchase</t>
  </si>
  <si>
    <t>WBAPG56070NM15203</t>
  </si>
  <si>
    <t>WBAUS92070A861633</t>
  </si>
  <si>
    <t>BRM-026350</t>
  </si>
  <si>
    <t>WBAUT92010A539082</t>
  </si>
  <si>
    <t>Jay Pascal-876186</t>
  </si>
  <si>
    <t>Jay Pascal</t>
  </si>
  <si>
    <t>VY12-197304</t>
  </si>
  <si>
    <t>Dominica / Roseau</t>
  </si>
  <si>
    <t>VY12-172321</t>
  </si>
  <si>
    <t>WAUZZZ8P2CA024718</t>
  </si>
  <si>
    <t>ZC72S-325273</t>
  </si>
  <si>
    <t>Rodgers Komen-869245</t>
  </si>
  <si>
    <t>Rodgers Komen</t>
  </si>
  <si>
    <t>NKE165-7039911</t>
  </si>
  <si>
    <t>Kenya/Mombasa</t>
  </si>
  <si>
    <t>CW5W-0001701</t>
  </si>
  <si>
    <t>WBAPG56020NM19983</t>
  </si>
  <si>
    <t>ZC31S-253197</t>
  </si>
  <si>
    <t>WVWZZZ1KZBW258358</t>
  </si>
  <si>
    <t>GRX130-6018084</t>
  </si>
  <si>
    <t>CWFFW-125468</t>
  </si>
  <si>
    <t>NT31-028197</t>
  </si>
  <si>
    <t>NT31-017388</t>
  </si>
  <si>
    <t>ACA31-5018024</t>
  </si>
  <si>
    <t>BLFFW-102640</t>
  </si>
  <si>
    <t>WBAUE120X0PC77591</t>
  </si>
  <si>
    <t>ZC72S-331831</t>
  </si>
  <si>
    <t>Wayne Hill Cars-171549</t>
  </si>
  <si>
    <t>Wayne Hill</t>
  </si>
  <si>
    <t>WMWSV32020T671271</t>
  </si>
  <si>
    <t>Booked</t>
  </si>
  <si>
    <t>PATRICK MUTUGI-743928</t>
  </si>
  <si>
    <t>PATRICK MUTUGI</t>
  </si>
  <si>
    <t>WBA1A12070E946761</t>
  </si>
  <si>
    <t>Philemon Mwawasi-409829</t>
  </si>
  <si>
    <t>Philemon Mwamburi Mwawasi</t>
  </si>
  <si>
    <t>DK5FW-123098</t>
  </si>
  <si>
    <r>
      <rPr>
        <sz val="10"/>
        <color rgb="FF000000"/>
        <rFont val="Segoe UI"/>
        <charset val="134"/>
      </rPr>
      <t>DEJFS-119</t>
    </r>
    <r>
      <rPr>
        <b/>
        <sz val="10"/>
        <color rgb="FF000000"/>
        <rFont val="Segoe UI"/>
        <charset val="134"/>
      </rPr>
      <t>6</t>
    </r>
    <r>
      <rPr>
        <sz val="10"/>
        <color rgb="FF000000"/>
        <rFont val="Segoe UI"/>
        <charset val="134"/>
      </rPr>
      <t>15</t>
    </r>
  </si>
  <si>
    <t>ZD72S-301379</t>
  </si>
  <si>
    <t>GP2-003576</t>
  </si>
  <si>
    <t>CW5W-5205458</t>
  </si>
  <si>
    <t>Jer Lambe-876921</t>
  </si>
  <si>
    <t>Jer Lambe</t>
  </si>
  <si>
    <t>WVWZZZAUZFP502146</t>
  </si>
  <si>
    <t>Ireland / Dublin</t>
  </si>
  <si>
    <t>Affordable Car Sales</t>
  </si>
  <si>
    <t>BYEFP-104122</t>
  </si>
  <si>
    <t>WVWZZZ1KZ6W084073</t>
  </si>
  <si>
    <t>IndoNZFilmCompanyLtd</t>
  </si>
  <si>
    <t>SHAILESH PRAJAPATI</t>
  </si>
  <si>
    <t>NHP10-2296210</t>
  </si>
  <si>
    <t>April 2021</t>
  </si>
  <si>
    <t>WBAUE120X0P243485</t>
  </si>
  <si>
    <t>WBAVA76020NK75551</t>
  </si>
  <si>
    <t>WBAUE120X0P241705</t>
  </si>
  <si>
    <t>WDD2042482F547529</t>
  </si>
  <si>
    <t>WBAPG56010NM19814</t>
  </si>
  <si>
    <t>NHP10-6449909</t>
  </si>
  <si>
    <t>GH5FW-200215</t>
  </si>
  <si>
    <t>BLFFW-107749</t>
  </si>
  <si>
    <t>WVWZZZ6RZAU001882</t>
  </si>
  <si>
    <t>CW5W-5204765</t>
  </si>
  <si>
    <t>CW5W-0004679</t>
  </si>
  <si>
    <t>CW5W-5105889</t>
  </si>
  <si>
    <t>BLFFW-110635</t>
  </si>
  <si>
    <t>BLFFW-107124</t>
  </si>
  <si>
    <t>WBAUS72020A370293</t>
  </si>
  <si>
    <t>RTG 0</t>
  </si>
  <si>
    <t>BLFFW-108663</t>
  </si>
  <si>
    <t>GH5FW-106030</t>
  </si>
  <si>
    <t>WBAPG56080NL21606</t>
  </si>
  <si>
    <t>CWEFW-141873</t>
  </si>
  <si>
    <t>waiting for the pp request</t>
  </si>
  <si>
    <t>RE3-1006492</t>
  </si>
  <si>
    <t>checked with tech</t>
  </si>
  <si>
    <t>WBAUT72060A538238</t>
  </si>
  <si>
    <t>WBAUS92090A861620</t>
  </si>
  <si>
    <t>WAUZZZ8K7AA114058</t>
  </si>
  <si>
    <t xml:space="preserve">booked </t>
  </si>
  <si>
    <t>JULY2021</t>
  </si>
  <si>
    <t>Update</t>
  </si>
  <si>
    <t>Tech Feedback</t>
  </si>
  <si>
    <t>PRICE</t>
  </si>
  <si>
    <t>YR</t>
  </si>
  <si>
    <t>Color</t>
  </si>
  <si>
    <t>Mileage</t>
  </si>
  <si>
    <t>NT31-033081</t>
  </si>
  <si>
    <t>being checked</t>
  </si>
  <si>
    <t>350k</t>
  </si>
  <si>
    <t>Black</t>
  </si>
  <si>
    <t>112588K</t>
  </si>
  <si>
    <t>NT31-202236</t>
  </si>
  <si>
    <t>430k</t>
  </si>
  <si>
    <t>BLUE</t>
  </si>
  <si>
    <t>120420K</t>
  </si>
  <si>
    <t>NT31-001141</t>
  </si>
  <si>
    <t>330k</t>
  </si>
  <si>
    <t>129565K</t>
  </si>
  <si>
    <t>WAUZZZ8K9AA151273</t>
  </si>
  <si>
    <t>61640K</t>
  </si>
  <si>
    <t>GJEFW-101104</t>
  </si>
  <si>
    <t>980K</t>
  </si>
  <si>
    <t>ZE2-1112379</t>
  </si>
  <si>
    <t>NT31-052074</t>
  </si>
  <si>
    <t>WBAUE12080P242710</t>
  </si>
  <si>
    <t>NHP10-2419367</t>
  </si>
  <si>
    <t>680k</t>
  </si>
  <si>
    <t>NKE165-8034677</t>
  </si>
  <si>
    <t>595k</t>
  </si>
  <si>
    <t>CW5W-5206271</t>
  </si>
  <si>
    <t>474k</t>
  </si>
  <si>
    <t>GJ2FW-107963</t>
  </si>
  <si>
    <t>695k</t>
  </si>
  <si>
    <t>WDB2110522B253097</t>
  </si>
  <si>
    <t>CW5W-5205762</t>
  </si>
  <si>
    <t>BR9-045671</t>
  </si>
  <si>
    <t>Autoworld Cars</t>
  </si>
  <si>
    <t>Mark  Smith</t>
  </si>
  <si>
    <t>NT31-119629</t>
  </si>
  <si>
    <t>ZGE20-0150449</t>
  </si>
  <si>
    <t>BL5FW-206507</t>
  </si>
  <si>
    <t>BL5FW-201854</t>
  </si>
  <si>
    <t>Mi Park-877954</t>
  </si>
  <si>
    <t>Mi Park</t>
  </si>
  <si>
    <t>NT32-042177</t>
  </si>
  <si>
    <t>DEJFS-146336</t>
  </si>
  <si>
    <t>ER3P-107340</t>
  </si>
  <si>
    <t>NT31-036247</t>
  </si>
  <si>
    <t>photos</t>
  </si>
  <si>
    <t>SH5-050066</t>
  </si>
  <si>
    <t>WBAUE32080E566151</t>
  </si>
  <si>
    <t>ok</t>
  </si>
  <si>
    <t>CWEFW-107883</t>
  </si>
  <si>
    <t>GP2-020585</t>
  </si>
  <si>
    <t>KE2FW-121719</t>
  </si>
  <si>
    <t>AUGUST</t>
  </si>
  <si>
    <t>Paramount Group NZ Ltd t/a Affordable Cars</t>
  </si>
  <si>
    <t>BR9-034273</t>
  </si>
  <si>
    <t>BR9-061806</t>
  </si>
  <si>
    <t>WBAUS92080A940390</t>
  </si>
  <si>
    <t>WAUZZZ8P7CA168314</t>
  </si>
  <si>
    <t xml:space="preserve">BOOKED </t>
  </si>
  <si>
    <t>E12-254885</t>
  </si>
  <si>
    <t>WDD2040542A152866</t>
  </si>
  <si>
    <t>WBA3D32000F286765</t>
  </si>
  <si>
    <t>FD3-1401812</t>
  </si>
  <si>
    <t>RTG-1</t>
  </si>
  <si>
    <t>E12-252086</t>
  </si>
  <si>
    <t>NF15-151144</t>
  </si>
  <si>
    <t>RTG1</t>
  </si>
  <si>
    <t>GJ2FW-102191</t>
  </si>
  <si>
    <t>GP2-005292</t>
  </si>
  <si>
    <t>WDD2462422J120844</t>
  </si>
  <si>
    <t>YA5-019118</t>
  </si>
  <si>
    <t>ACA33-5237518</t>
  </si>
  <si>
    <t>CWEFW-139392</t>
  </si>
  <si>
    <t>WVWZZZ1KZBW221793</t>
  </si>
  <si>
    <t>GRX130-6041161</t>
  </si>
  <si>
    <t>HFC26-151204</t>
  </si>
  <si>
    <t>BR9-058040</t>
  </si>
  <si>
    <t>WVWZZZ1KZBW324400</t>
  </si>
  <si>
    <t>OK</t>
  </si>
  <si>
    <t>PY50-252481</t>
  </si>
  <si>
    <t>no checklist</t>
  </si>
  <si>
    <t>WDD2042412F267049</t>
  </si>
  <si>
    <t>BM9-020538</t>
  </si>
  <si>
    <t>RTG- 1</t>
  </si>
  <si>
    <t>YF15-408462</t>
  </si>
  <si>
    <t>WVWZZZ1KZ9W508373</t>
  </si>
  <si>
    <t>WVWZZZ1KZAW392285</t>
  </si>
  <si>
    <t>RB1-1305434</t>
  </si>
  <si>
    <t>KE2FW-127362</t>
  </si>
  <si>
    <t>WBAPG56080NL20357</t>
  </si>
  <si>
    <t>WAUZZZ4G3CN056978</t>
  </si>
  <si>
    <t>SEPTEMBER SALES</t>
  </si>
  <si>
    <t>GA3W-0011441</t>
  </si>
  <si>
    <t>RB3-1010973</t>
  </si>
  <si>
    <t>NT31-055336</t>
  </si>
  <si>
    <t>WVWZZZ1KZBW074046</t>
  </si>
  <si>
    <t>WBAPG56050NL21692</t>
  </si>
  <si>
    <t>WBAUE32060E566424</t>
  </si>
  <si>
    <t>BR9-060319</t>
  </si>
  <si>
    <t>WBAPG36030NM93711</t>
  </si>
  <si>
    <t>Sleek Cars-852963</t>
  </si>
  <si>
    <t>Gagan Singh</t>
  </si>
  <si>
    <t>ANA10-0032213</t>
  </si>
  <si>
    <t>FC26-013704</t>
  </si>
  <si>
    <t>BM5FP-400766</t>
  </si>
  <si>
    <t>RB1-1304868</t>
  </si>
  <si>
    <t>RE4-1300195</t>
  </si>
  <si>
    <t>V36-405050</t>
  </si>
  <si>
    <t>AZE154-1005659</t>
  </si>
  <si>
    <t>ER3P-105061</t>
  </si>
  <si>
    <t>WDD2040482A408744</t>
  </si>
  <si>
    <t>WVWZZZ1KZAW425362</t>
  </si>
  <si>
    <t>RE3-1200244</t>
  </si>
  <si>
    <t>SOP for Dealer Direct Units</t>
  </si>
  <si>
    <t xml:space="preserve"> </t>
  </si>
  <si>
    <t>All ICCP vehicles will be delivered complied serviced, paint and panel done but not groomed.</t>
  </si>
  <si>
    <t>1. AM to validate if the customer is sure on his order and is willing to pay for it. No cancellation is allowed otherwise account will be blocked.</t>
  </si>
  <si>
    <t>https://parts.ibcauto.com/order/form</t>
  </si>
  <si>
    <t>2. AM to explain to the customer that we need to check the availability of the unit first as it is in a first come first serve basis.</t>
  </si>
  <si>
    <t>parts@ibcauto.com</t>
  </si>
  <si>
    <t>2. AM to send an email to salesassistant@ibcauto.com.</t>
  </si>
  <si>
    <t>Subject: Dealer Direct: CID and Chassis number</t>
  </si>
  <si>
    <t>Your user ID is: 874318</t>
  </si>
  <si>
    <t>Body of the email: Submit bid for this vehicle.</t>
  </si>
  <si>
    <t>Your password is: Catwoman12</t>
  </si>
  <si>
    <t xml:space="preserve">3. Akari/Atsuko will notify the AM for the result. </t>
  </si>
  <si>
    <t>Life is worth living, always laugh when you can :)</t>
  </si>
  <si>
    <t>4. If successful, confirm the unit to the customer's account. Collect the deposit to book the unit for shipment. If NDR, request Accounts to OK book.</t>
  </si>
  <si>
    <t>5. If not successful,  refer the customer to the regular Auctions.</t>
  </si>
  <si>
    <t>new password : Pi and outllook: $uLnw7QZ</t>
  </si>
  <si>
    <t>Catwoman12</t>
  </si>
  <si>
    <t>Additional things to consider.</t>
  </si>
  <si>
    <t>-To identify whether or not the vehicle is from Dealer Direct, check the chassis number from Insight/Jarvis, make sure dealer is Aucnet and Purchaser is IBC Buyer</t>
  </si>
  <si>
    <t>-No claims allowed</t>
  </si>
  <si>
    <t>tiacychannel@gmail.com Pass Welcome22!</t>
  </si>
  <si>
    <t>https://www.iauc.co.jp</t>
  </si>
  <si>
    <t>id: A143236</t>
  </si>
  <si>
    <t>PASS:2808803</t>
  </si>
  <si>
    <t>lifeinthegraceofJesus@gmail.com</t>
  </si>
  <si>
    <t>tiafency@gmail.com</t>
  </si>
  <si>
    <t>Facebook - https://www.facebook.com/ibcauto.official/ PASSWORD : Lenov0890*()/ socialuser@ibcauto.com</t>
  </si>
  <si>
    <t>Catwalk143!!</t>
  </si>
  <si>
    <t>Twitter - https://twitter.com/ibc_auto</t>
  </si>
  <si>
    <t>Instagram - https://www.instagram.com/ibcauto/</t>
  </si>
  <si>
    <t>Pinterest - https://www.pinterest.com/ibc_auto/</t>
  </si>
  <si>
    <t>socialuser@ibcauto.com</t>
  </si>
  <si>
    <t>Reddit - https://www.reddit.com/user/IBCAuto/</t>
  </si>
  <si>
    <t>Lenov0123!@#</t>
  </si>
  <si>
    <t>Tiktok - https://www.tiktok.com/@ibcauto</t>
  </si>
  <si>
    <t>Twitter</t>
  </si>
  <si>
    <t>PP- NT9351980</t>
  </si>
  <si>
    <t>username: SalesIbc</t>
  </si>
  <si>
    <t>password: IBC12345</t>
  </si>
  <si>
    <t>Tiktok</t>
  </si>
  <si>
    <r>
      <rPr>
        <b/>
        <sz val="10"/>
        <color rgb="FF000000"/>
        <rFont val="Tahoma"/>
        <charset val="134"/>
      </rPr>
      <t>From:</t>
    </r>
    <r>
      <rPr>
        <sz val="10"/>
        <color rgb="FF000000"/>
        <rFont val="Tahoma"/>
        <charset val="134"/>
      </rPr>
      <t> Jer Lambe</t>
    </r>
  </si>
  <si>
    <t>username: ibcsales</t>
  </si>
  <si>
    <r>
      <rPr>
        <b/>
        <sz val="10"/>
        <color rgb="FF000000"/>
        <rFont val="Tahoma"/>
        <charset val="134"/>
      </rPr>
      <t>To:</t>
    </r>
    <r>
      <rPr>
        <sz val="10"/>
        <color rgb="FF000000"/>
        <rFont val="Tahoma"/>
        <charset val="134"/>
      </rPr>
      <t> k.suzuki@ibcauto.com</t>
    </r>
  </si>
  <si>
    <t>password:IBC12345</t>
  </si>
  <si>
    <r>
      <rPr>
        <b/>
        <sz val="10"/>
        <color rgb="FF000000"/>
        <rFont val="Tahoma"/>
        <charset val="134"/>
      </rPr>
      <t>Sent:</t>
    </r>
    <r>
      <rPr>
        <sz val="10"/>
        <color rgb="FF000000"/>
        <rFont val="Tahoma"/>
        <charset val="134"/>
      </rPr>
      <t> Thu, 03/11/2021 11:05 PM</t>
    </r>
  </si>
  <si>
    <r>
      <rPr>
        <b/>
        <sz val="10"/>
        <color rgb="FF000000"/>
        <rFont val="Tahoma"/>
        <charset val="134"/>
      </rPr>
      <t>Subject:</t>
    </r>
    <r>
      <rPr>
        <sz val="10"/>
        <color rgb="FF000000"/>
        <rFont val="Tahoma"/>
        <charset val="134"/>
      </rPr>
      <t> Enquiry</t>
    </r>
  </si>
  <si>
    <t>Reddit</t>
  </si>
  <si>
    <t>Hi any idea of what price I would need to pay for 2014 / 2015 Audi A3 Sedan ?</t>
  </si>
  <si>
    <t>pinterest</t>
  </si>
  <si>
    <t>username:SalesIbc</t>
  </si>
  <si>
    <t xml:space="preserve">Company Name </t>
  </si>
  <si>
    <t>PORT</t>
  </si>
  <si>
    <t>Notes</t>
  </si>
  <si>
    <t xml:space="preserve">Rides2GO </t>
  </si>
  <si>
    <t>into cheap cars/okay high kms</t>
  </si>
  <si>
    <t>SGB Motors Ltd.</t>
  </si>
  <si>
    <t>Mike Darren Motors</t>
  </si>
  <si>
    <t xml:space="preserve"> Shitharicars Limited</t>
  </si>
  <si>
    <t>FOB and NZD landed with GST</t>
  </si>
  <si>
    <t>https://www.sitharicars.co.nz/</t>
  </si>
  <si>
    <t>takayuki@sitharicars.co.nz</t>
  </si>
  <si>
    <t>Autoworld Invercargill</t>
  </si>
  <si>
    <t>ALL SUVs 2wd and 4wd 5 and 7 seats</t>
  </si>
  <si>
    <t>up to 130km for newer models and</t>
  </si>
  <si>
    <t>under 100k for older models.</t>
  </si>
  <si>
    <t>mark@autoworldcars.co.nz</t>
  </si>
  <si>
    <t>New shape Xtrails</t>
  </si>
  <si>
    <t>Old Shape Xtrails</t>
  </si>
  <si>
    <t>Vanguards</t>
  </si>
  <si>
    <t>New Shape CRV</t>
  </si>
  <si>
    <t>Old Shape CRV</t>
  </si>
  <si>
    <t>Murano</t>
  </si>
  <si>
    <t>Outlander</t>
  </si>
  <si>
    <t>CX5s</t>
  </si>
  <si>
    <t>Rav4s</t>
  </si>
  <si>
    <t>JULY</t>
  </si>
  <si>
    <t xml:space="preserve">Chassis no. </t>
  </si>
  <si>
    <t>Model Grade</t>
  </si>
  <si>
    <t>Year Model</t>
  </si>
  <si>
    <t>PP</t>
  </si>
  <si>
    <t>FeedBack</t>
  </si>
  <si>
    <t>X-TRAIL 20XT</t>
  </si>
  <si>
    <t>128,864K</t>
  </si>
  <si>
    <t>Red</t>
  </si>
  <si>
    <t>283k</t>
  </si>
  <si>
    <t>Sold</t>
  </si>
  <si>
    <t>ACA33-5180277</t>
  </si>
  <si>
    <t>VANGUARD 240S</t>
  </si>
  <si>
    <t>116,034K</t>
  </si>
  <si>
    <t>Silver</t>
  </si>
  <si>
    <t>460k</t>
  </si>
  <si>
    <t>sold</t>
  </si>
  <si>
    <t>BM9-021784</t>
  </si>
  <si>
    <t xml:space="preserve">LEGACY B4 2.5i S STYLE </t>
  </si>
  <si>
    <t>52,791K</t>
  </si>
  <si>
    <t>White</t>
  </si>
  <si>
    <t>463k</t>
  </si>
  <si>
    <t>1 SERIES 116 i</t>
  </si>
  <si>
    <t>79,357K</t>
  </si>
  <si>
    <t>121k</t>
  </si>
  <si>
    <t>RE4-1000189</t>
  </si>
  <si>
    <t>HONDA CR-V ZX </t>
  </si>
  <si>
    <t>161,511kms</t>
  </si>
  <si>
    <t>white </t>
  </si>
  <si>
    <t>available</t>
  </si>
  <si>
    <t>MAZDA ATENZA XD L pkg </t>
  </si>
  <si>
    <t>95,865kms</t>
  </si>
  <si>
    <t>winered</t>
  </si>
  <si>
    <t>CWEFWN-122167</t>
  </si>
  <si>
    <t>LAFESTA HIGHWAY STAR G</t>
  </si>
  <si>
    <t>109822K</t>
  </si>
  <si>
    <t>183000K</t>
  </si>
  <si>
    <t>NHP10-2467718</t>
  </si>
  <si>
    <t>AQUA G Black Soft Leather Selection</t>
  </si>
  <si>
    <t>93913K</t>
  </si>
  <si>
    <t>Yellow</t>
  </si>
  <si>
    <t>2010 NISSAN X-TRAIL 20XTT</t>
  </si>
  <si>
    <t>103958k</t>
  </si>
  <si>
    <t>412k</t>
  </si>
  <si>
    <t>SOLD</t>
  </si>
  <si>
    <t>BR9-036934</t>
  </si>
  <si>
    <t>LEGACY OUTBACK 2.5GT S Package</t>
  </si>
  <si>
    <t>132036K</t>
  </si>
  <si>
    <t>309K</t>
  </si>
  <si>
    <t>CIVIC Hybrid MX</t>
  </si>
  <si>
    <t>58915K</t>
  </si>
  <si>
    <t>261K</t>
  </si>
  <si>
    <t>CX-5 XD</t>
  </si>
  <si>
    <t>136133K</t>
  </si>
  <si>
    <t>483K</t>
  </si>
  <si>
    <t>X-TRAIL 20Xt</t>
  </si>
  <si>
    <t>116065K</t>
  </si>
  <si>
    <t>335K</t>
  </si>
  <si>
    <t>SJ5-004719</t>
  </si>
  <si>
    <t>FORESTER 2.0 I-L EyeSight</t>
  </si>
  <si>
    <t>103308K</t>
  </si>
  <si>
    <t>717K</t>
  </si>
  <si>
    <t>YA4-015675</t>
  </si>
  <si>
    <t>EXIGA 2.0 i S</t>
  </si>
  <si>
    <t>78493K</t>
  </si>
  <si>
    <t>236K</t>
  </si>
  <si>
    <t>SERENA Highway star</t>
  </si>
  <si>
    <t>135349K</t>
  </si>
  <si>
    <t>223k</t>
  </si>
  <si>
    <t>MARK X ZIO 240 Aerial</t>
  </si>
  <si>
    <t>123950K</t>
  </si>
  <si>
    <t>180500K</t>
  </si>
  <si>
    <t>X-TRAIL 20X</t>
  </si>
  <si>
    <t>138243K</t>
  </si>
  <si>
    <t>248K</t>
  </si>
  <si>
    <t>CWEFW-144784</t>
  </si>
  <si>
    <t>PREMACY 20S</t>
  </si>
  <si>
    <t>92662K</t>
  </si>
  <si>
    <t>247K</t>
  </si>
  <si>
    <t>KE2FW-124274</t>
  </si>
  <si>
    <t>120210K</t>
  </si>
  <si>
    <t>555K</t>
  </si>
  <si>
    <t>RE3-1006012</t>
  </si>
  <si>
    <t>CR-V ZL</t>
  </si>
  <si>
    <t>120299K</t>
  </si>
  <si>
    <t>340K</t>
  </si>
  <si>
    <t>BRM-015604</t>
  </si>
  <si>
    <t>LEGACY TOURING WAGON 2.5i Eyesight S Package</t>
  </si>
  <si>
    <t>124891K</t>
  </si>
  <si>
    <t>487K</t>
  </si>
  <si>
    <t>Y12-187128</t>
  </si>
  <si>
    <t>WINGROAD 15B</t>
  </si>
  <si>
    <t>96692K</t>
  </si>
  <si>
    <t>322K</t>
  </si>
  <si>
    <t>ZGE20-0077477</t>
  </si>
  <si>
    <t>WISH 1.8X</t>
  </si>
  <si>
    <t>75368K</t>
  </si>
  <si>
    <t>280K</t>
  </si>
  <si>
    <t>58917K</t>
  </si>
  <si>
    <t>FUGA 350GT</t>
  </si>
  <si>
    <t>77802K</t>
  </si>
  <si>
    <t>243k</t>
  </si>
  <si>
    <t xml:space="preserve">SOLD </t>
  </si>
  <si>
    <t>Year</t>
  </si>
  <si>
    <t>Model</t>
  </si>
  <si>
    <t>A4 A4 Avant S Line</t>
  </si>
  <si>
    <t>BLACK</t>
  </si>
  <si>
    <t>127,102K</t>
  </si>
  <si>
    <t xml:space="preserve">COMPANY NAME </t>
  </si>
  <si>
    <t xml:space="preserve">CUSTOMER NAME </t>
  </si>
  <si>
    <t>CHASSIS NO.</t>
  </si>
  <si>
    <t>PAYMENT UPDATE</t>
  </si>
  <si>
    <t>RGT</t>
  </si>
  <si>
    <t>OCTOBER 00,2021</t>
  </si>
  <si>
    <t>GJ2FW-103994</t>
  </si>
  <si>
    <t>CONDITION</t>
  </si>
  <si>
    <t>Project J Auto-879755</t>
  </si>
  <si>
    <t>James Yan</t>
  </si>
  <si>
    <t>DEJFS-114988</t>
  </si>
  <si>
    <t>WAUZZZ8PXAA008781</t>
  </si>
  <si>
    <t>ZC72S-128714</t>
  </si>
  <si>
    <t>GJ2FW-106104</t>
  </si>
  <si>
    <t>Penrose Compliance 26 Olive road, Auckland?</t>
  </si>
  <si>
    <t>Column1</t>
  </si>
  <si>
    <t>WBA3B16080NP46359</t>
  </si>
  <si>
    <t>AZE156-1020356</t>
  </si>
  <si>
    <t>WBAPG36020NM93845</t>
  </si>
  <si>
    <t>WBANU52010CZ86073</t>
  </si>
  <si>
    <t>WDD2120472A094412</t>
  </si>
  <si>
    <t>WBAUE32040E565966</t>
  </si>
  <si>
    <t>WDD2040482A424180</t>
  </si>
  <si>
    <t>KSP130-2156183</t>
  </si>
  <si>
    <t>Matthew Muthegethi Maina</t>
  </si>
  <si>
    <t>Make/Model</t>
  </si>
  <si>
    <t>MAZDA, CX-7</t>
  </si>
  <si>
    <t>TOYOTA, BLADE</t>
  </si>
  <si>
    <t>MAZDA, ATENZA WAGON</t>
  </si>
  <si>
    <t>BMW, 3 SERIES</t>
  </si>
  <si>
    <t>BMW, X1</t>
  </si>
  <si>
    <t>Chassis</t>
  </si>
  <si>
    <t>WBAVL32070VP94782</t>
  </si>
  <si>
    <t xml:space="preserve"> Pending (days)</t>
  </si>
  <si>
    <t>Waybill #</t>
  </si>
  <si>
    <t>9.13.2021</t>
  </si>
  <si>
    <t>10.12.2021</t>
  </si>
  <si>
    <t>9.2.2021</t>
  </si>
  <si>
    <t>RLS</t>
  </si>
  <si>
    <t>Yes</t>
  </si>
  <si>
    <t>SUBARU, OUTBACK</t>
  </si>
  <si>
    <t>SUBARU, FORESTER</t>
  </si>
  <si>
    <t>MAZDA, CX-5</t>
  </si>
  <si>
    <t>NISSAN, NOTE</t>
  </si>
  <si>
    <t>NISSAN, FUGA</t>
  </si>
  <si>
    <t>SUZUKI, SWIFT</t>
  </si>
  <si>
    <t>NISSAN, JUKE</t>
  </si>
  <si>
    <t>SUBARU, LEGACY TOURING WAGON</t>
  </si>
  <si>
    <t>MAZDA, PREMACY</t>
  </si>
  <si>
    <t>MAZDA, AXELA SPORT</t>
  </si>
  <si>
    <t>VOLKSWAGEN, POLO</t>
  </si>
  <si>
    <t>BMW, 1 SERIES</t>
  </si>
  <si>
    <t>BMW, 528i</t>
  </si>
  <si>
    <t>BMW, 320i</t>
  </si>
  <si>
    <t>NISSAN, X-TRAIL</t>
  </si>
  <si>
    <t>NISSAN, MARCH</t>
  </si>
  <si>
    <t>MITSUBISHI, MIRAGE</t>
  </si>
  <si>
    <t>TOYOTA, VANGUARD</t>
  </si>
  <si>
    <t>MERCEDES-BENZ, E250</t>
  </si>
  <si>
    <t>ZC72S-113496</t>
  </si>
  <si>
    <t>NF15-012476</t>
  </si>
  <si>
    <t>BR9-013375</t>
  </si>
  <si>
    <t>SH5-036527</t>
  </si>
  <si>
    <t>BLFFW-100139</t>
  </si>
  <si>
    <t>WVWZZZ6RZCU015327</t>
  </si>
  <si>
    <t>Y50-201522</t>
  </si>
  <si>
    <t>WBAFR12040C945712</t>
  </si>
  <si>
    <t>WBAUE32040E741320</t>
  </si>
  <si>
    <t>K13-051456</t>
  </si>
  <si>
    <t>A05A-0032266</t>
  </si>
  <si>
    <t>WDD2120472A390906</t>
  </si>
  <si>
    <t>Date Ship</t>
  </si>
  <si>
    <t>9/15/2021</t>
  </si>
  <si>
    <t>9/24/2021</t>
  </si>
  <si>
    <t>9/20/2021</t>
  </si>
  <si>
    <t>9/23/2021</t>
  </si>
  <si>
    <t>9/14/2021</t>
  </si>
  <si>
    <t>8/31/2021</t>
  </si>
  <si>
    <t>8/15/2021</t>
  </si>
  <si>
    <t>8/27/2021</t>
  </si>
  <si>
    <t>Date Arrive</t>
  </si>
  <si>
    <t>10/17/2021</t>
  </si>
  <si>
    <t>Ship Name</t>
  </si>
  <si>
    <t>Dugong Ace(YKK)</t>
  </si>
  <si>
    <t>Blanco Ace(NG)</t>
  </si>
  <si>
    <t>Dugong Ace(KB)</t>
  </si>
  <si>
    <t>Blanco Ace(KZ)</t>
  </si>
  <si>
    <t>Dugong Ace(KZ)</t>
  </si>
  <si>
    <t>BELUGA  ACE(KB)</t>
  </si>
  <si>
    <t>Swallow Ace(YKK)</t>
  </si>
  <si>
    <t>BELUGA  ACE(NG)</t>
  </si>
  <si>
    <t>Docs-Release</t>
  </si>
  <si>
    <t>SHIPPED CARS</t>
  </si>
  <si>
    <t>UNSHIPPED CARS</t>
  </si>
  <si>
    <t xml:space="preserve">UNSHIPPED VEHICLES </t>
  </si>
  <si>
    <t>Not release</t>
  </si>
  <si>
    <t>AUDI, A3</t>
  </si>
  <si>
    <t>MAZDA, DEMIO</t>
  </si>
  <si>
    <t>MERCEDES-BENZ, C200</t>
  </si>
  <si>
    <t>BMW, 1 SERIES COUPE</t>
  </si>
  <si>
    <t>BMW, 525i</t>
  </si>
  <si>
    <t>BMW, 1 Series</t>
  </si>
  <si>
    <t>WAUZZZ8P2CA109431</t>
  </si>
  <si>
    <t>WDD2042482F578036</t>
  </si>
  <si>
    <t>WBAUC12080VN99273</t>
  </si>
  <si>
    <t>WBAVH16050NK93468</t>
  </si>
  <si>
    <t>WBAUE32000E565687</t>
  </si>
  <si>
    <t>Y50-151104</t>
  </si>
  <si>
    <t>Total FOB</t>
  </si>
  <si>
    <t xml:space="preserve">$751,000.00 </t>
  </si>
  <si>
    <t xml:space="preserve">$302,000.00 </t>
  </si>
  <si>
    <t xml:space="preserve">$407,000.00 </t>
  </si>
  <si>
    <t xml:space="preserve">$300,000.00 </t>
  </si>
  <si>
    <t xml:space="preserve">$405,000.00 </t>
  </si>
  <si>
    <t xml:space="preserve">$385,000.00 </t>
  </si>
  <si>
    <t xml:space="preserve">$248,000.00 </t>
  </si>
  <si>
    <t xml:space="preserve">$200,000.00 </t>
  </si>
  <si>
    <t xml:space="preserve">$635,000.00 </t>
  </si>
  <si>
    <t xml:space="preserve">$500,000.00 </t>
  </si>
  <si>
    <t xml:space="preserve">$415,000.00 </t>
  </si>
  <si>
    <t xml:space="preserve">$234,000.00 </t>
  </si>
  <si>
    <t xml:space="preserve">$332,000.00 </t>
  </si>
  <si>
    <t>UNITS UNDER FOB (YEN) ACCOUNT 879595</t>
  </si>
  <si>
    <t xml:space="preserve">SCHEDULED FOR SHIPMENT </t>
  </si>
  <si>
    <t>NISSAN, SKYLINE</t>
  </si>
  <si>
    <t>MAZDA, AXELA</t>
  </si>
  <si>
    <t>MITSUBISHI, RVR</t>
  </si>
  <si>
    <t>BMW, 116i</t>
  </si>
  <si>
    <t>VOLKSWAGEN, GOLF</t>
  </si>
  <si>
    <t>HONDA, ODYSSEY</t>
  </si>
  <si>
    <t>V36-404152</t>
  </si>
  <si>
    <t>WBAVL32070VT42203</t>
  </si>
  <si>
    <t xml:space="preserve">$279,000.00 </t>
  </si>
  <si>
    <t xml:space="preserve">$323,000.00 </t>
  </si>
  <si>
    <t xml:space="preserve">$320,000.00 </t>
  </si>
  <si>
    <t xml:space="preserve">$230,000.00 </t>
  </si>
  <si>
    <t xml:space="preserve">$266,000.00 </t>
  </si>
  <si>
    <t xml:space="preserve">$691,000.00 </t>
  </si>
  <si>
    <t xml:space="preserve">$284,700.00 </t>
  </si>
  <si>
    <t xml:space="preserve">$395,000.00 </t>
  </si>
  <si>
    <t xml:space="preserve">$313,500.00 </t>
  </si>
  <si>
    <t xml:space="preserve">$225,000.00 </t>
  </si>
  <si>
    <t xml:space="preserve">$448,000.00 </t>
  </si>
  <si>
    <t xml:space="preserve">$244,000.00 </t>
  </si>
  <si>
    <t xml:space="preserve">$180,000.00 </t>
  </si>
  <si>
    <t xml:space="preserve">$550,000.00 </t>
  </si>
  <si>
    <t xml:space="preserve">$250,000.00 </t>
  </si>
  <si>
    <t xml:space="preserve">$510,000.00 </t>
  </si>
  <si>
    <t>Emerald Ace(KZ)</t>
  </si>
  <si>
    <t>Emerald Ace(KB)</t>
  </si>
  <si>
    <t>Emerald Ace(YKK)</t>
  </si>
  <si>
    <t>Crystal Ace(KB)</t>
  </si>
  <si>
    <t>Crystal Ace(KZ)</t>
  </si>
  <si>
    <t>Crystal Ace(NG)</t>
  </si>
  <si>
    <t>10/24/2021</t>
  </si>
  <si>
    <t>10/18/2021</t>
  </si>
  <si>
    <t>10/26/2021</t>
  </si>
  <si>
    <t>10/28/2021</t>
  </si>
  <si>
    <t>11/16/2021</t>
  </si>
  <si>
    <t>SHIPPED &amp; RELEASED CARS</t>
  </si>
  <si>
    <t>10.11.2021</t>
  </si>
  <si>
    <t>SUBARU, LEGACY B4</t>
  </si>
  <si>
    <t>MERCEDES-BENZ, B180</t>
  </si>
  <si>
    <t>BMW, 320I</t>
  </si>
  <si>
    <t>SUBARU, EXIGA</t>
  </si>
  <si>
    <t>MERCEDES-BENZ, C250</t>
  </si>
  <si>
    <t>NISSAN, SERENA</t>
  </si>
  <si>
    <t>SUBARU, IMPREZA SPORTS</t>
  </si>
  <si>
    <t>WBAPG56050NM14311</t>
  </si>
  <si>
    <t>WDD2042522F203845</t>
  </si>
  <si>
    <t>WBAUS92020A861426</t>
  </si>
  <si>
    <t xml:space="preserve">$165,000.00 </t>
  </si>
  <si>
    <t xml:space="preserve">$255,000.00 </t>
  </si>
  <si>
    <t xml:space="preserve">$270,000.00 </t>
  </si>
  <si>
    <t xml:space="preserve">$497,000.00 </t>
  </si>
  <si>
    <t xml:space="preserve">$695,000.00 </t>
  </si>
  <si>
    <t xml:space="preserve">$254,000.00 </t>
  </si>
  <si>
    <t xml:space="preserve">$245,000.00 </t>
  </si>
  <si>
    <t xml:space="preserve">$342,000.00 </t>
  </si>
  <si>
    <t xml:space="preserve">$355,000.00 </t>
  </si>
  <si>
    <t xml:space="preserve">$595,000.00 </t>
  </si>
  <si>
    <t xml:space="preserve">$437,000.00 </t>
  </si>
  <si>
    <t xml:space="preserve">$295,000.00 </t>
  </si>
  <si>
    <t xml:space="preserve">$5,698.00 </t>
  </si>
  <si>
    <t xml:space="preserve">$5,400.00 </t>
  </si>
  <si>
    <t xml:space="preserve">$8,700.00 </t>
  </si>
  <si>
    <t xml:space="preserve">$5,850.00 </t>
  </si>
  <si>
    <t xml:space="preserve">$8,480.00 </t>
  </si>
  <si>
    <t>CIF ACCOUNT ( 873161)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</si>
</sst>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NZD]\ #,##0.00_);\([$NZD]\ #,##0.00\)"/>
    <numFmt numFmtId="165" formatCode="_(* #,##0.00_);_(* \(#,##0.00\);_(* &quot;-&quot;??_);_(@_)"/>
    <numFmt numFmtId="166" formatCode="[$JPY]\ #,##0_);\([$JPY]\ #,##0\)"/>
    <numFmt numFmtId="167" formatCode="_(* #,##0_);_(* \(#,##0\);_(* &quot;-&quot;??_);_(@_)"/>
    <numFmt numFmtId="168" formatCode="[$NZD]\ #,##0_);\([$NZD]\ #,##0\)"/>
  </numFmts>
  <fonts count="104">
    <font>
      <sz val="10"/>
      <name val="Arial"/>
      <charset val="134"/>
    </font>
    <font>
      <sz val="10"/>
      <color rgb="FFFF0000"/>
      <name val="Arial"/>
      <charset val="134"/>
    </font>
    <font>
      <b/>
      <sz val="16"/>
      <color theme="8"/>
      <name val="Arial"/>
      <charset val="134"/>
    </font>
    <font>
      <b/>
      <sz val="10"/>
      <color rgb="FFFF0000"/>
      <name val="Arial"/>
      <charset val="134"/>
    </font>
    <font>
      <sz val="10"/>
      <color theme="4"/>
      <name val="Arial"/>
      <charset val="134"/>
    </font>
    <font>
      <sz val="10"/>
      <color theme="7"/>
      <name val="Arial"/>
      <charset val="134"/>
    </font>
    <font>
      <sz val="10"/>
      <color rgb="FF333333"/>
      <name val="Helvetica"/>
      <charset val="134"/>
    </font>
    <font>
      <b/>
      <sz val="10"/>
      <name val="Arial"/>
      <charset val="134"/>
    </font>
    <font>
      <sz val="9"/>
      <name val="Arial"/>
      <charset val="134"/>
    </font>
    <font>
      <b/>
      <sz val="9"/>
      <color rgb="FFFF0000"/>
      <name val="Arial"/>
      <charset val="134"/>
    </font>
    <font>
      <u/>
      <sz val="10"/>
      <color indexed="12"/>
      <name val="Arial"/>
      <charset val="134"/>
    </font>
    <font>
      <sz val="9.75"/>
      <color rgb="FF214E75"/>
      <name val="Arial"/>
      <charset val="134"/>
    </font>
    <font>
      <sz val="10"/>
      <color theme="5"/>
      <name val="Arial"/>
      <charset val="134"/>
    </font>
    <font>
      <b/>
      <sz val="12"/>
      <color rgb="FF000000"/>
      <name val="Verdana"/>
      <charset val="134"/>
    </font>
    <font>
      <b/>
      <sz val="10"/>
      <color rgb="FF000000"/>
      <name val="Tahoma"/>
      <charset val="134"/>
    </font>
    <font>
      <sz val="11"/>
      <color rgb="FF000080"/>
      <name val="Calibri"/>
      <charset val="134"/>
    </font>
    <font>
      <sz val="8"/>
      <name val="Arial"/>
      <charset val="134"/>
    </font>
    <font>
      <sz val="10"/>
      <name val="Bahnschrift Light SemiCondensed"/>
      <charset val="134"/>
    </font>
    <font>
      <sz val="10"/>
      <color theme="1"/>
      <name val="Bahnschrift Light SemiCondensed"/>
      <charset val="134"/>
    </font>
    <font>
      <sz val="10"/>
      <color theme="1"/>
      <name val="Arial"/>
      <charset val="134"/>
    </font>
    <font>
      <sz val="11"/>
      <name val="Arial"/>
      <charset val="134"/>
    </font>
    <font>
      <b/>
      <sz val="8"/>
      <name val="Arial"/>
      <charset val="134"/>
    </font>
    <font>
      <sz val="8"/>
      <color rgb="FFFF0000"/>
      <name val="Arial"/>
      <charset val="134"/>
    </font>
    <font>
      <sz val="8"/>
      <color rgb="FF000000"/>
      <name val="Calibri"/>
      <charset val="134"/>
    </font>
    <font>
      <sz val="8"/>
      <color rgb="FF333333"/>
      <name val="Segoe UI"/>
      <charset val="134"/>
    </font>
    <font>
      <sz val="20"/>
      <name val="Bahnschrift Light SemiCondensed"/>
      <charset val="134"/>
    </font>
    <font>
      <sz val="10"/>
      <color rgb="FF000000"/>
      <name val="Bahnschrift Light SemiCondensed"/>
      <charset val="134"/>
    </font>
    <font>
      <sz val="10"/>
      <color rgb="FF333333"/>
      <name val="Bahnschrift Light SemiCondensed"/>
      <charset val="134"/>
    </font>
    <font>
      <sz val="10"/>
      <color rgb="FFFF0000"/>
      <name val="Bahnschrift Light SemiCondensed"/>
      <charset val="134"/>
    </font>
    <font>
      <sz val="11"/>
      <color theme="1"/>
      <name val="Calibri"/>
      <charset val="134"/>
    </font>
    <font>
      <sz val="9"/>
      <color rgb="FFFF0000"/>
      <name val="Arial"/>
      <charset val="134"/>
    </font>
    <font>
      <sz val="10"/>
      <name val="Segoe UI"/>
      <charset val="134"/>
    </font>
    <font>
      <sz val="15.75"/>
      <color rgb="FF333333"/>
      <name val="Segoe UI"/>
      <charset val="134"/>
    </font>
    <font>
      <sz val="12"/>
      <color rgb="FF000000"/>
      <name val="Calibri"/>
      <charset val="134"/>
    </font>
    <font>
      <sz val="10.5"/>
      <color rgb="FF333333"/>
      <name val="Helvetica"/>
      <charset val="134"/>
    </font>
    <font>
      <sz val="10.5"/>
      <color theme="1"/>
      <name val="Helvetica"/>
      <charset val="134"/>
    </font>
    <font>
      <sz val="12"/>
      <color theme="1"/>
      <name val="Calibri"/>
      <charset val="134"/>
    </font>
    <font>
      <sz val="10.5"/>
      <color rgb="FF000000"/>
      <name val="Helvetica"/>
      <charset val="134"/>
    </font>
    <font>
      <sz val="10"/>
      <name val="Helvetica"/>
      <charset val="134"/>
    </font>
    <font>
      <sz val="10"/>
      <name val="Calibri"/>
      <charset val="134"/>
    </font>
    <font>
      <sz val="10"/>
      <color rgb="FF333333"/>
      <name val="Segoe UI"/>
      <charset val="134"/>
    </font>
    <font>
      <sz val="10"/>
      <color rgb="FF000000"/>
      <name val="Calibri"/>
      <charset val="134"/>
    </font>
    <font>
      <sz val="10"/>
      <color rgb="FF000000"/>
      <name val="Segoe UI"/>
      <charset val="134"/>
    </font>
    <font>
      <sz val="10"/>
      <color rgb="FF000000"/>
      <name val="Helvetica"/>
      <charset val="134"/>
    </font>
    <font>
      <sz val="10.5"/>
      <name val="Helvetica"/>
      <charset val="134"/>
    </font>
    <font>
      <sz val="10"/>
      <color theme="3"/>
      <name val="Arial"/>
      <charset val="134"/>
    </font>
    <font>
      <sz val="11"/>
      <color theme="1"/>
      <name val="Calibri"/>
      <charset val="134"/>
      <scheme val="minor"/>
    </font>
    <font>
      <sz val="10"/>
      <name val="Bahnschrift SemiBold"/>
      <charset val="134"/>
    </font>
    <font>
      <b/>
      <sz val="8"/>
      <color rgb="FF212121"/>
      <name val="Verdana"/>
      <charset val="134"/>
    </font>
    <font>
      <sz val="9.75"/>
      <color rgb="FF333333"/>
      <name val="Arial"/>
      <charset val="134"/>
    </font>
    <font>
      <sz val="9"/>
      <color rgb="FF000000"/>
      <name val="Arial Unicode MS"/>
      <charset val="134"/>
    </font>
    <font>
      <sz val="11.25"/>
      <color rgb="FFFFFFFF"/>
      <name val="Segoe UI"/>
      <charset val="134"/>
    </font>
    <font>
      <sz val="11.25"/>
      <color rgb="FF212121"/>
      <name val="Trebuchet MS"/>
      <charset val="134"/>
    </font>
    <font>
      <sz val="10.5"/>
      <color rgb="FF5F6368"/>
      <name val="Helvetica"/>
      <charset val="134"/>
    </font>
    <font>
      <sz val="9"/>
      <color rgb="FF333333"/>
      <name val="Segoe UI"/>
      <charset val="134"/>
    </font>
    <font>
      <sz val="9"/>
      <color rgb="FF000000"/>
      <name val="Helvetica"/>
      <charset val="134"/>
    </font>
    <font>
      <sz val="8"/>
      <color rgb="FF174E86"/>
      <name val="Helvetica"/>
      <charset val="134"/>
    </font>
    <font>
      <b/>
      <sz val="7.5"/>
      <color rgb="FFA2AAAD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b/>
      <sz val="16"/>
      <color theme="0"/>
      <name val="Arial"/>
      <charset val="134"/>
    </font>
    <font>
      <b/>
      <sz val="10"/>
      <color theme="0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1"/>
      <color theme="1"/>
      <name val="Arial"/>
      <charset val="134"/>
    </font>
    <font>
      <b/>
      <sz val="12"/>
      <color rgb="FFFF0000"/>
      <name val="Arial"/>
      <charset val="134"/>
    </font>
    <font>
      <b/>
      <sz val="12"/>
      <color rgb="FFFF0000"/>
      <name val="Calibri"/>
      <charset val="134"/>
    </font>
    <font>
      <sz val="20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sz val="12"/>
      <color theme="0"/>
      <name val="Calibri"/>
      <charset val="134"/>
      <scheme val="minor"/>
    </font>
    <font>
      <sz val="14"/>
      <color theme="0"/>
      <name val="Calibri"/>
      <charset val="134"/>
      <scheme val="minor"/>
    </font>
    <font>
      <b/>
      <sz val="12"/>
      <name val="Arial"/>
      <charset val="134"/>
    </font>
    <font>
      <sz val="12"/>
      <name val="Calibri"/>
      <charset val="134"/>
      <scheme val="minor"/>
    </font>
    <font>
      <b/>
      <sz val="11"/>
      <color theme="1"/>
      <name val="Arial"/>
      <charset val="134"/>
    </font>
    <font>
      <i/>
      <u/>
      <sz val="10"/>
      <color indexed="12"/>
      <name val="Arial"/>
      <charset val="134"/>
    </font>
    <font>
      <b/>
      <sz val="11"/>
      <color rgb="FFFF0000"/>
      <name val="Arial"/>
      <charset val="134"/>
    </font>
    <font>
      <sz val="11"/>
      <color theme="0"/>
      <name val="Calibri"/>
      <charset val="134"/>
      <scheme val="minor"/>
    </font>
    <font>
      <sz val="12"/>
      <color indexed="8"/>
      <name val="Verdana"/>
      <charset val="134"/>
    </font>
    <font>
      <u/>
      <sz val="9"/>
      <color theme="10"/>
      <name val="Arial"/>
      <charset val="134"/>
    </font>
    <font>
      <sz val="9"/>
      <color theme="1"/>
      <name val="Arial"/>
      <charset val="134"/>
    </font>
    <font>
      <sz val="10"/>
      <color rgb="FF000000"/>
      <name val="Tahoma"/>
      <charset val="134"/>
    </font>
    <font>
      <b/>
      <sz val="10"/>
      <color rgb="FF000000"/>
      <name val="Segoe UI"/>
      <charset val="134"/>
    </font>
    <font>
      <sz val="8"/>
      <color rgb="FF000000"/>
      <name val="Helvetica"/>
      <charset val="134"/>
    </font>
    <font>
      <sz val="10"/>
      <name val="Arial"/>
      <charset val="134"/>
    </font>
    <font>
      <b/>
      <sz val="12"/>
      <color theme="7"/>
      <name val="Arial"/>
      <family val="2"/>
    </font>
    <font>
      <sz val="10"/>
      <name val="Arial"/>
      <family val="2"/>
    </font>
    <font>
      <sz val="10"/>
      <color rgb="FFC00000"/>
      <name val="Arial"/>
      <family val="2"/>
      <charset val="134"/>
    </font>
    <font>
      <sz val="6"/>
      <color rgb="FF000080"/>
      <name val="Arial"/>
      <family val="2"/>
    </font>
    <font>
      <sz val="10"/>
      <color rgb="FF333333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0"/>
      <color theme="5"/>
      <name val="Arial"/>
      <family val="2"/>
    </font>
    <font>
      <b/>
      <u/>
      <sz val="14"/>
      <color theme="5"/>
      <name val="Arial"/>
      <family val="2"/>
    </font>
    <font>
      <b/>
      <i/>
      <sz val="12"/>
      <name val="Arial"/>
      <family val="2"/>
    </font>
    <font>
      <b/>
      <i/>
      <sz val="12"/>
      <color theme="3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i/>
      <sz val="10"/>
      <color rgb="FFFF0000"/>
      <name val="Arial"/>
      <family val="2"/>
    </font>
    <font>
      <b/>
      <sz val="11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</borders>
  <cellStyleXfs count="17">
    <xf numFmtId="0" fontId="0" fillId="0" borderId="0"/>
    <xf numFmtId="165" fontId="8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85" fillId="0" borderId="0"/>
    <xf numFmtId="0" fontId="79" fillId="0" borderId="0" applyNumberFormat="0" applyFill="0" applyBorder="0" applyProtection="0">
      <alignment vertical="top"/>
    </xf>
    <xf numFmtId="0" fontId="79" fillId="0" borderId="0" applyNumberFormat="0" applyFill="0" applyBorder="0" applyProtection="0">
      <alignment vertical="top"/>
    </xf>
    <xf numFmtId="0" fontId="79" fillId="0" borderId="0" applyNumberFormat="0" applyFill="0" applyBorder="0" applyProtection="0">
      <alignment vertical="top"/>
    </xf>
    <xf numFmtId="0" fontId="85" fillId="0" borderId="0">
      <alignment wrapText="1"/>
    </xf>
    <xf numFmtId="0" fontId="79" fillId="0" borderId="0" applyNumberFormat="0" applyFill="0" applyBorder="0" applyProtection="0">
      <alignment vertical="top"/>
    </xf>
    <xf numFmtId="0" fontId="85" fillId="0" borderId="0"/>
    <xf numFmtId="0" fontId="79" fillId="0" borderId="0" applyNumberFormat="0" applyFill="0" applyBorder="0" applyProtection="0">
      <alignment vertical="top"/>
    </xf>
    <xf numFmtId="0" fontId="79" fillId="0" borderId="0" applyNumberFormat="0" applyFill="0" applyBorder="0" applyProtection="0">
      <alignment vertical="top"/>
    </xf>
    <xf numFmtId="0" fontId="81" fillId="0" borderId="0"/>
    <xf numFmtId="165" fontId="81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Protection="0">
      <alignment vertical="top"/>
    </xf>
    <xf numFmtId="0" fontId="79" fillId="0" borderId="0" applyNumberFormat="0" applyFill="0" applyBorder="0" applyProtection="0">
      <alignment vertical="top"/>
    </xf>
  </cellStyleXfs>
  <cellXfs count="213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applyFont="1"/>
    <xf numFmtId="0" fontId="0" fillId="2" borderId="0" xfId="0" applyFont="1" applyFill="1"/>
    <xf numFmtId="0" fontId="3" fillId="4" borderId="0" xfId="0" applyFont="1" applyFill="1"/>
    <xf numFmtId="0" fontId="1" fillId="2" borderId="0" xfId="0" applyFont="1" applyFill="1"/>
    <xf numFmtId="17" fontId="3" fillId="0" borderId="0" xfId="0" applyNumberFormat="1" applyFont="1"/>
    <xf numFmtId="3" fontId="0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4" borderId="0" xfId="0" applyFont="1" applyFill="1"/>
    <xf numFmtId="0" fontId="10" fillId="0" borderId="0" xfId="2" applyAlignment="1" applyProtection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" fillId="5" borderId="0" xfId="0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0" fillId="0" borderId="0" xfId="0" applyFont="1" applyFill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17" fontId="25" fillId="4" borderId="0" xfId="0" applyNumberFormat="1" applyFont="1" applyFill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17" fontId="0" fillId="4" borderId="0" xfId="0" applyNumberFormat="1" applyFill="1" applyAlignment="1"/>
    <xf numFmtId="17" fontId="0" fillId="0" borderId="0" xfId="0" applyNumberFormat="1" applyFill="1" applyAlignment="1"/>
    <xf numFmtId="0" fontId="30" fillId="0" borderId="0" xfId="0" applyFont="1"/>
    <xf numFmtId="17" fontId="0" fillId="4" borderId="0" xfId="0" applyNumberFormat="1" applyFill="1" applyAlignment="1">
      <alignment horizontal="center"/>
    </xf>
    <xf numFmtId="17" fontId="0" fillId="0" borderId="0" xfId="0" applyNumberFormat="1" applyFill="1" applyAlignment="1">
      <alignment horizontal="center"/>
    </xf>
    <xf numFmtId="0" fontId="0" fillId="4" borderId="0" xfId="0" applyFill="1"/>
    <xf numFmtId="0" fontId="31" fillId="0" borderId="0" xfId="0" applyFont="1"/>
    <xf numFmtId="17" fontId="0" fillId="4" borderId="0" xfId="0" applyNumberFormat="1" applyFont="1" applyFill="1"/>
    <xf numFmtId="0" fontId="32" fillId="0" borderId="0" xfId="0" applyFont="1"/>
    <xf numFmtId="0" fontId="33" fillId="0" borderId="0" xfId="0" applyFont="1"/>
    <xf numFmtId="0" fontId="34" fillId="0" borderId="0" xfId="0" applyFont="1"/>
    <xf numFmtId="17" fontId="0" fillId="0" borderId="0" xfId="0" applyNumberForma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17" fontId="0" fillId="4" borderId="0" xfId="0" applyNumberFormat="1" applyFill="1"/>
    <xf numFmtId="0" fontId="42" fillId="0" borderId="0" xfId="0" applyFont="1"/>
    <xf numFmtId="0" fontId="20" fillId="4" borderId="0" xfId="0" applyFont="1" applyFill="1"/>
    <xf numFmtId="0" fontId="7" fillId="4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17" fontId="7" fillId="4" borderId="0" xfId="0" applyNumberFormat="1" applyFont="1" applyFill="1"/>
    <xf numFmtId="0" fontId="37" fillId="0" borderId="0" xfId="0" applyFont="1" applyAlignment="1">
      <alignment wrapText="1"/>
    </xf>
    <xf numFmtId="0" fontId="46" fillId="0" borderId="0" xfId="0" applyFont="1" applyFill="1" applyAlignment="1">
      <alignment vertical="center"/>
    </xf>
    <xf numFmtId="0" fontId="44" fillId="0" borderId="0" xfId="0" applyFont="1" applyFill="1"/>
    <xf numFmtId="0" fontId="47" fillId="0" borderId="0" xfId="0" applyFont="1"/>
    <xf numFmtId="0" fontId="48" fillId="0" borderId="0" xfId="0" applyFont="1" applyAlignment="1">
      <alignment wrapText="1"/>
    </xf>
    <xf numFmtId="0" fontId="50" fillId="0" borderId="0" xfId="0" applyFont="1"/>
    <xf numFmtId="0" fontId="51" fillId="0" borderId="0" xfId="0" applyFont="1"/>
    <xf numFmtId="0" fontId="52" fillId="0" borderId="0" xfId="0" applyFont="1" applyAlignment="1">
      <alignment wrapText="1"/>
    </xf>
    <xf numFmtId="0" fontId="53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54" fillId="0" borderId="0" xfId="0" applyFont="1"/>
    <xf numFmtId="0" fontId="55" fillId="0" borderId="0" xfId="0" applyFont="1" applyAlignment="1">
      <alignment horizontal="left" wrapText="1" readingOrder="1"/>
    </xf>
    <xf numFmtId="0" fontId="56" fillId="0" borderId="0" xfId="0" applyFont="1" applyAlignment="1">
      <alignment horizontal="left" wrapText="1" readingOrder="1"/>
    </xf>
    <xf numFmtId="0" fontId="57" fillId="0" borderId="0" xfId="0" applyFont="1" applyAlignment="1">
      <alignment horizontal="left" wrapText="1" readingOrder="1"/>
    </xf>
    <xf numFmtId="0" fontId="58" fillId="0" borderId="0" xfId="0" applyFont="1"/>
    <xf numFmtId="0" fontId="58" fillId="0" borderId="0" xfId="0" applyFont="1" applyFill="1"/>
    <xf numFmtId="0" fontId="59" fillId="0" borderId="0" xfId="0" applyFont="1"/>
    <xf numFmtId="0" fontId="59" fillId="0" borderId="0" xfId="0" applyFont="1" applyFill="1"/>
    <xf numFmtId="165" fontId="60" fillId="0" borderId="0" xfId="0" applyNumberFormat="1" applyFont="1"/>
    <xf numFmtId="0" fontId="60" fillId="0" borderId="0" xfId="0" applyFont="1" applyFill="1"/>
    <xf numFmtId="0" fontId="61" fillId="0" borderId="0" xfId="0" applyFont="1" applyFill="1"/>
    <xf numFmtId="167" fontId="60" fillId="0" borderId="0" xfId="1" applyNumberFormat="1" applyFont="1"/>
    <xf numFmtId="167" fontId="61" fillId="0" borderId="0" xfId="1" applyNumberFormat="1" applyFont="1" applyFill="1"/>
    <xf numFmtId="0" fontId="63" fillId="6" borderId="1" xfId="0" applyFont="1" applyFill="1" applyBorder="1"/>
    <xf numFmtId="167" fontId="64" fillId="0" borderId="0" xfId="1" applyNumberFormat="1" applyFont="1"/>
    <xf numFmtId="167" fontId="64" fillId="0" borderId="0" xfId="1" applyNumberFormat="1" applyFont="1" applyFill="1"/>
    <xf numFmtId="167" fontId="65" fillId="4" borderId="0" xfId="1" applyNumberFormat="1" applyFont="1" applyFill="1"/>
    <xf numFmtId="167" fontId="65" fillId="4" borderId="3" xfId="1" applyNumberFormat="1" applyFont="1" applyFill="1" applyBorder="1"/>
    <xf numFmtId="0" fontId="65" fillId="4" borderId="3" xfId="0" applyFont="1" applyFill="1" applyBorder="1"/>
    <xf numFmtId="0" fontId="64" fillId="0" borderId="0" xfId="0" applyFont="1"/>
    <xf numFmtId="167" fontId="19" fillId="0" borderId="4" xfId="1" applyNumberFormat="1" applyFont="1" applyFill="1" applyBorder="1"/>
    <xf numFmtId="0" fontId="19" fillId="0" borderId="4" xfId="0" applyFont="1" applyFill="1" applyBorder="1"/>
    <xf numFmtId="0" fontId="66" fillId="0" borderId="4" xfId="0" applyFont="1" applyFill="1" applyBorder="1"/>
    <xf numFmtId="3" fontId="67" fillId="0" borderId="0" xfId="0" applyNumberFormat="1" applyFont="1"/>
    <xf numFmtId="3" fontId="68" fillId="0" borderId="0" xfId="0" applyNumberFormat="1" applyFont="1" applyFill="1"/>
    <xf numFmtId="166" fontId="64" fillId="0" borderId="0" xfId="1" applyNumberFormat="1" applyFont="1"/>
    <xf numFmtId="166" fontId="64" fillId="0" borderId="0" xfId="1" applyNumberFormat="1" applyFont="1" applyFill="1"/>
    <xf numFmtId="168" fontId="64" fillId="0" borderId="0" xfId="1" applyNumberFormat="1" applyFont="1"/>
    <xf numFmtId="168" fontId="64" fillId="0" borderId="0" xfId="1" applyNumberFormat="1" applyFont="1" applyFill="1"/>
    <xf numFmtId="168" fontId="58" fillId="0" borderId="0" xfId="0" applyNumberFormat="1" applyFont="1" applyFill="1"/>
    <xf numFmtId="0" fontId="19" fillId="0" borderId="5" xfId="0" applyFont="1" applyFill="1" applyBorder="1"/>
    <xf numFmtId="0" fontId="19" fillId="0" borderId="6" xfId="0" applyFont="1" applyFill="1" applyBorder="1"/>
    <xf numFmtId="0" fontId="63" fillId="6" borderId="7" xfId="0" applyFont="1" applyFill="1" applyBorder="1"/>
    <xf numFmtId="0" fontId="0" fillId="0" borderId="0" xfId="0" applyFill="1"/>
    <xf numFmtId="0" fontId="69" fillId="7" borderId="0" xfId="0" applyFont="1" applyFill="1"/>
    <xf numFmtId="0" fontId="70" fillId="8" borderId="0" xfId="0" applyFont="1" applyFill="1"/>
    <xf numFmtId="0" fontId="71" fillId="8" borderId="0" xfId="0" applyFont="1" applyFill="1"/>
    <xf numFmtId="0" fontId="72" fillId="8" borderId="0" xfId="0" applyFont="1" applyFill="1"/>
    <xf numFmtId="0" fontId="73" fillId="8" borderId="0" xfId="0" applyFont="1" applyFill="1"/>
    <xf numFmtId="0" fontId="67" fillId="9" borderId="0" xfId="0" applyFont="1" applyFill="1"/>
    <xf numFmtId="0" fontId="60" fillId="8" borderId="0" xfId="0" applyFont="1" applyFill="1"/>
    <xf numFmtId="0" fontId="74" fillId="8" borderId="0" xfId="0" applyFont="1" applyFill="1"/>
    <xf numFmtId="167" fontId="67" fillId="9" borderId="0" xfId="1" applyNumberFormat="1" applyFont="1" applyFill="1"/>
    <xf numFmtId="0" fontId="0" fillId="8" borderId="0" xfId="0" applyFill="1"/>
    <xf numFmtId="165" fontId="71" fillId="8" borderId="0" xfId="1" applyFont="1" applyFill="1"/>
    <xf numFmtId="0" fontId="75" fillId="3" borderId="0" xfId="0" applyFont="1" applyFill="1"/>
    <xf numFmtId="0" fontId="76" fillId="10" borderId="0" xfId="2" applyFont="1" applyFill="1" applyAlignment="1" applyProtection="1"/>
    <xf numFmtId="0" fontId="64" fillId="10" borderId="0" xfId="0" applyFont="1" applyFill="1"/>
    <xf numFmtId="167" fontId="64" fillId="10" borderId="0" xfId="1" applyNumberFormat="1" applyFont="1" applyFill="1"/>
    <xf numFmtId="0" fontId="0" fillId="10" borderId="0" xfId="0" applyFill="1"/>
    <xf numFmtId="0" fontId="0" fillId="2" borderId="0" xfId="0" applyFill="1"/>
    <xf numFmtId="0" fontId="66" fillId="10" borderId="0" xfId="0" applyFont="1" applyFill="1"/>
    <xf numFmtId="3" fontId="77" fillId="10" borderId="0" xfId="0" applyNumberFormat="1" applyFont="1" applyFill="1"/>
    <xf numFmtId="3" fontId="67" fillId="10" borderId="0" xfId="0" applyNumberFormat="1" applyFont="1" applyFill="1"/>
    <xf numFmtId="167" fontId="66" fillId="10" borderId="0" xfId="1" applyNumberFormat="1" applyFont="1" applyFill="1"/>
    <xf numFmtId="167" fontId="0" fillId="2" borderId="0" xfId="1" applyNumberFormat="1" applyFont="1" applyFill="1"/>
    <xf numFmtId="166" fontId="66" fillId="10" borderId="0" xfId="1" applyNumberFormat="1" applyFont="1" applyFill="1"/>
    <xf numFmtId="166" fontId="64" fillId="10" borderId="0" xfId="1" applyNumberFormat="1" applyFont="1" applyFill="1"/>
    <xf numFmtId="168" fontId="66" fillId="10" borderId="0" xfId="1" applyNumberFormat="1" applyFont="1" applyFill="1"/>
    <xf numFmtId="168" fontId="19" fillId="10" borderId="0" xfId="1" applyNumberFormat="1" applyFont="1" applyFill="1"/>
    <xf numFmtId="168" fontId="64" fillId="10" borderId="0" xfId="1" applyNumberFormat="1" applyFont="1" applyFill="1"/>
    <xf numFmtId="0" fontId="75" fillId="10" borderId="0" xfId="0" applyFont="1" applyFill="1"/>
    <xf numFmtId="168" fontId="75" fillId="10" borderId="0" xfId="1" applyNumberFormat="1" applyFont="1" applyFill="1"/>
    <xf numFmtId="0" fontId="75" fillId="4" borderId="0" xfId="0" applyFont="1" applyFill="1"/>
    <xf numFmtId="0" fontId="10" fillId="2" borderId="0" xfId="2" applyFill="1" applyAlignment="1" applyProtection="1"/>
    <xf numFmtId="0" fontId="64" fillId="2" borderId="0" xfId="0" applyFont="1" applyFill="1"/>
    <xf numFmtId="167" fontId="64" fillId="2" borderId="0" xfId="1" applyNumberFormat="1" applyFont="1" applyFill="1"/>
    <xf numFmtId="0" fontId="66" fillId="2" borderId="0" xfId="0" applyFont="1" applyFill="1"/>
    <xf numFmtId="167" fontId="66" fillId="2" borderId="0" xfId="1" applyNumberFormat="1" applyFont="1" applyFill="1"/>
    <xf numFmtId="3" fontId="77" fillId="2" borderId="0" xfId="0" applyNumberFormat="1" applyFont="1" applyFill="1"/>
    <xf numFmtId="3" fontId="68" fillId="2" borderId="0" xfId="0" applyNumberFormat="1" applyFont="1" applyFill="1"/>
    <xf numFmtId="166" fontId="66" fillId="2" borderId="0" xfId="1" applyNumberFormat="1" applyFont="1" applyFill="1"/>
    <xf numFmtId="166" fontId="64" fillId="2" borderId="0" xfId="1" applyNumberFormat="1" applyFont="1" applyFill="1"/>
    <xf numFmtId="0" fontId="75" fillId="2" borderId="0" xfId="0" applyFont="1" applyFill="1"/>
    <xf numFmtId="168" fontId="75" fillId="0" borderId="0" xfId="1" applyNumberFormat="1" applyFont="1" applyFill="1"/>
    <xf numFmtId="168" fontId="64" fillId="2" borderId="0" xfId="1" applyNumberFormat="1" applyFont="1" applyFill="1"/>
    <xf numFmtId="0" fontId="20" fillId="2" borderId="0" xfId="0" applyFont="1" applyFill="1"/>
    <xf numFmtId="3" fontId="68" fillId="10" borderId="0" xfId="0" applyNumberFormat="1" applyFont="1" applyFill="1"/>
    <xf numFmtId="166" fontId="19" fillId="10" borderId="0" xfId="1" applyNumberFormat="1" applyFont="1" applyFill="1"/>
    <xf numFmtId="168" fontId="0" fillId="2" borderId="0" xfId="0" applyNumberFormat="1" applyFill="1"/>
    <xf numFmtId="168" fontId="75" fillId="2" borderId="0" xfId="1" applyNumberFormat="1" applyFont="1" applyFill="1"/>
    <xf numFmtId="0" fontId="76" fillId="4" borderId="0" xfId="2" applyFont="1" applyFill="1" applyAlignment="1" applyProtection="1"/>
    <xf numFmtId="0" fontId="64" fillId="4" borderId="0" xfId="0" applyFont="1" applyFill="1"/>
    <xf numFmtId="0" fontId="66" fillId="4" borderId="0" xfId="0" applyFont="1" applyFill="1"/>
    <xf numFmtId="167" fontId="66" fillId="4" borderId="0" xfId="1" applyNumberFormat="1" applyFont="1" applyFill="1"/>
    <xf numFmtId="167" fontId="64" fillId="4" borderId="0" xfId="1" applyNumberFormat="1" applyFont="1" applyFill="1"/>
    <xf numFmtId="3" fontId="77" fillId="4" borderId="0" xfId="0" applyNumberFormat="1" applyFont="1" applyFill="1"/>
    <xf numFmtId="3" fontId="68" fillId="4" borderId="0" xfId="0" applyNumberFormat="1" applyFont="1" applyFill="1"/>
    <xf numFmtId="166" fontId="66" fillId="4" borderId="0" xfId="1" applyNumberFormat="1" applyFont="1" applyFill="1"/>
    <xf numFmtId="166" fontId="64" fillId="4" borderId="0" xfId="1" applyNumberFormat="1" applyFont="1" applyFill="1"/>
    <xf numFmtId="168" fontId="66" fillId="4" borderId="0" xfId="1" applyNumberFormat="1" applyFont="1" applyFill="1"/>
    <xf numFmtId="168" fontId="19" fillId="4" borderId="0" xfId="1" applyNumberFormat="1" applyFont="1" applyFill="1"/>
    <xf numFmtId="168" fontId="64" fillId="4" borderId="0" xfId="1" applyNumberFormat="1" applyFont="1" applyFill="1"/>
    <xf numFmtId="168" fontId="75" fillId="4" borderId="0" xfId="1" applyNumberFormat="1" applyFont="1" applyFill="1"/>
    <xf numFmtId="164" fontId="0" fillId="4" borderId="0" xfId="0" applyNumberFormat="1" applyFill="1"/>
    <xf numFmtId="0" fontId="78" fillId="2" borderId="0" xfId="0" applyFont="1" applyFill="1"/>
    <xf numFmtId="0" fontId="69" fillId="2" borderId="0" xfId="0" applyFont="1" applyFill="1"/>
    <xf numFmtId="167" fontId="0" fillId="2" borderId="0" xfId="1" applyNumberFormat="1" applyFont="1" applyFill="1" applyAlignment="1">
      <alignment horizontal="center"/>
    </xf>
    <xf numFmtId="0" fontId="72" fillId="7" borderId="0" xfId="0" applyFont="1" applyFill="1"/>
    <xf numFmtId="0" fontId="69" fillId="0" borderId="0" xfId="0" applyFont="1" applyFill="1"/>
    <xf numFmtId="0" fontId="78" fillId="0" borderId="0" xfId="0" applyFont="1" applyFill="1"/>
    <xf numFmtId="167" fontId="0" fillId="2" borderId="0" xfId="1" quotePrefix="1" applyNumberFormat="1" applyFont="1" applyFill="1" applyAlignment="1">
      <alignment horizontal="center"/>
    </xf>
    <xf numFmtId="0" fontId="49" fillId="0" borderId="0" xfId="0" quotePrefix="1" applyFont="1"/>
    <xf numFmtId="0" fontId="87" fillId="4" borderId="0" xfId="0" applyFont="1" applyFill="1"/>
    <xf numFmtId="0" fontId="88" fillId="0" borderId="0" xfId="0" applyFont="1"/>
    <xf numFmtId="0" fontId="89" fillId="0" borderId="0" xfId="0" applyFont="1"/>
    <xf numFmtId="0" fontId="90" fillId="0" borderId="0" xfId="0" applyFont="1"/>
    <xf numFmtId="0" fontId="87" fillId="0" borderId="0" xfId="0" applyFont="1"/>
    <xf numFmtId="0" fontId="62" fillId="6" borderId="0" xfId="0" applyFont="1" applyFill="1" applyAlignment="1">
      <alignment horizontal="center"/>
    </xf>
    <xf numFmtId="0" fontId="62" fillId="6" borderId="2" xfId="0" applyFont="1" applyFill="1" applyBorder="1" applyAlignment="1">
      <alignment horizontal="center"/>
    </xf>
    <xf numFmtId="17" fontId="20" fillId="0" borderId="0" xfId="0" applyNumberFormat="1" applyFont="1"/>
    <xf numFmtId="17" fontId="19" fillId="0" borderId="0" xfId="0" applyNumberFormat="1" applyFont="1"/>
    <xf numFmtId="0" fontId="86" fillId="11" borderId="0" xfId="0" applyFont="1" applyFill="1" applyAlignment="1">
      <alignment horizontal="center"/>
    </xf>
    <xf numFmtId="0" fontId="2" fillId="3" borderId="0" xfId="0" applyFont="1" applyFill="1"/>
    <xf numFmtId="0" fontId="0" fillId="12" borderId="0" xfId="0" applyFill="1"/>
    <xf numFmtId="0" fontId="92" fillId="0" borderId="0" xfId="0" applyFont="1"/>
    <xf numFmtId="0" fontId="91" fillId="0" borderId="0" xfId="0" applyFont="1"/>
    <xf numFmtId="14" fontId="0" fillId="0" borderId="0" xfId="0" applyNumberFormat="1"/>
    <xf numFmtId="0" fontId="87" fillId="12" borderId="0" xfId="0" applyFont="1" applyFill="1"/>
    <xf numFmtId="0" fontId="93" fillId="4" borderId="0" xfId="0" applyFont="1" applyFill="1"/>
    <xf numFmtId="0" fontId="0" fillId="13" borderId="0" xfId="0" applyFill="1"/>
    <xf numFmtId="0" fontId="94" fillId="4" borderId="0" xfId="0" applyFont="1" applyFill="1" applyAlignment="1">
      <alignment horizontal="center"/>
    </xf>
    <xf numFmtId="0" fontId="95" fillId="0" borderId="0" xfId="0" applyFont="1"/>
    <xf numFmtId="0" fontId="96" fillId="0" borderId="0" xfId="0" applyFont="1"/>
    <xf numFmtId="0" fontId="99" fillId="4" borderId="0" xfId="0" applyFont="1" applyFill="1" applyAlignment="1">
      <alignment horizontal="center"/>
    </xf>
    <xf numFmtId="0" fontId="100" fillId="14" borderId="0" xfId="0" applyFont="1" applyFill="1"/>
    <xf numFmtId="0" fontId="0" fillId="14" borderId="0" xfId="0" applyFill="1"/>
    <xf numFmtId="14" fontId="0" fillId="12" borderId="0" xfId="0" applyNumberFormat="1" applyFill="1"/>
    <xf numFmtId="0" fontId="98" fillId="15" borderId="0" xfId="0" applyFont="1" applyFill="1"/>
    <xf numFmtId="0" fontId="102" fillId="4" borderId="0" xfId="0" applyFont="1" applyFill="1"/>
    <xf numFmtId="0" fontId="87" fillId="16" borderId="0" xfId="0" applyFont="1" applyFill="1"/>
    <xf numFmtId="0" fontId="0" fillId="16" borderId="0" xfId="0" applyFill="1"/>
    <xf numFmtId="0" fontId="0" fillId="17" borderId="0" xfId="0" applyFill="1"/>
    <xf numFmtId="14" fontId="0" fillId="17" borderId="0" xfId="0" applyNumberFormat="1" applyFill="1"/>
    <xf numFmtId="0" fontId="101" fillId="5" borderId="0" xfId="0" applyFont="1" applyFill="1" applyAlignment="1">
      <alignment horizontal="center"/>
    </xf>
    <xf numFmtId="0" fontId="103" fillId="5" borderId="0" xfId="0" applyFont="1" applyFill="1" applyAlignment="1">
      <alignment horizontal="center"/>
    </xf>
    <xf numFmtId="0" fontId="96" fillId="2" borderId="0" xfId="0" applyFont="1" applyFill="1"/>
    <xf numFmtId="0" fontId="97" fillId="2" borderId="0" xfId="0" applyFont="1" applyFill="1" applyAlignment="1">
      <alignment horizontal="center"/>
    </xf>
    <xf numFmtId="0" fontId="97" fillId="18" borderId="0" xfId="0" applyFont="1" applyFill="1" applyAlignment="1">
      <alignment horizontal="center"/>
    </xf>
  </cellXfs>
  <cellStyles count="17">
    <cellStyle name="Comma" xfId="1" builtinId="3"/>
    <cellStyle name="Comma 3" xfId="13" xr:uid="{00000000-0005-0000-0000-00003B000000}"/>
    <cellStyle name="Hyperlink" xfId="2" builtinId="8"/>
    <cellStyle name="Hyperlink 2" xfId="14" xr:uid="{00000000-0005-0000-0000-00003C000000}"/>
    <cellStyle name="Normal" xfId="0" builtinId="0"/>
    <cellStyle name="Normal 2" xfId="7" xr:uid="{00000000-0005-0000-0000-000024000000}"/>
    <cellStyle name="Normal 2 2" xfId="15" xr:uid="{00000000-0005-0000-0000-00003D000000}"/>
    <cellStyle name="Normal 2 3" xfId="16" xr:uid="{00000000-0005-0000-0000-00003E000000}"/>
    <cellStyle name="Normal 2 4" xfId="5" xr:uid="{00000000-0005-0000-0000-00001B000000}"/>
    <cellStyle name="Normal 2 5" xfId="8" xr:uid="{00000000-0005-0000-0000-000028000000}"/>
    <cellStyle name="Normal 2 6" xfId="10" xr:uid="{00000000-0005-0000-0000-00002E000000}"/>
    <cellStyle name="Normal 2 7" xfId="11" xr:uid="{00000000-0005-0000-0000-000031000000}"/>
    <cellStyle name="Normal 2 8" xfId="6" xr:uid="{00000000-0005-0000-0000-000023000000}"/>
    <cellStyle name="Normal 3" xfId="9" xr:uid="{00000000-0005-0000-0000-00002A000000}"/>
    <cellStyle name="Normal 4" xfId="4" xr:uid="{00000000-0005-0000-0000-000017000000}"/>
    <cellStyle name="Normal 5" xfId="3" xr:uid="{00000000-0005-0000-0000-000008000000}"/>
    <cellStyle name="Normal 6" xfId="12" xr:uid="{00000000-0005-0000-0000-000036000000}"/>
  </cellStyles>
  <dxfs count="1"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142875</xdr:rowOff>
    </xdr:to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/>
        </xdr:cNvSpPr>
      </xdr:nvSpPr>
      <xdr:spPr>
        <a:xfrm>
          <a:off x="9429750" y="394335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362838-ACE1-480C-9338-9D0211B420A4}" name="Table1" displayName="Table1" ref="A292:I321" totalsRowShown="0" headerRowDxfId="0">
  <autoFilter ref="A292:I321" xr:uid="{F7C89800-5E2F-4A54-BF73-93325B0A2D95}"/>
  <tableColumns count="9">
    <tableColumn id="1" xr3:uid="{C4D24256-423D-46C3-8F9A-9BE2958C777F}" name="CID"/>
    <tableColumn id="2" xr3:uid="{C011F62E-98EB-4936-BCB6-404F8635B977}" name="COMPANY NAME "/>
    <tableColumn id="3" xr3:uid="{BE3B808A-2FC6-48E2-9367-94937654EB32}" name="CUSTOMER NAME "/>
    <tableColumn id="4" xr3:uid="{8822F189-5D7A-42BD-AFC8-5041AC56A09F}" name="CHASSIS NO."/>
    <tableColumn id="5" xr3:uid="{06D88CAA-9736-484F-B9C1-A159C709CED5}" name="POD"/>
    <tableColumn id="6" xr3:uid="{285E0DA2-528E-49FE-82E8-400DEF50E4C0}" name="PAYMENT UPDATE"/>
    <tableColumn id="7" xr3:uid="{A8F00B5D-01BE-45AD-9B1F-C19BF32912BB}" name="RGT"/>
    <tableColumn id="8" xr3:uid="{312768EE-E0CA-48C7-9568-B0CABB7E699A}" name="CONDITION"/>
    <tableColumn id="9" xr3:uid="{444C94D4-34F4-48D1-947D-13CF7D0966B5}" name="Column1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keyalliancepro@gmail.com" TargetMode="External"/><Relationship Id="rId1" Type="http://schemas.openxmlformats.org/officeDocument/2006/relationships/hyperlink" Target="mailto:sachiko.clavier@blackbirdfinance.co.nz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bcauto.com/vehicle/checklist?crypt=%5e%D2%D0%E5%98%E1%D1%CC%9E%C6q%A0%98%94f%A2o%99%E1%A1%AD%CA%AC%9F%CA%95X%A6%DF%C5%AA%E3%D9%A9h%91%DD%E2%AC%CA%AB%ABl%92%DE%D0%CE%9A%D7%A1oi%87%B9%86%B9%BE%A7%DB%A7%C5%DE%D1%D1%A8%95%89%E0%A5%CD%CA%97%E4%CF%D8t%97%97%DE%D2%EB%D7%9F%99%DF%A7%CA%A1%CE%9C%CF%A4%D3%D4%EB%AF%7d%C1%C2%EC%CB%E8%A0%DB%CF%E4%D4%C6%9E%E9\%97%A1%CF%DC%DE%DA%A1%E6%9A%D4%96%AB%9D%A1%D1%D0%E5v%91%5e%D8%D8%CE%A7%E6%B6%AC%99%EC\%A9%E6%A8%DA%B8%98%A2%9F%AA%ED%AB%86%E8%EA%CB" TargetMode="External"/><Relationship Id="rId1" Type="http://schemas.openxmlformats.org/officeDocument/2006/relationships/hyperlink" Target="https://www.ibcauto.com/vehicle/checklist?id=409070" TargetMode="External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auc.co.jp/" TargetMode="External"/><Relationship Id="rId2" Type="http://schemas.openxmlformats.org/officeDocument/2006/relationships/hyperlink" Target="mailto:parts@ibcauto.com" TargetMode="External"/><Relationship Id="rId1" Type="http://schemas.openxmlformats.org/officeDocument/2006/relationships/hyperlink" Target="https://parts.ibcauto.com/order/for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takayuki@sitharicars.co.nz" TargetMode="External"/><Relationship Id="rId1" Type="http://schemas.openxmlformats.org/officeDocument/2006/relationships/hyperlink" Target="https://www.sitharicars.co.n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bcauto.com/vehicle/checklist?crypt=%5e%D2%D0%E5%98%E1%D1%CC%9E%C6q%A0%9C%94j%A4i%99%E1%A1%AD%CA%AC%9F%CA%95X%A6%DF%C5%AA%E3%D9%A9h%91%DD%E2%AC%CA%AB%ABl%92%DE%D0%CE%9A%D7%A1oi%87%B9%86%B9%BE%A7%DB%A7%C5%DE%D1%D1%A8%95%89%E0%A5%CD%CA%97%E4%CF%D8t%97%97%DE%D2%EB%D7%9F%99%DF%A7%CA%A1%CE%9C%CF%A4%D3%D4%EB%AF%7d%C1%C2%EC%CB%E8%A0%DB%CF%E4%D4%C6%9E%E9\%97%A1%CF%DC%DE%DA%A1%E6%9A%D4%96%AB%9D%A1%D1%D0%E5v%91%5e%D8%D8%CE%A7%E6%B6%AC%99%EC\%A9%E6%A8%DA%B8%98%A2%9F%AA%ED%AB%86%E8%EA%CB" TargetMode="External"/><Relationship Id="rId1" Type="http://schemas.openxmlformats.org/officeDocument/2006/relationships/hyperlink" Target="https://www.ibcauto.com/vehicle/checklist?crypt=%5e%D2%D0%E5%98%E1%D1%CC%9E%C6q%A0%9C%94k%9Cl%99%E1%A1%AD%CA%AC%9F%CA%95X%A6%DF%C5%AA%E3%D9%A9h%91%DD%E2%AC%CA%AB%ABl%92%DE%D0%CE%9A%D7%A1oi%87%B9%86%B9%BE%A7%DB%A7%C5%DE%D1%D1%A8%95%89%E0%A5%CD%CA%97%E4%CF%D8t%97%97%DE%D2%EB%D7%9F%99%DF%A7%CA%A1%CE%9C%CF%A4%D3%D4%EB%AF%7d%C1%C2%EC%CB%E8%A0%DB%CF%E4%D4%C6%9E%E9\%97%A1%CF%DC%DE%DA%A1%E6%9A%D4%96%AB%9D%A1%D1%D0%E5v%91%5e%D8%D8%CE%A7%E6%B6%AC%99%EC\%A9%E6%A8%DA%B8%98%A2%9F%AA%ED%AB%86%E8%EA%CB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37"/>
  <sheetViews>
    <sheetView zoomScale="85" zoomScaleNormal="85" workbookViewId="0">
      <pane ySplit="5" topLeftCell="A45" activePane="bottomLeft" state="frozen"/>
      <selection pane="bottomLeft" activeCell="H57" sqref="H57"/>
    </sheetView>
  </sheetViews>
  <sheetFormatPr defaultColWidth="9" defaultRowHeight="26"/>
  <cols>
    <col min="1" max="1" width="24.54296875" style="108" customWidth="1"/>
    <col min="2" max="2" width="21.453125" style="108" customWidth="1"/>
    <col min="3" max="3" width="22.54296875" style="108" customWidth="1"/>
    <col min="4" max="5" width="4.7265625" style="108" customWidth="1"/>
    <col min="6" max="6" width="10.54296875" style="108" customWidth="1"/>
    <col min="7" max="7" width="9.1796875" style="108" customWidth="1"/>
    <col min="8" max="8" width="12.26953125" style="108" customWidth="1"/>
    <col min="9" max="9" width="2.81640625" style="108" customWidth="1"/>
    <col min="10" max="10" width="10.7265625" style="108" customWidth="1"/>
    <col min="11" max="65" width="9.1796875" style="108"/>
  </cols>
  <sheetData>
    <row r="1" spans="1:65" ht="16" customHeight="1">
      <c r="A1" s="109"/>
      <c r="B1" s="110">
        <v>693</v>
      </c>
      <c r="C1" s="110"/>
      <c r="D1" s="110"/>
      <c r="E1" s="110"/>
      <c r="F1" s="110" t="s">
        <v>0</v>
      </c>
      <c r="G1" s="110"/>
      <c r="H1" s="111"/>
      <c r="I1" s="111"/>
      <c r="J1" s="111"/>
      <c r="K1" s="111"/>
      <c r="L1" s="111"/>
      <c r="M1" s="111"/>
      <c r="N1" s="111"/>
      <c r="O1" s="111"/>
      <c r="P1" s="111"/>
      <c r="Q1" s="172"/>
      <c r="R1" s="172"/>
    </row>
    <row r="2" spans="1:65" ht="20.149999999999999" customHeight="1">
      <c r="A2" s="112"/>
      <c r="B2" s="113">
        <v>77.08</v>
      </c>
      <c r="C2" s="114"/>
      <c r="D2" s="115"/>
      <c r="E2" s="110"/>
      <c r="F2" s="110"/>
      <c r="G2" s="110"/>
      <c r="H2" s="111"/>
      <c r="I2" s="111"/>
      <c r="J2" s="111"/>
      <c r="K2" s="111"/>
      <c r="L2" s="111"/>
      <c r="M2" s="111"/>
      <c r="N2" s="111"/>
      <c r="O2" s="111"/>
      <c r="P2" s="111"/>
      <c r="Q2" s="172"/>
      <c r="R2" s="172"/>
    </row>
    <row r="3" spans="1:65" ht="20.149999999999999" customHeight="1">
      <c r="A3" s="112" t="s">
        <v>1</v>
      </c>
      <c r="B3" s="116">
        <v>450</v>
      </c>
      <c r="C3" s="117"/>
      <c r="D3" s="110"/>
      <c r="E3" s="110"/>
      <c r="F3" s="110" t="s">
        <v>2</v>
      </c>
      <c r="G3" s="110"/>
      <c r="H3" s="111"/>
      <c r="I3" s="111"/>
      <c r="J3" s="111"/>
      <c r="K3" s="111"/>
      <c r="L3" s="111"/>
      <c r="M3" s="111"/>
      <c r="N3" s="111"/>
      <c r="O3" s="111"/>
      <c r="P3" s="111"/>
      <c r="Q3" s="172"/>
      <c r="R3" s="172"/>
    </row>
    <row r="4" spans="1:65" ht="16" customHeight="1">
      <c r="A4" s="110"/>
      <c r="B4" s="110">
        <v>4</v>
      </c>
      <c r="C4" s="118"/>
      <c r="D4" s="110"/>
      <c r="E4" s="110"/>
      <c r="F4" s="110"/>
      <c r="G4" s="110"/>
      <c r="H4" s="111"/>
      <c r="I4" s="111"/>
      <c r="J4" s="111"/>
      <c r="K4" s="111"/>
      <c r="L4" s="111"/>
      <c r="M4" s="111"/>
      <c r="N4" s="111"/>
      <c r="O4" s="111"/>
      <c r="P4" s="111"/>
      <c r="Q4" s="172"/>
      <c r="R4" s="172"/>
    </row>
    <row r="5" spans="1:65" ht="17.25" customHeight="1">
      <c r="A5" s="111"/>
      <c r="B5" s="111"/>
      <c r="D5" s="111">
        <v>5</v>
      </c>
      <c r="E5" s="111">
        <v>362</v>
      </c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72"/>
      <c r="R5" s="172"/>
    </row>
    <row r="6" spans="1:65" ht="26.25" customHeight="1">
      <c r="A6" s="119" t="s">
        <v>3</v>
      </c>
      <c r="B6" s="119" t="s">
        <v>4</v>
      </c>
      <c r="C6" s="120" t="s">
        <v>5</v>
      </c>
      <c r="D6" s="121"/>
      <c r="E6" s="122"/>
      <c r="F6" s="123"/>
      <c r="G6" s="4" t="s">
        <v>6</v>
      </c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5" customHeight="1">
      <c r="A7" s="125"/>
      <c r="B7" s="125"/>
      <c r="C7" s="123" t="s">
        <v>7</v>
      </c>
      <c r="D7" s="121"/>
      <c r="E7" s="122"/>
      <c r="F7" s="123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11"/>
      <c r="AC7" s="124"/>
      <c r="AD7" s="124"/>
      <c r="AE7" s="124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5" customHeight="1">
      <c r="A8" s="125" t="s">
        <v>8</v>
      </c>
      <c r="B8" s="126">
        <f>B3*1000</f>
        <v>450000</v>
      </c>
      <c r="C8" s="127"/>
      <c r="D8" s="127"/>
      <c r="E8" s="122"/>
      <c r="F8" s="123"/>
      <c r="G8" s="4" t="s">
        <v>9</v>
      </c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5" customHeight="1">
      <c r="A9" s="125"/>
      <c r="B9" s="128">
        <v>50000</v>
      </c>
      <c r="C9" s="122"/>
      <c r="D9" s="122"/>
      <c r="E9" s="122"/>
      <c r="F9" s="123"/>
      <c r="G9" s="124">
        <v>80</v>
      </c>
      <c r="H9" s="129">
        <v>1</v>
      </c>
      <c r="I9" s="175" t="s">
        <v>10</v>
      </c>
      <c r="J9" s="129">
        <v>1499999</v>
      </c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5" customHeight="1">
      <c r="A10" s="125" t="s">
        <v>11</v>
      </c>
      <c r="B10" s="130">
        <f>SUM(B8:B9)</f>
        <v>500000</v>
      </c>
      <c r="C10" s="131"/>
      <c r="D10" s="131"/>
      <c r="E10" s="122"/>
      <c r="F10" s="123"/>
      <c r="G10" s="124">
        <v>90</v>
      </c>
      <c r="H10" s="129">
        <f>J9+1</f>
        <v>1500000</v>
      </c>
      <c r="I10" s="175" t="s">
        <v>10</v>
      </c>
      <c r="J10" s="129">
        <f>J9+250000</f>
        <v>1749999</v>
      </c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5" customHeight="1">
      <c r="A11" s="125" t="s">
        <v>12</v>
      </c>
      <c r="B11" s="132">
        <f>ROUNDUP(((B10/B2)+1100)*1.15,-2)</f>
        <v>8800</v>
      </c>
      <c r="C11" s="131"/>
      <c r="D11" s="131"/>
      <c r="E11" s="122"/>
      <c r="F11" s="123"/>
      <c r="G11" s="124"/>
      <c r="H11" s="129">
        <f>J10+1</f>
        <v>1750000</v>
      </c>
      <c r="I11" s="175" t="s">
        <v>10</v>
      </c>
      <c r="J11" s="129">
        <f>J10+250000</f>
        <v>1999999</v>
      </c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5" customHeight="1">
      <c r="A12" s="125" t="s">
        <v>13</v>
      </c>
      <c r="B12" s="132">
        <v>850</v>
      </c>
      <c r="C12" s="133" t="s">
        <v>14</v>
      </c>
      <c r="D12" s="134"/>
      <c r="E12" s="122"/>
      <c r="F12" s="123"/>
      <c r="G12" s="124">
        <f>+G11+10</f>
        <v>10</v>
      </c>
      <c r="H12" s="129">
        <f>J11+1</f>
        <v>2000000</v>
      </c>
      <c r="I12" s="175" t="s">
        <v>10</v>
      </c>
      <c r="J12" s="129">
        <f>J11+250000</f>
        <v>2249999</v>
      </c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5" customHeight="1">
      <c r="A13" s="135" t="s">
        <v>15</v>
      </c>
      <c r="B13" s="136">
        <f>B11+B12</f>
        <v>9650</v>
      </c>
      <c r="C13" s="134"/>
      <c r="D13" s="134"/>
      <c r="E13" s="122"/>
      <c r="F13" s="123"/>
      <c r="G13" s="124">
        <v>120</v>
      </c>
      <c r="H13" s="129">
        <f>J12+1</f>
        <v>2250000</v>
      </c>
      <c r="I13" s="175" t="s">
        <v>10</v>
      </c>
      <c r="J13" s="129">
        <f>J12+250000</f>
        <v>2499999</v>
      </c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5" customHeight="1">
      <c r="A14" s="125"/>
      <c r="B14" s="128"/>
      <c r="C14" s="122"/>
      <c r="D14" s="122"/>
      <c r="E14" s="122"/>
      <c r="F14" s="123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9" customHeight="1">
      <c r="A15" s="137"/>
      <c r="B15" s="137"/>
      <c r="C15" s="138"/>
      <c r="D15" s="139"/>
      <c r="E15" s="140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5" hidden="1" customHeight="1">
      <c r="A16" s="141"/>
      <c r="B16" s="142"/>
      <c r="C16" s="140"/>
      <c r="D16" s="140"/>
      <c r="E16" s="140"/>
      <c r="F16" s="124"/>
      <c r="G16" s="124"/>
      <c r="H16" s="129"/>
      <c r="I16" s="171"/>
      <c r="J16" s="129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ht="15" hidden="1" customHeight="1">
      <c r="A17" s="141"/>
      <c r="B17" s="143"/>
      <c r="C17" s="144"/>
      <c r="D17" s="144"/>
      <c r="E17" s="140"/>
      <c r="F17" s="124"/>
      <c r="G17" s="124"/>
      <c r="H17" s="129"/>
      <c r="I17" s="171"/>
      <c r="J17" s="129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15" hidden="1" customHeight="1">
      <c r="A18" s="141"/>
      <c r="B18" s="142"/>
      <c r="C18" s="140"/>
      <c r="D18" s="140"/>
      <c r="E18" s="140"/>
      <c r="F18" s="124"/>
      <c r="G18" s="124"/>
      <c r="H18" s="129"/>
      <c r="I18" s="171"/>
      <c r="J18" s="129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15" hidden="1" customHeight="1">
      <c r="A19" s="141"/>
      <c r="B19" s="145"/>
      <c r="C19" s="146"/>
      <c r="D19" s="146"/>
      <c r="E19" s="140"/>
      <c r="F19" s="124"/>
      <c r="G19" s="124"/>
      <c r="H19" s="129"/>
      <c r="I19" s="171"/>
      <c r="J19" s="129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ht="15" hidden="1" customHeight="1">
      <c r="A20" s="147"/>
      <c r="B20" s="148"/>
      <c r="C20" s="149"/>
      <c r="D20" s="149"/>
      <c r="E20" s="140"/>
      <c r="F20" s="124"/>
      <c r="G20" s="124"/>
      <c r="H20" s="129"/>
      <c r="I20" s="171"/>
      <c r="J20" s="129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ht="15" hidden="1" customHeight="1">
      <c r="A21" s="150"/>
      <c r="B21" s="150"/>
      <c r="C21" s="124"/>
      <c r="D21" s="124"/>
      <c r="E21" s="124"/>
      <c r="F21" s="124"/>
      <c r="G21" s="124"/>
      <c r="H21" s="129"/>
      <c r="I21" s="171"/>
      <c r="J21" s="129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ht="3.75" customHeight="1">
      <c r="A22" s="150"/>
      <c r="B22" s="150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ht="25.5" customHeight="1">
      <c r="A23" s="137" t="s">
        <v>16</v>
      </c>
      <c r="B23" s="137" t="s">
        <v>17</v>
      </c>
      <c r="C23" s="120"/>
      <c r="D23" s="139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ht="15" customHeight="1">
      <c r="A24" s="125"/>
      <c r="B24" s="128"/>
      <c r="C24" s="122"/>
      <c r="D24" s="140"/>
      <c r="E24" s="124"/>
      <c r="F24" s="124"/>
      <c r="G24" s="124" t="s">
        <v>18</v>
      </c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</row>
    <row r="25" spans="1:65" ht="15" customHeight="1">
      <c r="A25" s="125" t="s">
        <v>8</v>
      </c>
      <c r="B25" s="126">
        <f>B3*1000</f>
        <v>450000</v>
      </c>
      <c r="C25" s="151"/>
      <c r="D25" s="144"/>
      <c r="E25" s="124"/>
      <c r="F25" s="124"/>
      <c r="G25" s="124">
        <v>70</v>
      </c>
      <c r="H25" s="129" t="s">
        <v>19</v>
      </c>
      <c r="I25" s="175" t="s">
        <v>10</v>
      </c>
      <c r="J25" s="129">
        <v>999999</v>
      </c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</row>
    <row r="26" spans="1:65" ht="15" customHeight="1">
      <c r="A26" s="125"/>
      <c r="B26" s="128">
        <v>50000</v>
      </c>
      <c r="C26" s="122"/>
      <c r="D26" s="140"/>
      <c r="E26" s="124"/>
      <c r="F26" s="124"/>
      <c r="G26" s="124">
        <v>80</v>
      </c>
      <c r="H26" s="129">
        <f>J25+1</f>
        <v>1000000</v>
      </c>
      <c r="I26" s="175" t="s">
        <v>10</v>
      </c>
      <c r="J26" s="129">
        <f>J25+500000</f>
        <v>1499999</v>
      </c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</row>
    <row r="27" spans="1:65" ht="15" customHeight="1">
      <c r="A27" s="125" t="s">
        <v>11</v>
      </c>
      <c r="B27" s="130">
        <f>SUM(B25:B26)</f>
        <v>500000</v>
      </c>
      <c r="C27" s="131"/>
      <c r="D27" s="146"/>
      <c r="E27" s="124"/>
      <c r="F27" s="124"/>
      <c r="G27" s="124">
        <v>90</v>
      </c>
      <c r="H27" s="129">
        <f>J26+1</f>
        <v>1500000</v>
      </c>
      <c r="I27" s="175" t="s">
        <v>10</v>
      </c>
      <c r="J27" s="129">
        <f>J26+500000</f>
        <v>1999999</v>
      </c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</row>
    <row r="28" spans="1:65" ht="15" customHeight="1">
      <c r="A28" s="125" t="s">
        <v>20</v>
      </c>
      <c r="B28" s="132">
        <f>B29/1.15</f>
        <v>7739.130434782609</v>
      </c>
      <c r="C28" s="152"/>
      <c r="D28" s="146"/>
      <c r="E28" s="124"/>
      <c r="F28" s="124"/>
      <c r="G28" s="124">
        <v>100</v>
      </c>
      <c r="H28" s="129">
        <f>J27+1</f>
        <v>2000000</v>
      </c>
      <c r="I28" s="175" t="s">
        <v>10</v>
      </c>
      <c r="J28" s="129">
        <f>J27+500000</f>
        <v>2499999</v>
      </c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  <row r="29" spans="1:65" ht="15" customHeight="1">
      <c r="A29" s="135" t="s">
        <v>12</v>
      </c>
      <c r="B29" s="136">
        <f>ROUNDUP(((B27/B2)+1250)*1.15,-2)</f>
        <v>8900</v>
      </c>
      <c r="C29" s="134"/>
      <c r="D29" s="149"/>
      <c r="E29" s="124"/>
      <c r="F29" s="124"/>
      <c r="G29" s="124">
        <v>110</v>
      </c>
      <c r="H29" s="129">
        <f>J28+1</f>
        <v>2500000</v>
      </c>
      <c r="I29" s="175" t="s">
        <v>10</v>
      </c>
      <c r="J29" s="129">
        <f>J28+500000</f>
        <v>2999999</v>
      </c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</row>
    <row r="30" spans="1:65" ht="15" customHeight="1">
      <c r="A30" s="150"/>
      <c r="B30" s="150"/>
      <c r="C30" s="124"/>
      <c r="D30" s="15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</row>
    <row r="31" spans="1:65" ht="15" customHeight="1">
      <c r="A31" s="150"/>
      <c r="B31" s="150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</row>
    <row r="32" spans="1:65" ht="15" customHeight="1">
      <c r="A32" s="137"/>
      <c r="B32" s="137"/>
      <c r="C32" s="138"/>
      <c r="D32" s="139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</row>
    <row r="33" spans="1:65" ht="15" customHeight="1">
      <c r="A33" s="141"/>
      <c r="B33" s="142"/>
      <c r="C33" s="140"/>
      <c r="D33" s="140"/>
      <c r="E33" s="124"/>
      <c r="F33" s="124"/>
      <c r="G33" s="4" t="s">
        <v>21</v>
      </c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</row>
    <row r="34" spans="1:65" ht="15" customHeight="1">
      <c r="A34" s="141"/>
      <c r="B34" s="143"/>
      <c r="C34" s="144"/>
      <c r="D34" s="144"/>
      <c r="E34" s="124"/>
      <c r="F34" s="124"/>
      <c r="G34" s="124">
        <v>65</v>
      </c>
      <c r="H34" s="129">
        <v>1</v>
      </c>
      <c r="I34" s="175" t="s">
        <v>10</v>
      </c>
      <c r="J34" s="129">
        <v>1999999</v>
      </c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</row>
    <row r="35" spans="1:65" ht="15" customHeight="1">
      <c r="A35" s="141"/>
      <c r="B35" s="142"/>
      <c r="C35" s="140"/>
      <c r="D35" s="140"/>
      <c r="E35" s="124"/>
      <c r="F35" s="124"/>
      <c r="G35" s="124">
        <v>75</v>
      </c>
      <c r="H35" s="129">
        <f>J34+1</f>
        <v>2000000</v>
      </c>
      <c r="I35" s="175" t="s">
        <v>10</v>
      </c>
      <c r="J35" s="129">
        <f>J34+500000</f>
        <v>2499999</v>
      </c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</row>
    <row r="36" spans="1:65" ht="15" customHeight="1">
      <c r="A36" s="141"/>
      <c r="B36" s="145"/>
      <c r="C36" s="146"/>
      <c r="D36" s="146"/>
      <c r="E36" s="124"/>
      <c r="F36" s="124"/>
      <c r="G36" s="124">
        <v>85</v>
      </c>
      <c r="H36" s="129">
        <f>J35+1</f>
        <v>2500000</v>
      </c>
      <c r="I36" s="175" t="s">
        <v>10</v>
      </c>
      <c r="J36" s="129">
        <f>J35+500000</f>
        <v>2999999</v>
      </c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</row>
    <row r="37" spans="1:65" ht="15" customHeight="1">
      <c r="A37" s="147"/>
      <c r="B37" s="154"/>
      <c r="C37" s="149"/>
      <c r="D37" s="149"/>
      <c r="E37" s="124"/>
      <c r="F37" s="124"/>
      <c r="G37" s="124">
        <v>95</v>
      </c>
      <c r="H37" s="129">
        <f>J36+1</f>
        <v>3000000</v>
      </c>
      <c r="I37" s="175" t="s">
        <v>10</v>
      </c>
      <c r="J37" s="129">
        <f>J36+500000</f>
        <v>3499999</v>
      </c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</row>
    <row r="38" spans="1:65" ht="15" customHeight="1">
      <c r="A38" s="150"/>
      <c r="B38" s="150"/>
      <c r="C38" s="124"/>
      <c r="D38" s="124"/>
      <c r="E38" s="124"/>
      <c r="F38" s="124"/>
      <c r="G38" s="124">
        <v>105</v>
      </c>
      <c r="H38" s="129">
        <f>J37+1</f>
        <v>3500000</v>
      </c>
      <c r="I38" s="175" t="s">
        <v>10</v>
      </c>
      <c r="J38" s="129">
        <f>J37+500000</f>
        <v>3999999</v>
      </c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</row>
    <row r="39" spans="1:65" ht="15" customHeight="1">
      <c r="A39" s="150"/>
      <c r="B39" s="150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</row>
    <row r="40" spans="1:65" ht="15" customHeight="1">
      <c r="A40" s="137"/>
      <c r="B40" s="137" t="s">
        <v>22</v>
      </c>
      <c r="C40" s="138"/>
      <c r="D40" s="139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</row>
    <row r="41" spans="1:65" ht="15" customHeight="1">
      <c r="A41" s="141"/>
      <c r="B41" s="142"/>
      <c r="C41" s="140"/>
      <c r="D41" s="140"/>
      <c r="E41" s="124"/>
      <c r="F41" s="124"/>
      <c r="G41" s="4" t="s">
        <v>23</v>
      </c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</row>
    <row r="42" spans="1:65" ht="15" customHeight="1">
      <c r="A42" s="141" t="s">
        <v>8</v>
      </c>
      <c r="B42" s="143">
        <f>B3*1000</f>
        <v>450000</v>
      </c>
      <c r="C42" s="144"/>
      <c r="D42" s="144"/>
      <c r="E42" s="124"/>
      <c r="F42" s="124"/>
      <c r="G42" s="124">
        <v>65</v>
      </c>
      <c r="H42" s="129">
        <v>1</v>
      </c>
      <c r="I42" s="175" t="s">
        <v>10</v>
      </c>
      <c r="J42" s="129">
        <v>1999999</v>
      </c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</row>
    <row r="43" spans="1:65" ht="15" customHeight="1">
      <c r="A43" s="141"/>
      <c r="B43" s="142">
        <v>50000</v>
      </c>
      <c r="C43" s="140"/>
      <c r="D43" s="140"/>
      <c r="E43" s="124"/>
      <c r="F43" s="124"/>
      <c r="G43" s="124">
        <v>75</v>
      </c>
      <c r="H43" s="129">
        <f>J42+1</f>
        <v>2000000</v>
      </c>
      <c r="I43" s="175" t="s">
        <v>10</v>
      </c>
      <c r="J43" s="129">
        <f>J42+500000</f>
        <v>2499999</v>
      </c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</row>
    <row r="44" spans="1:65" ht="15" customHeight="1">
      <c r="A44" s="141" t="s">
        <v>11</v>
      </c>
      <c r="B44" s="145">
        <f>SUM(B42:B43)</f>
        <v>500000</v>
      </c>
      <c r="C44" s="146"/>
      <c r="D44" s="146"/>
      <c r="E44" s="124"/>
      <c r="F44" s="124"/>
      <c r="G44" s="124">
        <v>85</v>
      </c>
      <c r="H44" s="129">
        <f>J43+1</f>
        <v>2500000</v>
      </c>
      <c r="I44" s="175" t="s">
        <v>10</v>
      </c>
      <c r="J44" s="129">
        <f>J43+500000</f>
        <v>2999999</v>
      </c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</row>
    <row r="45" spans="1:65" ht="15" customHeight="1">
      <c r="A45" s="147" t="s">
        <v>12</v>
      </c>
      <c r="B45" s="154">
        <f>ROUNDUP(((B44/B2)+1150)*1.15,-2)</f>
        <v>8800</v>
      </c>
      <c r="C45" s="149"/>
      <c r="D45" s="149"/>
      <c r="E45" s="124"/>
      <c r="F45" s="124"/>
      <c r="G45" s="124">
        <v>95</v>
      </c>
      <c r="H45" s="129">
        <f>J44+1</f>
        <v>3000000</v>
      </c>
      <c r="I45" s="175" t="s">
        <v>10</v>
      </c>
      <c r="J45" s="129">
        <f>J44+500000</f>
        <v>3499999</v>
      </c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</row>
    <row r="46" spans="1:65" ht="15" customHeight="1">
      <c r="A46" s="150"/>
      <c r="B46" s="150"/>
      <c r="C46" s="124"/>
      <c r="D46" s="124"/>
      <c r="E46" s="124"/>
      <c r="F46" s="124"/>
      <c r="G46" s="124">
        <v>105</v>
      </c>
      <c r="H46" s="129">
        <f>J45+1</f>
        <v>3500000</v>
      </c>
      <c r="I46" s="175" t="s">
        <v>10</v>
      </c>
      <c r="J46" s="129">
        <f>J45+500000</f>
        <v>3999999</v>
      </c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</row>
    <row r="47" spans="1:65" ht="15" customHeight="1">
      <c r="A47" s="150"/>
      <c r="B47" s="150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</row>
    <row r="48" spans="1:65" ht="15" customHeight="1">
      <c r="A48" s="137" t="s">
        <v>24</v>
      </c>
      <c r="B48" s="137" t="s">
        <v>25</v>
      </c>
      <c r="C48" s="155"/>
      <c r="D48" s="156" t="s">
        <v>26</v>
      </c>
      <c r="E48" s="42"/>
      <c r="F48" s="42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</row>
    <row r="49" spans="1:65" ht="15" customHeight="1">
      <c r="A49" s="157"/>
      <c r="B49" s="158"/>
      <c r="C49" s="159"/>
      <c r="D49" s="159"/>
      <c r="E49" s="42"/>
      <c r="F49" s="42"/>
      <c r="G49" s="124" t="s">
        <v>27</v>
      </c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</row>
    <row r="50" spans="1:65" ht="15" customHeight="1">
      <c r="A50" s="157" t="s">
        <v>8</v>
      </c>
      <c r="B50" s="160">
        <f>B3*1000</f>
        <v>450000</v>
      </c>
      <c r="C50" s="161"/>
      <c r="D50" s="161"/>
      <c r="E50" s="42"/>
      <c r="F50" s="42"/>
      <c r="G50" s="124">
        <v>80</v>
      </c>
      <c r="H50" s="129">
        <v>1</v>
      </c>
      <c r="I50" s="175" t="s">
        <v>10</v>
      </c>
      <c r="J50" s="129">
        <v>999999</v>
      </c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</row>
    <row r="51" spans="1:65" ht="15" customHeight="1">
      <c r="A51" s="157"/>
      <c r="B51" s="158">
        <v>65000</v>
      </c>
      <c r="C51" s="159"/>
      <c r="D51" s="159"/>
      <c r="E51" s="42"/>
      <c r="F51" s="42"/>
      <c r="G51" s="124">
        <v>90</v>
      </c>
      <c r="H51" s="129">
        <f>J50+1</f>
        <v>1000000</v>
      </c>
      <c r="I51" s="175" t="s">
        <v>10</v>
      </c>
      <c r="J51" s="129">
        <f>J50+500000</f>
        <v>1499999</v>
      </c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</row>
    <row r="52" spans="1:65" ht="15" customHeight="1">
      <c r="A52" s="157" t="s">
        <v>11</v>
      </c>
      <c r="B52" s="162">
        <f>SUM(B50:B51)</f>
        <v>515000</v>
      </c>
      <c r="C52" s="163"/>
      <c r="D52" s="163"/>
      <c r="E52" s="42"/>
      <c r="F52" s="42"/>
      <c r="G52" s="124">
        <v>100</v>
      </c>
      <c r="H52" s="129">
        <f>J51+1</f>
        <v>1500000</v>
      </c>
      <c r="I52" s="175" t="s">
        <v>10</v>
      </c>
      <c r="J52" s="129">
        <f>J51+500000</f>
        <v>1999999</v>
      </c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</row>
    <row r="53" spans="1:65" ht="15" customHeight="1">
      <c r="A53" s="157" t="s">
        <v>12</v>
      </c>
      <c r="B53" s="164">
        <f>ROUNDUP(((B52/B2)+1300)*1.15,-2)</f>
        <v>9200</v>
      </c>
      <c r="C53" s="163"/>
      <c r="D53" s="163"/>
      <c r="E53" s="42"/>
      <c r="F53" s="42"/>
      <c r="G53" s="124">
        <v>110</v>
      </c>
      <c r="H53" s="129">
        <f>J52+1</f>
        <v>2000000</v>
      </c>
      <c r="I53" s="175" t="s">
        <v>10</v>
      </c>
      <c r="J53" s="129">
        <f>J52+500000</f>
        <v>2499999</v>
      </c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</row>
    <row r="54" spans="1:65" ht="15" customHeight="1">
      <c r="A54" s="157" t="s">
        <v>13</v>
      </c>
      <c r="B54" s="164">
        <v>900</v>
      </c>
      <c r="C54" s="165" t="s">
        <v>28</v>
      </c>
      <c r="D54" s="166"/>
      <c r="E54" s="159"/>
      <c r="F54" s="42"/>
      <c r="G54" s="124">
        <v>120</v>
      </c>
      <c r="H54" s="129">
        <f>J53+1</f>
        <v>2500000</v>
      </c>
      <c r="I54" s="175" t="s">
        <v>10</v>
      </c>
      <c r="J54" s="129">
        <f>J53+500000</f>
        <v>2999999</v>
      </c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</row>
    <row r="55" spans="1:65" ht="15" customHeight="1">
      <c r="A55" s="137" t="s">
        <v>15</v>
      </c>
      <c r="B55" s="167">
        <f>B53+B54</f>
        <v>10100</v>
      </c>
      <c r="C55" s="166"/>
      <c r="D55" s="166"/>
      <c r="E55" s="42"/>
      <c r="F55" s="42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</row>
    <row r="56" spans="1:65" ht="15" customHeight="1">
      <c r="A56" s="58"/>
      <c r="B56" s="58"/>
      <c r="C56" s="42"/>
      <c r="D56" s="42"/>
      <c r="E56" s="42"/>
      <c r="F56" s="42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</row>
    <row r="57" spans="1:65" ht="15" customHeight="1">
      <c r="A57" s="58"/>
      <c r="B57" s="58"/>
      <c r="C57" s="168"/>
      <c r="D57" s="42"/>
      <c r="E57" s="42"/>
      <c r="F57" s="42"/>
      <c r="G57" s="124"/>
      <c r="H57" s="124"/>
      <c r="I57" s="124"/>
      <c r="J57" s="124"/>
      <c r="K57" s="170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</row>
    <row r="58" spans="1:65" s="107" customFormat="1" ht="15" customHeight="1">
      <c r="A58" s="169"/>
      <c r="B58" s="169"/>
      <c r="C58" s="170"/>
      <c r="D58" s="170"/>
      <c r="E58" s="170"/>
      <c r="F58" s="170"/>
      <c r="G58" s="170"/>
      <c r="H58" s="124"/>
      <c r="I58" s="124"/>
      <c r="J58" s="124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</row>
    <row r="59" spans="1:65" s="107" customFormat="1" ht="15" customHeight="1">
      <c r="A59" s="169"/>
      <c r="B59" s="169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</row>
    <row r="60" spans="1:65" s="107" customFormat="1" ht="15" customHeight="1">
      <c r="A60" s="169"/>
      <c r="B60" s="169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</row>
    <row r="61" spans="1:65" s="107" customFormat="1" ht="15" customHeight="1">
      <c r="A61" s="169"/>
      <c r="B61" s="169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</row>
    <row r="62" spans="1:65" s="107" customFormat="1" ht="15" customHeight="1">
      <c r="A62" s="169"/>
      <c r="B62" s="169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</row>
    <row r="63" spans="1:65" s="107" customFormat="1" ht="15" customHeight="1">
      <c r="A63" s="169"/>
      <c r="B63" s="169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</row>
    <row r="64" spans="1:65" s="107" customFormat="1" ht="15" customHeight="1">
      <c r="A64" s="169"/>
      <c r="B64" s="169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</row>
    <row r="65" spans="1:65" s="107" customFormat="1" ht="15" customHeight="1">
      <c r="A65" s="169"/>
      <c r="B65" s="169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</row>
    <row r="66" spans="1:65" s="107" customFormat="1" ht="15" customHeight="1">
      <c r="A66" s="169"/>
      <c r="B66" s="169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</row>
    <row r="67" spans="1:65" s="107" customFormat="1" ht="15" customHeight="1">
      <c r="A67" s="169"/>
      <c r="B67" s="169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</row>
    <row r="68" spans="1:65" s="107" customFormat="1" ht="15" customHeight="1">
      <c r="A68" s="169"/>
      <c r="B68" s="169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</row>
    <row r="69" spans="1:65" s="107" customFormat="1" ht="15" customHeight="1">
      <c r="A69" s="169"/>
      <c r="B69" s="169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</row>
    <row r="70" spans="1:65" s="107" customFormat="1" ht="15" customHeight="1">
      <c r="A70" s="169"/>
      <c r="B70" s="169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3"/>
      <c r="AQ70" s="173"/>
      <c r="AR70" s="173"/>
      <c r="AS70" s="173"/>
      <c r="AT70" s="173"/>
      <c r="AU70" s="173"/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3"/>
      <c r="BL70" s="173"/>
      <c r="BM70" s="173"/>
    </row>
    <row r="71" spans="1:65" s="107" customFormat="1" ht="15" customHeight="1">
      <c r="A71" s="169"/>
      <c r="B71" s="169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3"/>
      <c r="AQ71" s="173"/>
      <c r="AR71" s="173"/>
      <c r="AS71" s="173"/>
      <c r="AT71" s="173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3"/>
      <c r="BL71" s="173"/>
      <c r="BM71" s="173"/>
    </row>
    <row r="72" spans="1:65" s="107" customFormat="1" ht="15" customHeight="1">
      <c r="A72" s="169"/>
      <c r="B72" s="169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3"/>
      <c r="AQ72" s="173"/>
      <c r="AR72" s="173"/>
      <c r="AS72" s="173"/>
      <c r="AT72" s="173"/>
      <c r="AU72" s="173"/>
      <c r="AV72" s="173"/>
      <c r="AW72" s="173"/>
      <c r="AX72" s="173"/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  <c r="BI72" s="173"/>
      <c r="BJ72" s="173"/>
      <c r="BK72" s="173"/>
      <c r="BL72" s="173"/>
      <c r="BM72" s="173"/>
    </row>
    <row r="73" spans="1:65" s="107" customFormat="1" ht="15" customHeight="1">
      <c r="A73" s="169"/>
      <c r="B73" s="169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</row>
    <row r="74" spans="1:65" s="107" customFormat="1" ht="15" customHeight="1">
      <c r="A74" s="169"/>
      <c r="B74" s="169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70"/>
      <c r="AD74" s="170"/>
      <c r="AE74" s="170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3"/>
      <c r="AQ74" s="173"/>
      <c r="AR74" s="173"/>
      <c r="AS74" s="173"/>
      <c r="AT74" s="173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</row>
    <row r="75" spans="1:65" s="107" customFormat="1" ht="15" customHeight="1">
      <c r="A75" s="169"/>
      <c r="B75" s="169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  <c r="AA75" s="170"/>
      <c r="AB75" s="170"/>
      <c r="AC75" s="170"/>
      <c r="AD75" s="170"/>
      <c r="AE75" s="170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3"/>
      <c r="AQ75" s="173"/>
      <c r="AR75" s="173"/>
      <c r="AS75" s="173"/>
      <c r="AT75" s="173"/>
      <c r="AU75" s="173"/>
      <c r="AV75" s="173"/>
      <c r="AW75" s="173"/>
      <c r="AX75" s="173"/>
      <c r="AY75" s="173"/>
      <c r="AZ75" s="173"/>
      <c r="BA75" s="173"/>
      <c r="BB75" s="173"/>
      <c r="BC75" s="173"/>
      <c r="BD75" s="173"/>
      <c r="BE75" s="173"/>
      <c r="BF75" s="173"/>
      <c r="BG75" s="173"/>
      <c r="BH75" s="173"/>
      <c r="BI75" s="173"/>
      <c r="BJ75" s="173"/>
      <c r="BK75" s="173"/>
      <c r="BL75" s="173"/>
      <c r="BM75" s="173"/>
    </row>
    <row r="76" spans="1:65" s="107" customFormat="1" ht="15" customHeight="1">
      <c r="A76" s="169"/>
      <c r="B76" s="169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  <c r="AA76" s="170"/>
      <c r="AB76" s="170"/>
      <c r="AC76" s="170"/>
      <c r="AD76" s="170"/>
      <c r="AE76" s="170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</row>
    <row r="77" spans="1:65" s="107" customFormat="1" ht="15" customHeight="1">
      <c r="A77" s="169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3"/>
      <c r="AQ77" s="173"/>
      <c r="AR77" s="173"/>
      <c r="AS77" s="173"/>
      <c r="AT77" s="173"/>
      <c r="AU77" s="173"/>
      <c r="AV77" s="173"/>
      <c r="AW77" s="173"/>
      <c r="AX77" s="173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  <c r="BI77" s="173"/>
      <c r="BJ77" s="173"/>
      <c r="BK77" s="173"/>
      <c r="BL77" s="173"/>
      <c r="BM77" s="173"/>
    </row>
    <row r="78" spans="1:65" s="107" customFormat="1" ht="15" customHeight="1">
      <c r="A78" s="169"/>
      <c r="B78" s="169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3"/>
      <c r="AQ78" s="173"/>
      <c r="AR78" s="173"/>
      <c r="AS78" s="173"/>
      <c r="AT78" s="173"/>
      <c r="AU78" s="173"/>
      <c r="AV78" s="173"/>
      <c r="AW78" s="173"/>
      <c r="AX78" s="173"/>
      <c r="AY78" s="173"/>
      <c r="AZ78" s="173"/>
      <c r="BA78" s="173"/>
      <c r="BB78" s="173"/>
      <c r="BC78" s="173"/>
      <c r="BD78" s="173"/>
      <c r="BE78" s="173"/>
      <c r="BF78" s="173"/>
      <c r="BG78" s="173"/>
      <c r="BH78" s="173"/>
      <c r="BI78" s="173"/>
      <c r="BJ78" s="173"/>
      <c r="BK78" s="173"/>
      <c r="BL78" s="173"/>
      <c r="BM78" s="173"/>
    </row>
    <row r="79" spans="1:65" s="107" customFormat="1" ht="15" customHeight="1">
      <c r="A79" s="169"/>
      <c r="B79" s="169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</row>
    <row r="80" spans="1:65" s="107" customFormat="1" ht="15" customHeight="1">
      <c r="A80" s="169"/>
      <c r="B80" s="169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  <c r="BI80" s="173"/>
      <c r="BJ80" s="173"/>
      <c r="BK80" s="173"/>
      <c r="BL80" s="173"/>
      <c r="BM80" s="173"/>
    </row>
    <row r="81" spans="1:65" s="107" customFormat="1" ht="15" customHeight="1">
      <c r="A81" s="169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</row>
    <row r="82" spans="1:65" s="107" customFormat="1" ht="15" customHeight="1">
      <c r="A82" s="169"/>
      <c r="B82" s="169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3"/>
    </row>
    <row r="83" spans="1:65" s="107" customFormat="1" ht="15" customHeight="1">
      <c r="A83" s="169"/>
      <c r="B83" s="169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3"/>
    </row>
    <row r="84" spans="1:65" s="107" customFormat="1" ht="15" customHeight="1">
      <c r="A84" s="169"/>
      <c r="B84" s="169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</row>
    <row r="85" spans="1:65" s="107" customFormat="1" ht="15" customHeight="1">
      <c r="A85" s="169"/>
      <c r="B85" s="169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173"/>
      <c r="BM85" s="173"/>
    </row>
    <row r="86" spans="1:65" s="107" customFormat="1" ht="15" customHeight="1">
      <c r="A86" s="169"/>
      <c r="B86" s="169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3"/>
    </row>
    <row r="87" spans="1:65" s="107" customFormat="1" ht="15" customHeight="1">
      <c r="A87" s="169"/>
      <c r="B87" s="169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</row>
    <row r="88" spans="1:65" s="107" customFormat="1" ht="15" customHeight="1">
      <c r="A88" s="169"/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3"/>
    </row>
    <row r="89" spans="1:65" s="107" customFormat="1" ht="15" customHeight="1">
      <c r="A89" s="169"/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173"/>
      <c r="AT89" s="173"/>
      <c r="AU89" s="173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3"/>
      <c r="BK89" s="173"/>
      <c r="BL89" s="173"/>
      <c r="BM89" s="173"/>
    </row>
    <row r="90" spans="1:65" s="107" customFormat="1" ht="15" customHeight="1">
      <c r="A90" s="169"/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3"/>
      <c r="AQ90" s="173"/>
      <c r="AR90" s="173"/>
      <c r="AS90" s="173"/>
      <c r="AT90" s="173"/>
      <c r="AU90" s="173"/>
      <c r="AV90" s="173"/>
      <c r="AW90" s="173"/>
      <c r="AX90" s="173"/>
      <c r="AY90" s="173"/>
      <c r="AZ90" s="173"/>
      <c r="BA90" s="173"/>
      <c r="BB90" s="173"/>
      <c r="BC90" s="173"/>
      <c r="BD90" s="173"/>
      <c r="BE90" s="173"/>
      <c r="BF90" s="173"/>
      <c r="BG90" s="173"/>
      <c r="BH90" s="173"/>
      <c r="BI90" s="173"/>
      <c r="BJ90" s="173"/>
      <c r="BK90" s="173"/>
      <c r="BL90" s="173"/>
      <c r="BM90" s="173"/>
    </row>
    <row r="91" spans="1:65" s="107" customFormat="1" ht="15" customHeight="1">
      <c r="A91" s="169"/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  <c r="AA91" s="170"/>
      <c r="AB91" s="170"/>
      <c r="AC91" s="170"/>
      <c r="AD91" s="170"/>
      <c r="AE91" s="170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3"/>
      <c r="AT91" s="173"/>
      <c r="AU91" s="173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3"/>
      <c r="BK91" s="173"/>
      <c r="BL91" s="173"/>
      <c r="BM91" s="173"/>
    </row>
    <row r="92" spans="1:65" s="107" customFormat="1" ht="15" customHeight="1">
      <c r="A92" s="169"/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</row>
    <row r="93" spans="1:65" s="107" customFormat="1" ht="15" customHeight="1">
      <c r="A93" s="169"/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  <c r="Z93" s="170"/>
      <c r="AA93" s="170"/>
      <c r="AB93" s="170"/>
      <c r="AC93" s="170"/>
      <c r="AD93" s="170"/>
      <c r="AE93" s="170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3"/>
      <c r="AT93" s="173"/>
      <c r="AU93" s="173"/>
      <c r="AV93" s="173"/>
      <c r="AW93" s="173"/>
      <c r="AX93" s="173"/>
      <c r="AY93" s="173"/>
      <c r="AZ93" s="173"/>
      <c r="BA93" s="173"/>
      <c r="BB93" s="173"/>
      <c r="BC93" s="173"/>
      <c r="BD93" s="173"/>
      <c r="BE93" s="173"/>
      <c r="BF93" s="173"/>
      <c r="BG93" s="173"/>
      <c r="BH93" s="173"/>
      <c r="BI93" s="173"/>
      <c r="BJ93" s="173"/>
      <c r="BK93" s="173"/>
      <c r="BL93" s="173"/>
      <c r="BM93" s="173"/>
    </row>
    <row r="94" spans="1:65" s="107" customFormat="1" ht="15" customHeight="1">
      <c r="A94" s="169"/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0"/>
      <c r="Z94" s="170"/>
      <c r="AA94" s="170"/>
      <c r="AB94" s="170"/>
      <c r="AC94" s="170"/>
      <c r="AD94" s="170"/>
      <c r="AE94" s="170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3"/>
      <c r="AQ94" s="173"/>
      <c r="AR94" s="173"/>
      <c r="AS94" s="173"/>
      <c r="AT94" s="173"/>
      <c r="AU94" s="173"/>
      <c r="AV94" s="173"/>
      <c r="AW94" s="173"/>
      <c r="AX94" s="173"/>
      <c r="AY94" s="173"/>
      <c r="AZ94" s="173"/>
      <c r="BA94" s="173"/>
      <c r="BB94" s="173"/>
      <c r="BC94" s="173"/>
      <c r="BD94" s="173"/>
      <c r="BE94" s="173"/>
      <c r="BF94" s="173"/>
      <c r="BG94" s="173"/>
      <c r="BH94" s="173"/>
      <c r="BI94" s="173"/>
      <c r="BJ94" s="173"/>
      <c r="BK94" s="173"/>
      <c r="BL94" s="173"/>
      <c r="BM94" s="173"/>
    </row>
    <row r="95" spans="1:65" s="107" customFormat="1" ht="15" customHeight="1">
      <c r="A95" s="169"/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3"/>
      <c r="AQ95" s="173"/>
      <c r="AR95" s="173"/>
      <c r="AS95" s="173"/>
      <c r="AT95" s="173"/>
      <c r="AU95" s="173"/>
      <c r="AV95" s="173"/>
      <c r="AW95" s="173"/>
      <c r="AX95" s="173"/>
      <c r="AY95" s="173"/>
      <c r="AZ95" s="173"/>
      <c r="BA95" s="173"/>
      <c r="BB95" s="173"/>
      <c r="BC95" s="173"/>
      <c r="BD95" s="173"/>
      <c r="BE95" s="173"/>
      <c r="BF95" s="173"/>
      <c r="BG95" s="173"/>
      <c r="BH95" s="173"/>
      <c r="BI95" s="173"/>
      <c r="BJ95" s="173"/>
      <c r="BK95" s="173"/>
      <c r="BL95" s="173"/>
      <c r="BM95" s="173"/>
    </row>
    <row r="96" spans="1:65" s="107" customFormat="1" ht="15" customHeight="1">
      <c r="A96" s="169"/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  <c r="Z96" s="170"/>
      <c r="AA96" s="170"/>
      <c r="AB96" s="170"/>
      <c r="AC96" s="170"/>
      <c r="AD96" s="170"/>
      <c r="AE96" s="170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  <c r="AY96" s="173"/>
      <c r="AZ96" s="173"/>
      <c r="BA96" s="173"/>
      <c r="BB96" s="173"/>
      <c r="BC96" s="173"/>
      <c r="BD96" s="173"/>
      <c r="BE96" s="173"/>
      <c r="BF96" s="173"/>
      <c r="BG96" s="173"/>
      <c r="BH96" s="173"/>
      <c r="BI96" s="173"/>
      <c r="BJ96" s="173"/>
      <c r="BK96" s="173"/>
      <c r="BL96" s="173"/>
      <c r="BM96" s="173"/>
    </row>
    <row r="97" spans="1:65" s="107" customFormat="1" ht="15" customHeight="1">
      <c r="A97" s="169"/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170"/>
      <c r="AC97" s="170"/>
      <c r="AD97" s="170"/>
      <c r="AE97" s="170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</row>
    <row r="98" spans="1:65" s="107" customFormat="1" ht="15" customHeight="1">
      <c r="A98" s="169"/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  <c r="AD98" s="170"/>
      <c r="AE98" s="170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  <c r="AY98" s="173"/>
      <c r="AZ98" s="173"/>
      <c r="BA98" s="173"/>
      <c r="BB98" s="173"/>
      <c r="BC98" s="173"/>
      <c r="BD98" s="173"/>
      <c r="BE98" s="173"/>
      <c r="BF98" s="173"/>
      <c r="BG98" s="173"/>
      <c r="BH98" s="173"/>
      <c r="BI98" s="173"/>
      <c r="BJ98" s="173"/>
      <c r="BK98" s="173"/>
      <c r="BL98" s="173"/>
      <c r="BM98" s="173"/>
    </row>
    <row r="99" spans="1:65" s="107" customFormat="1" ht="15" customHeight="1">
      <c r="A99" s="169"/>
      <c r="B99" s="169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170"/>
      <c r="AE99" s="170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3"/>
    </row>
    <row r="100" spans="1:65" s="107" customFormat="1" ht="15" customHeight="1">
      <c r="A100" s="169"/>
      <c r="B100" s="169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  <c r="AD100" s="170"/>
      <c r="AE100" s="170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</row>
    <row r="101" spans="1:65" s="107" customFormat="1" ht="15" customHeight="1">
      <c r="A101" s="169"/>
      <c r="B101" s="169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170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X101" s="173"/>
      <c r="AY101" s="173"/>
      <c r="AZ101" s="173"/>
      <c r="BA101" s="173"/>
      <c r="BB101" s="173"/>
      <c r="BC101" s="173"/>
      <c r="BD101" s="173"/>
      <c r="BE101" s="173"/>
      <c r="BF101" s="173"/>
      <c r="BG101" s="173"/>
      <c r="BH101" s="173"/>
      <c r="BI101" s="173"/>
      <c r="BJ101" s="173"/>
      <c r="BK101" s="173"/>
      <c r="BL101" s="173"/>
      <c r="BM101" s="173"/>
    </row>
    <row r="102" spans="1:65" s="107" customFormat="1" ht="15" customHeight="1">
      <c r="A102" s="169"/>
      <c r="B102" s="169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70"/>
      <c r="AE102" s="170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  <c r="AZ102" s="173"/>
      <c r="BA102" s="173"/>
      <c r="BB102" s="173"/>
      <c r="BC102" s="173"/>
      <c r="BD102" s="173"/>
      <c r="BE102" s="173"/>
      <c r="BF102" s="173"/>
      <c r="BG102" s="173"/>
      <c r="BH102" s="173"/>
      <c r="BI102" s="173"/>
      <c r="BJ102" s="173"/>
      <c r="BK102" s="173"/>
      <c r="BL102" s="173"/>
      <c r="BM102" s="173"/>
    </row>
    <row r="103" spans="1:65" s="107" customFormat="1" ht="15" customHeight="1">
      <c r="A103" s="169"/>
      <c r="B103" s="169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</row>
    <row r="104" spans="1:65" s="107" customFormat="1" ht="15" customHeight="1">
      <c r="A104" s="169"/>
      <c r="B104" s="169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3"/>
      <c r="AT104" s="173"/>
      <c r="AU104" s="173"/>
      <c r="AV104" s="173"/>
      <c r="AW104" s="173"/>
      <c r="AX104" s="173"/>
      <c r="AY104" s="173"/>
      <c r="AZ104" s="173"/>
      <c r="BA104" s="173"/>
      <c r="BB104" s="173"/>
      <c r="BC104" s="173"/>
      <c r="BD104" s="173"/>
      <c r="BE104" s="173"/>
      <c r="BF104" s="173"/>
      <c r="BG104" s="173"/>
      <c r="BH104" s="173"/>
      <c r="BI104" s="173"/>
      <c r="BJ104" s="173"/>
      <c r="BK104" s="173"/>
      <c r="BL104" s="173"/>
      <c r="BM104" s="173"/>
    </row>
    <row r="105" spans="1:65" s="107" customFormat="1" ht="15" customHeight="1">
      <c r="A105" s="169"/>
      <c r="B105" s="169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  <c r="AZ105" s="173"/>
      <c r="BA105" s="173"/>
      <c r="BB105" s="173"/>
      <c r="BC105" s="173"/>
      <c r="BD105" s="173"/>
      <c r="BE105" s="173"/>
      <c r="BF105" s="173"/>
      <c r="BG105" s="173"/>
      <c r="BH105" s="173"/>
      <c r="BI105" s="173"/>
      <c r="BJ105" s="173"/>
      <c r="BK105" s="173"/>
      <c r="BL105" s="173"/>
      <c r="BM105" s="173"/>
    </row>
    <row r="106" spans="1:65" s="107" customFormat="1" ht="15" customHeight="1">
      <c r="A106" s="169"/>
      <c r="B106" s="169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3"/>
      <c r="AT106" s="173"/>
      <c r="AU106" s="173"/>
      <c r="AV106" s="173"/>
      <c r="AW106" s="173"/>
      <c r="AX106" s="173"/>
      <c r="AY106" s="173"/>
      <c r="AZ106" s="173"/>
      <c r="BA106" s="173"/>
      <c r="BB106" s="173"/>
      <c r="BC106" s="173"/>
      <c r="BD106" s="173"/>
      <c r="BE106" s="173"/>
      <c r="BF106" s="173"/>
      <c r="BG106" s="173"/>
      <c r="BH106" s="173"/>
      <c r="BI106" s="173"/>
      <c r="BJ106" s="173"/>
      <c r="BK106" s="173"/>
      <c r="BL106" s="173"/>
      <c r="BM106" s="173"/>
    </row>
    <row r="107" spans="1:65" s="107" customFormat="1" ht="15" customHeight="1">
      <c r="A107" s="169"/>
      <c r="B107" s="169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3"/>
      <c r="AQ107" s="173"/>
      <c r="AR107" s="173"/>
      <c r="AS107" s="173"/>
      <c r="AT107" s="173"/>
      <c r="AU107" s="173"/>
      <c r="AV107" s="173"/>
      <c r="AW107" s="173"/>
      <c r="AX107" s="173"/>
      <c r="AY107" s="173"/>
      <c r="AZ107" s="173"/>
      <c r="BA107" s="173"/>
      <c r="BB107" s="173"/>
      <c r="BC107" s="173"/>
      <c r="BD107" s="173"/>
      <c r="BE107" s="173"/>
      <c r="BF107" s="173"/>
      <c r="BG107" s="173"/>
      <c r="BH107" s="173"/>
      <c r="BI107" s="173"/>
      <c r="BJ107" s="173"/>
      <c r="BK107" s="173"/>
      <c r="BL107" s="173"/>
      <c r="BM107" s="173"/>
    </row>
    <row r="108" spans="1:65" s="107" customFormat="1" ht="15" customHeight="1">
      <c r="A108" s="169"/>
      <c r="B108" s="169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3"/>
      <c r="AT108" s="173"/>
      <c r="AU108" s="173"/>
      <c r="AV108" s="173"/>
      <c r="AW108" s="173"/>
      <c r="AX108" s="173"/>
      <c r="AY108" s="173"/>
      <c r="AZ108" s="173"/>
      <c r="BA108" s="173"/>
      <c r="BB108" s="173"/>
      <c r="BC108" s="173"/>
      <c r="BD108" s="173"/>
      <c r="BE108" s="173"/>
      <c r="BF108" s="173"/>
      <c r="BG108" s="173"/>
      <c r="BH108" s="173"/>
      <c r="BI108" s="173"/>
      <c r="BJ108" s="173"/>
      <c r="BK108" s="173"/>
      <c r="BL108" s="173"/>
      <c r="BM108" s="173"/>
    </row>
    <row r="109" spans="1:65" s="107" customFormat="1" ht="15" customHeight="1">
      <c r="A109" s="169"/>
      <c r="B109" s="169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  <c r="AD109" s="170"/>
      <c r="AE109" s="170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  <c r="AY109" s="173"/>
      <c r="AZ109" s="173"/>
      <c r="BA109" s="173"/>
      <c r="BB109" s="173"/>
      <c r="BC109" s="173"/>
      <c r="BD109" s="173"/>
      <c r="BE109" s="173"/>
      <c r="BF109" s="173"/>
      <c r="BG109" s="173"/>
      <c r="BH109" s="173"/>
      <c r="BI109" s="173"/>
      <c r="BJ109" s="173"/>
      <c r="BK109" s="173"/>
      <c r="BL109" s="173"/>
      <c r="BM109" s="173"/>
    </row>
    <row r="110" spans="1:65" s="107" customFormat="1" ht="15" customHeight="1">
      <c r="A110" s="169"/>
      <c r="B110" s="169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3"/>
      <c r="AQ110" s="173"/>
      <c r="AR110" s="173"/>
      <c r="AS110" s="173"/>
      <c r="AT110" s="173"/>
      <c r="AU110" s="173"/>
      <c r="AV110" s="173"/>
      <c r="AW110" s="173"/>
      <c r="AX110" s="173"/>
      <c r="AY110" s="173"/>
      <c r="AZ110" s="173"/>
      <c r="BA110" s="173"/>
      <c r="BB110" s="173"/>
      <c r="BC110" s="173"/>
      <c r="BD110" s="173"/>
      <c r="BE110" s="173"/>
      <c r="BF110" s="173"/>
      <c r="BG110" s="173"/>
      <c r="BH110" s="173"/>
      <c r="BI110" s="173"/>
      <c r="BJ110" s="173"/>
      <c r="BK110" s="173"/>
      <c r="BL110" s="173"/>
      <c r="BM110" s="173"/>
    </row>
    <row r="111" spans="1:65" s="107" customFormat="1" ht="15" customHeight="1">
      <c r="A111" s="169"/>
      <c r="B111" s="169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0"/>
      <c r="AD111" s="170"/>
      <c r="AE111" s="170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3"/>
      <c r="AT111" s="173"/>
      <c r="AU111" s="173"/>
      <c r="AV111" s="173"/>
      <c r="AW111" s="173"/>
      <c r="AX111" s="173"/>
      <c r="AY111" s="173"/>
      <c r="AZ111" s="173"/>
      <c r="BA111" s="173"/>
      <c r="BB111" s="173"/>
      <c r="BC111" s="173"/>
      <c r="BD111" s="173"/>
      <c r="BE111" s="173"/>
      <c r="BF111" s="173"/>
      <c r="BG111" s="173"/>
      <c r="BH111" s="173"/>
      <c r="BI111" s="173"/>
      <c r="BJ111" s="173"/>
      <c r="BK111" s="173"/>
      <c r="BL111" s="173"/>
      <c r="BM111" s="173"/>
    </row>
    <row r="112" spans="1:65" s="107" customFormat="1" ht="15" customHeight="1">
      <c r="A112" s="169"/>
      <c r="B112" s="169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  <c r="AD112" s="170"/>
      <c r="AE112" s="170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3"/>
      <c r="AQ112" s="173"/>
      <c r="AR112" s="173"/>
      <c r="AS112" s="173"/>
      <c r="AT112" s="173"/>
      <c r="AU112" s="173"/>
      <c r="AV112" s="173"/>
      <c r="AW112" s="173"/>
      <c r="AX112" s="173"/>
      <c r="AY112" s="173"/>
      <c r="AZ112" s="173"/>
      <c r="BA112" s="173"/>
      <c r="BB112" s="173"/>
      <c r="BC112" s="173"/>
      <c r="BD112" s="173"/>
      <c r="BE112" s="173"/>
      <c r="BF112" s="173"/>
      <c r="BG112" s="173"/>
      <c r="BH112" s="173"/>
      <c r="BI112" s="173"/>
      <c r="BJ112" s="173"/>
      <c r="BK112" s="173"/>
      <c r="BL112" s="173"/>
      <c r="BM112" s="173"/>
    </row>
    <row r="113" spans="1:65" s="107" customFormat="1" ht="15" customHeight="1">
      <c r="A113" s="169"/>
      <c r="B113" s="169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70"/>
      <c r="AE113" s="170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  <c r="AY113" s="173"/>
      <c r="AZ113" s="173"/>
      <c r="BA113" s="173"/>
      <c r="BB113" s="173"/>
      <c r="BC113" s="173"/>
      <c r="BD113" s="173"/>
      <c r="BE113" s="173"/>
      <c r="BF113" s="173"/>
      <c r="BG113" s="173"/>
      <c r="BH113" s="173"/>
      <c r="BI113" s="173"/>
      <c r="BJ113" s="173"/>
      <c r="BK113" s="173"/>
      <c r="BL113" s="173"/>
      <c r="BM113" s="173"/>
    </row>
    <row r="114" spans="1:65" s="107" customFormat="1" ht="15" customHeight="1">
      <c r="A114" s="169"/>
      <c r="B114" s="169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70"/>
      <c r="AE114" s="170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3"/>
      <c r="AQ114" s="173"/>
      <c r="AR114" s="173"/>
      <c r="AS114" s="173"/>
      <c r="AT114" s="173"/>
      <c r="AU114" s="173"/>
      <c r="AV114" s="173"/>
      <c r="AW114" s="173"/>
      <c r="AX114" s="173"/>
      <c r="AY114" s="173"/>
      <c r="AZ114" s="173"/>
      <c r="BA114" s="173"/>
      <c r="BB114" s="173"/>
      <c r="BC114" s="173"/>
      <c r="BD114" s="173"/>
      <c r="BE114" s="173"/>
      <c r="BF114" s="173"/>
      <c r="BG114" s="173"/>
      <c r="BH114" s="173"/>
      <c r="BI114" s="173"/>
      <c r="BJ114" s="173"/>
      <c r="BK114" s="173"/>
      <c r="BL114" s="173"/>
      <c r="BM114" s="173"/>
    </row>
    <row r="115" spans="1:65" s="107" customFormat="1" ht="15" customHeight="1">
      <c r="A115" s="169"/>
      <c r="B115" s="169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3"/>
      <c r="AT115" s="173"/>
      <c r="AU115" s="173"/>
      <c r="AV115" s="173"/>
      <c r="AW115" s="173"/>
      <c r="AX115" s="173"/>
      <c r="AY115" s="173"/>
      <c r="AZ115" s="173"/>
      <c r="BA115" s="173"/>
      <c r="BB115" s="173"/>
      <c r="BC115" s="173"/>
      <c r="BD115" s="173"/>
      <c r="BE115" s="173"/>
      <c r="BF115" s="173"/>
      <c r="BG115" s="173"/>
      <c r="BH115" s="173"/>
      <c r="BI115" s="173"/>
      <c r="BJ115" s="173"/>
      <c r="BK115" s="173"/>
      <c r="BL115" s="173"/>
      <c r="BM115" s="173"/>
    </row>
    <row r="116" spans="1:65" s="107" customFormat="1">
      <c r="A116" s="169"/>
      <c r="B116" s="169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0"/>
      <c r="AD116" s="170"/>
      <c r="AE116" s="170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3"/>
      <c r="AT116" s="173"/>
      <c r="AU116" s="173"/>
      <c r="AV116" s="173"/>
      <c r="AW116" s="173"/>
      <c r="AX116" s="173"/>
      <c r="AY116" s="173"/>
      <c r="AZ116" s="173"/>
      <c r="BA116" s="173"/>
      <c r="BB116" s="173"/>
      <c r="BC116" s="173"/>
      <c r="BD116" s="173"/>
      <c r="BE116" s="173"/>
      <c r="BF116" s="173"/>
      <c r="BG116" s="173"/>
      <c r="BH116" s="173"/>
      <c r="BI116" s="173"/>
      <c r="BJ116" s="173"/>
      <c r="BK116" s="173"/>
      <c r="BL116" s="173"/>
      <c r="BM116" s="173"/>
    </row>
    <row r="117" spans="1:65" s="107" customFormat="1">
      <c r="A117" s="169"/>
      <c r="B117" s="169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  <c r="Y117" s="170"/>
      <c r="Z117" s="170"/>
      <c r="AA117" s="170"/>
      <c r="AB117" s="170"/>
      <c r="AC117" s="170"/>
      <c r="AD117" s="170"/>
      <c r="AE117" s="170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173"/>
      <c r="AX117" s="173"/>
      <c r="AY117" s="173"/>
      <c r="AZ117" s="173"/>
      <c r="BA117" s="173"/>
      <c r="BB117" s="173"/>
      <c r="BC117" s="173"/>
      <c r="BD117" s="173"/>
      <c r="BE117" s="173"/>
      <c r="BF117" s="173"/>
      <c r="BG117" s="173"/>
      <c r="BH117" s="173"/>
      <c r="BI117" s="173"/>
      <c r="BJ117" s="173"/>
      <c r="BK117" s="173"/>
      <c r="BL117" s="173"/>
      <c r="BM117" s="173"/>
    </row>
    <row r="118" spans="1:65" s="107" customFormat="1">
      <c r="A118" s="169"/>
      <c r="B118" s="169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  <c r="AA118" s="170"/>
      <c r="AB118" s="170"/>
      <c r="AC118" s="170"/>
      <c r="AD118" s="170"/>
      <c r="AE118" s="170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3"/>
      <c r="AQ118" s="173"/>
      <c r="AR118" s="173"/>
      <c r="AS118" s="173"/>
      <c r="AT118" s="173"/>
      <c r="AU118" s="173"/>
      <c r="AV118" s="173"/>
      <c r="AW118" s="173"/>
      <c r="AX118" s="173"/>
      <c r="AY118" s="173"/>
      <c r="AZ118" s="173"/>
      <c r="BA118" s="173"/>
      <c r="BB118" s="173"/>
      <c r="BC118" s="173"/>
      <c r="BD118" s="173"/>
      <c r="BE118" s="173"/>
      <c r="BF118" s="173"/>
      <c r="BG118" s="173"/>
      <c r="BH118" s="173"/>
      <c r="BI118" s="173"/>
      <c r="BJ118" s="173"/>
      <c r="BK118" s="173"/>
      <c r="BL118" s="173"/>
      <c r="BM118" s="173"/>
    </row>
    <row r="119" spans="1:65" s="107" customFormat="1">
      <c r="A119" s="169"/>
      <c r="B119" s="169"/>
      <c r="C119" s="170"/>
      <c r="D119" s="170"/>
      <c r="E119" s="170"/>
      <c r="F119" s="170"/>
      <c r="G119" s="170"/>
      <c r="H119" s="170"/>
      <c r="I119" s="170"/>
      <c r="J119" s="170"/>
      <c r="K119" s="173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70"/>
      <c r="AE119" s="170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3"/>
      <c r="AQ119" s="173"/>
      <c r="AR119" s="173"/>
      <c r="AS119" s="173"/>
      <c r="AT119" s="173"/>
      <c r="AU119" s="173"/>
      <c r="AV119" s="173"/>
      <c r="AW119" s="173"/>
      <c r="AX119" s="173"/>
      <c r="AY119" s="173"/>
      <c r="AZ119" s="173"/>
      <c r="BA119" s="173"/>
      <c r="BB119" s="173"/>
      <c r="BC119" s="173"/>
      <c r="BD119" s="173"/>
      <c r="BE119" s="173"/>
      <c r="BF119" s="173"/>
      <c r="BG119" s="173"/>
      <c r="BH119" s="173"/>
      <c r="BI119" s="173"/>
      <c r="BJ119" s="173"/>
      <c r="BK119" s="173"/>
      <c r="BL119" s="173"/>
      <c r="BM119" s="173"/>
    </row>
    <row r="120" spans="1:65" s="107" customFormat="1">
      <c r="A120" s="174"/>
      <c r="B120" s="174"/>
      <c r="C120" s="173"/>
      <c r="D120" s="173"/>
      <c r="E120" s="173"/>
      <c r="F120" s="173"/>
      <c r="G120" s="170"/>
      <c r="H120" s="170"/>
      <c r="I120" s="170"/>
      <c r="J120" s="170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3"/>
      <c r="AQ120" s="173"/>
      <c r="AR120" s="173"/>
      <c r="AS120" s="173"/>
      <c r="AT120" s="173"/>
      <c r="AU120" s="173"/>
      <c r="AV120" s="173"/>
      <c r="AW120" s="173"/>
      <c r="AX120" s="173"/>
      <c r="AY120" s="173"/>
      <c r="AZ120" s="173"/>
      <c r="BA120" s="173"/>
      <c r="BB120" s="173"/>
      <c r="BC120" s="173"/>
      <c r="BD120" s="173"/>
      <c r="BE120" s="173"/>
      <c r="BF120" s="173"/>
      <c r="BG120" s="173"/>
      <c r="BH120" s="173"/>
      <c r="BI120" s="173"/>
      <c r="BJ120" s="173"/>
      <c r="BK120" s="173"/>
      <c r="BL120" s="173"/>
      <c r="BM120" s="173"/>
    </row>
    <row r="121" spans="1:65" s="107" customFormat="1">
      <c r="A121" s="174"/>
      <c r="B121" s="174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3"/>
      <c r="AQ121" s="173"/>
      <c r="AR121" s="173"/>
      <c r="AS121" s="173"/>
      <c r="AT121" s="173"/>
      <c r="AU121" s="173"/>
      <c r="AV121" s="173"/>
      <c r="AW121" s="173"/>
      <c r="AX121" s="173"/>
      <c r="AY121" s="173"/>
      <c r="AZ121" s="173"/>
      <c r="BA121" s="173"/>
      <c r="BB121" s="173"/>
      <c r="BC121" s="173"/>
      <c r="BD121" s="173"/>
      <c r="BE121" s="173"/>
      <c r="BF121" s="173"/>
      <c r="BG121" s="173"/>
      <c r="BH121" s="173"/>
      <c r="BI121" s="173"/>
      <c r="BJ121" s="173"/>
      <c r="BK121" s="173"/>
      <c r="BL121" s="173"/>
      <c r="BM121" s="173"/>
    </row>
    <row r="122" spans="1:65" s="107" customFormat="1">
      <c r="A122" s="174"/>
      <c r="B122" s="174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3"/>
      <c r="AQ122" s="173"/>
      <c r="AR122" s="173"/>
      <c r="AS122" s="173"/>
      <c r="AT122" s="173"/>
      <c r="AU122" s="173"/>
      <c r="AV122" s="173"/>
      <c r="AW122" s="173"/>
      <c r="AX122" s="173"/>
      <c r="AY122" s="173"/>
      <c r="AZ122" s="173"/>
      <c r="BA122" s="173"/>
      <c r="BB122" s="173"/>
      <c r="BC122" s="173"/>
      <c r="BD122" s="173"/>
      <c r="BE122" s="173"/>
      <c r="BF122" s="173"/>
      <c r="BG122" s="173"/>
      <c r="BH122" s="173"/>
      <c r="BI122" s="173"/>
      <c r="BJ122" s="173"/>
      <c r="BK122" s="173"/>
      <c r="BL122" s="173"/>
      <c r="BM122" s="173"/>
    </row>
    <row r="123" spans="1:65" s="107" customFormat="1">
      <c r="A123" s="174"/>
      <c r="B123" s="174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3"/>
      <c r="AQ123" s="173"/>
      <c r="AR123" s="173"/>
      <c r="AS123" s="173"/>
      <c r="AT123" s="173"/>
      <c r="AU123" s="173"/>
      <c r="AV123" s="173"/>
      <c r="AW123" s="173"/>
      <c r="AX123" s="173"/>
      <c r="AY123" s="173"/>
      <c r="AZ123" s="173"/>
      <c r="BA123" s="173"/>
      <c r="BB123" s="173"/>
      <c r="BC123" s="173"/>
      <c r="BD123" s="173"/>
      <c r="BE123" s="173"/>
      <c r="BF123" s="173"/>
      <c r="BG123" s="173"/>
      <c r="BH123" s="173"/>
      <c r="BI123" s="173"/>
      <c r="BJ123" s="173"/>
      <c r="BK123" s="173"/>
      <c r="BL123" s="173"/>
      <c r="BM123" s="173"/>
    </row>
    <row r="124" spans="1:65" s="107" customFormat="1">
      <c r="A124" s="174"/>
      <c r="B124" s="174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  <c r="AZ124" s="173"/>
      <c r="BA124" s="173"/>
      <c r="BB124" s="173"/>
      <c r="BC124" s="173"/>
      <c r="BD124" s="173"/>
      <c r="BE124" s="173"/>
      <c r="BF124" s="173"/>
      <c r="BG124" s="173"/>
      <c r="BH124" s="173"/>
      <c r="BI124" s="173"/>
      <c r="BJ124" s="173"/>
      <c r="BK124" s="173"/>
      <c r="BL124" s="173"/>
      <c r="BM124" s="173"/>
    </row>
    <row r="125" spans="1:65" s="107" customFormat="1">
      <c r="A125" s="173"/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3"/>
      <c r="AQ125" s="173"/>
      <c r="AR125" s="173"/>
      <c r="AS125" s="173"/>
      <c r="AT125" s="173"/>
      <c r="AU125" s="173"/>
      <c r="AV125" s="173"/>
      <c r="AW125" s="173"/>
      <c r="AX125" s="173"/>
      <c r="AY125" s="173"/>
      <c r="AZ125" s="173"/>
      <c r="BA125" s="173"/>
      <c r="BB125" s="173"/>
      <c r="BC125" s="173"/>
      <c r="BD125" s="173"/>
      <c r="BE125" s="173"/>
      <c r="BF125" s="173"/>
      <c r="BG125" s="173"/>
      <c r="BH125" s="173"/>
      <c r="BI125" s="173"/>
      <c r="BJ125" s="173"/>
      <c r="BK125" s="173"/>
      <c r="BL125" s="173"/>
      <c r="BM125" s="173"/>
    </row>
    <row r="126" spans="1:65" s="107" customFormat="1">
      <c r="A126" s="173"/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3"/>
      <c r="AQ126" s="173"/>
      <c r="AR126" s="173"/>
      <c r="AS126" s="173"/>
      <c r="AT126" s="173"/>
      <c r="AU126" s="173"/>
      <c r="AV126" s="173"/>
      <c r="AW126" s="173"/>
      <c r="AX126" s="173"/>
      <c r="AY126" s="173"/>
      <c r="AZ126" s="173"/>
      <c r="BA126" s="173"/>
      <c r="BB126" s="173"/>
      <c r="BC126" s="173"/>
      <c r="BD126" s="173"/>
      <c r="BE126" s="173"/>
      <c r="BF126" s="173"/>
      <c r="BG126" s="173"/>
      <c r="BH126" s="173"/>
      <c r="BI126" s="173"/>
      <c r="BJ126" s="173"/>
      <c r="BK126" s="173"/>
      <c r="BL126" s="173"/>
      <c r="BM126" s="173"/>
    </row>
    <row r="127" spans="1:65" s="107" customFormat="1">
      <c r="A127" s="173"/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3"/>
      <c r="AQ127" s="173"/>
      <c r="AR127" s="173"/>
      <c r="AS127" s="173"/>
      <c r="AT127" s="173"/>
      <c r="AU127" s="173"/>
      <c r="AV127" s="173"/>
      <c r="AW127" s="173"/>
      <c r="AX127" s="173"/>
      <c r="AY127" s="173"/>
      <c r="AZ127" s="173"/>
      <c r="BA127" s="173"/>
      <c r="BB127" s="173"/>
      <c r="BC127" s="173"/>
      <c r="BD127" s="173"/>
      <c r="BE127" s="173"/>
      <c r="BF127" s="173"/>
      <c r="BG127" s="173"/>
      <c r="BH127" s="173"/>
      <c r="BI127" s="173"/>
      <c r="BJ127" s="173"/>
      <c r="BK127" s="173"/>
      <c r="BL127" s="173"/>
      <c r="BM127" s="173"/>
    </row>
    <row r="128" spans="1:65" s="107" customFormat="1">
      <c r="A128" s="173"/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3"/>
      <c r="AQ128" s="173"/>
      <c r="AR128" s="173"/>
      <c r="AS128" s="173"/>
      <c r="AT128" s="173"/>
      <c r="AU128" s="173"/>
      <c r="AV128" s="173"/>
      <c r="AW128" s="173"/>
      <c r="AX128" s="173"/>
      <c r="AY128" s="173"/>
      <c r="AZ128" s="173"/>
      <c r="BA128" s="173"/>
      <c r="BB128" s="173"/>
      <c r="BC128" s="173"/>
      <c r="BD128" s="173"/>
      <c r="BE128" s="173"/>
      <c r="BF128" s="173"/>
      <c r="BG128" s="173"/>
      <c r="BH128" s="173"/>
      <c r="BI128" s="173"/>
      <c r="BJ128" s="173"/>
      <c r="BK128" s="173"/>
      <c r="BL128" s="173"/>
      <c r="BM128" s="173"/>
    </row>
    <row r="129" spans="1:65" s="107" customFormat="1">
      <c r="A129" s="173"/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3"/>
      <c r="AQ129" s="173"/>
      <c r="AR129" s="173"/>
      <c r="AS129" s="173"/>
      <c r="AT129" s="173"/>
      <c r="AU129" s="173"/>
      <c r="AV129" s="173"/>
      <c r="AW129" s="173"/>
      <c r="AX129" s="173"/>
      <c r="AY129" s="173"/>
      <c r="AZ129" s="173"/>
      <c r="BA129" s="173"/>
      <c r="BB129" s="173"/>
      <c r="BC129" s="173"/>
      <c r="BD129" s="173"/>
      <c r="BE129" s="173"/>
      <c r="BF129" s="173"/>
      <c r="BG129" s="173"/>
      <c r="BH129" s="173"/>
      <c r="BI129" s="173"/>
      <c r="BJ129" s="173"/>
      <c r="BK129" s="173"/>
      <c r="BL129" s="173"/>
      <c r="BM129" s="173"/>
    </row>
    <row r="130" spans="1:65" s="107" customFormat="1">
      <c r="A130" s="173"/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3"/>
      <c r="AQ130" s="173"/>
      <c r="AR130" s="173"/>
      <c r="AS130" s="173"/>
      <c r="AT130" s="173"/>
      <c r="AU130" s="173"/>
      <c r="AV130" s="173"/>
      <c r="AW130" s="173"/>
      <c r="AX130" s="173"/>
      <c r="AY130" s="173"/>
      <c r="AZ130" s="173"/>
      <c r="BA130" s="173"/>
      <c r="BB130" s="173"/>
      <c r="BC130" s="173"/>
      <c r="BD130" s="173"/>
      <c r="BE130" s="173"/>
      <c r="BF130" s="173"/>
      <c r="BG130" s="173"/>
      <c r="BH130" s="173"/>
      <c r="BI130" s="173"/>
      <c r="BJ130" s="173"/>
      <c r="BK130" s="173"/>
      <c r="BL130" s="173"/>
      <c r="BM130" s="173"/>
    </row>
    <row r="131" spans="1:65" s="107" customFormat="1">
      <c r="A131" s="173"/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3"/>
      <c r="AQ131" s="173"/>
      <c r="AR131" s="173"/>
      <c r="AS131" s="173"/>
      <c r="AT131" s="173"/>
      <c r="AU131" s="173"/>
      <c r="AV131" s="173"/>
      <c r="AW131" s="173"/>
      <c r="AX131" s="173"/>
      <c r="AY131" s="173"/>
      <c r="AZ131" s="173"/>
      <c r="BA131" s="173"/>
      <c r="BB131" s="173"/>
      <c r="BC131" s="173"/>
      <c r="BD131" s="173"/>
      <c r="BE131" s="173"/>
      <c r="BF131" s="173"/>
      <c r="BG131" s="173"/>
      <c r="BH131" s="173"/>
      <c r="BI131" s="173"/>
      <c r="BJ131" s="173"/>
      <c r="BK131" s="173"/>
      <c r="BL131" s="173"/>
      <c r="BM131" s="173"/>
    </row>
    <row r="132" spans="1:65" s="107" customFormat="1">
      <c r="A132" s="173"/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3"/>
      <c r="AQ132" s="173"/>
      <c r="AR132" s="173"/>
      <c r="AS132" s="173"/>
      <c r="AT132" s="173"/>
      <c r="AU132" s="173"/>
      <c r="AV132" s="173"/>
      <c r="AW132" s="173"/>
      <c r="AX132" s="173"/>
      <c r="AY132" s="173"/>
      <c r="AZ132" s="173"/>
      <c r="BA132" s="173"/>
      <c r="BB132" s="173"/>
      <c r="BC132" s="173"/>
      <c r="BD132" s="173"/>
      <c r="BE132" s="173"/>
      <c r="BF132" s="173"/>
      <c r="BG132" s="173"/>
      <c r="BH132" s="173"/>
      <c r="BI132" s="173"/>
      <c r="BJ132" s="173"/>
      <c r="BK132" s="173"/>
      <c r="BL132" s="173"/>
      <c r="BM132" s="173"/>
    </row>
    <row r="133" spans="1:65" s="107" customFormat="1">
      <c r="A133" s="173"/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3"/>
      <c r="AT133" s="173"/>
      <c r="AU133" s="173"/>
      <c r="AV133" s="173"/>
      <c r="AW133" s="173"/>
      <c r="AX133" s="173"/>
      <c r="AY133" s="173"/>
      <c r="AZ133" s="173"/>
      <c r="BA133" s="173"/>
      <c r="BB133" s="173"/>
      <c r="BC133" s="173"/>
      <c r="BD133" s="173"/>
      <c r="BE133" s="173"/>
      <c r="BF133" s="173"/>
      <c r="BG133" s="173"/>
      <c r="BH133" s="173"/>
      <c r="BI133" s="173"/>
      <c r="BJ133" s="173"/>
      <c r="BK133" s="173"/>
      <c r="BL133" s="173"/>
      <c r="BM133" s="173"/>
    </row>
    <row r="134" spans="1:65" s="107" customFormat="1">
      <c r="A134" s="173"/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3"/>
      <c r="AQ134" s="173"/>
      <c r="AR134" s="173"/>
      <c r="AS134" s="173"/>
      <c r="AT134" s="173"/>
      <c r="AU134" s="173"/>
      <c r="AV134" s="173"/>
      <c r="AW134" s="173"/>
      <c r="AX134" s="173"/>
      <c r="AY134" s="173"/>
      <c r="AZ134" s="173"/>
      <c r="BA134" s="173"/>
      <c r="BB134" s="173"/>
      <c r="BC134" s="173"/>
      <c r="BD134" s="173"/>
      <c r="BE134" s="173"/>
      <c r="BF134" s="173"/>
      <c r="BG134" s="173"/>
      <c r="BH134" s="173"/>
      <c r="BI134" s="173"/>
      <c r="BJ134" s="173"/>
      <c r="BK134" s="173"/>
      <c r="BL134" s="173"/>
      <c r="BM134" s="173"/>
    </row>
    <row r="135" spans="1:65" s="107" customFormat="1">
      <c r="A135" s="173"/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3"/>
      <c r="AT135" s="173"/>
      <c r="AU135" s="173"/>
      <c r="AV135" s="173"/>
      <c r="AW135" s="173"/>
      <c r="AX135" s="173"/>
      <c r="AY135" s="173"/>
      <c r="AZ135" s="173"/>
      <c r="BA135" s="173"/>
      <c r="BB135" s="173"/>
      <c r="BC135" s="173"/>
      <c r="BD135" s="173"/>
      <c r="BE135" s="173"/>
      <c r="BF135" s="173"/>
      <c r="BG135" s="173"/>
      <c r="BH135" s="173"/>
      <c r="BI135" s="173"/>
      <c r="BJ135" s="173"/>
      <c r="BK135" s="173"/>
      <c r="BL135" s="173"/>
      <c r="BM135" s="173"/>
    </row>
    <row r="136" spans="1:65" s="107" customFormat="1">
      <c r="A136" s="173"/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3"/>
      <c r="AT136" s="173"/>
      <c r="AU136" s="173"/>
      <c r="AV136" s="173"/>
      <c r="AW136" s="173"/>
      <c r="AX136" s="173"/>
      <c r="AY136" s="173"/>
      <c r="AZ136" s="173"/>
      <c r="BA136" s="173"/>
      <c r="BB136" s="173"/>
      <c r="BC136" s="173"/>
      <c r="BD136" s="173"/>
      <c r="BE136" s="173"/>
      <c r="BF136" s="173"/>
      <c r="BG136" s="173"/>
      <c r="BH136" s="173"/>
      <c r="BI136" s="173"/>
      <c r="BJ136" s="173"/>
      <c r="BK136" s="173"/>
      <c r="BL136" s="173"/>
      <c r="BM136" s="173"/>
    </row>
    <row r="137" spans="1:65" s="107" customFormat="1">
      <c r="A137" s="173"/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73"/>
      <c r="AT137" s="173"/>
      <c r="AU137" s="173"/>
      <c r="AV137" s="173"/>
      <c r="AW137" s="173"/>
      <c r="AX137" s="173"/>
      <c r="AY137" s="173"/>
      <c r="AZ137" s="173"/>
      <c r="BA137" s="173"/>
      <c r="BB137" s="173"/>
      <c r="BC137" s="173"/>
      <c r="BD137" s="173"/>
      <c r="BE137" s="173"/>
      <c r="BF137" s="173"/>
      <c r="BG137" s="173"/>
      <c r="BH137" s="173"/>
      <c r="BI137" s="173"/>
      <c r="BJ137" s="173"/>
      <c r="BK137" s="173"/>
      <c r="BL137" s="173"/>
      <c r="BM137" s="173"/>
    </row>
    <row r="138" spans="1:65" s="107" customFormat="1">
      <c r="A138" s="173"/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73"/>
      <c r="AT138" s="173"/>
      <c r="AU138" s="173"/>
      <c r="AV138" s="173"/>
      <c r="AW138" s="173"/>
      <c r="AX138" s="173"/>
      <c r="AY138" s="173"/>
      <c r="AZ138" s="173"/>
      <c r="BA138" s="173"/>
      <c r="BB138" s="173"/>
      <c r="BC138" s="173"/>
      <c r="BD138" s="173"/>
      <c r="BE138" s="173"/>
      <c r="BF138" s="173"/>
      <c r="BG138" s="173"/>
      <c r="BH138" s="173"/>
      <c r="BI138" s="173"/>
      <c r="BJ138" s="173"/>
      <c r="BK138" s="173"/>
      <c r="BL138" s="173"/>
      <c r="BM138" s="173"/>
    </row>
    <row r="139" spans="1:65" s="107" customFormat="1">
      <c r="A139" s="173"/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173"/>
      <c r="AT139" s="173"/>
      <c r="AU139" s="173"/>
      <c r="AV139" s="173"/>
      <c r="AW139" s="173"/>
      <c r="AX139" s="173"/>
      <c r="AY139" s="173"/>
      <c r="AZ139" s="173"/>
      <c r="BA139" s="173"/>
      <c r="BB139" s="173"/>
      <c r="BC139" s="173"/>
      <c r="BD139" s="173"/>
      <c r="BE139" s="173"/>
      <c r="BF139" s="173"/>
      <c r="BG139" s="173"/>
      <c r="BH139" s="173"/>
      <c r="BI139" s="173"/>
      <c r="BJ139" s="173"/>
      <c r="BK139" s="173"/>
      <c r="BL139" s="173"/>
      <c r="BM139" s="173"/>
    </row>
    <row r="140" spans="1:65" s="107" customFormat="1">
      <c r="A140" s="173"/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3"/>
      <c r="AT140" s="173"/>
      <c r="AU140" s="173"/>
      <c r="AV140" s="173"/>
      <c r="AW140" s="173"/>
      <c r="AX140" s="173"/>
      <c r="AY140" s="173"/>
      <c r="AZ140" s="173"/>
      <c r="BA140" s="173"/>
      <c r="BB140" s="173"/>
      <c r="BC140" s="173"/>
      <c r="BD140" s="173"/>
      <c r="BE140" s="173"/>
      <c r="BF140" s="173"/>
      <c r="BG140" s="173"/>
      <c r="BH140" s="173"/>
      <c r="BI140" s="173"/>
      <c r="BJ140" s="173"/>
      <c r="BK140" s="173"/>
      <c r="BL140" s="173"/>
      <c r="BM140" s="173"/>
    </row>
    <row r="141" spans="1:65" s="107" customFormat="1">
      <c r="A141" s="173"/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3"/>
      <c r="AQ141" s="173"/>
      <c r="AR141" s="173"/>
      <c r="AS141" s="173"/>
      <c r="AT141" s="173"/>
      <c r="AU141" s="173"/>
      <c r="AV141" s="173"/>
      <c r="AW141" s="173"/>
      <c r="AX141" s="173"/>
      <c r="AY141" s="173"/>
      <c r="AZ141" s="173"/>
      <c r="BA141" s="173"/>
      <c r="BB141" s="173"/>
      <c r="BC141" s="173"/>
      <c r="BD141" s="173"/>
      <c r="BE141" s="173"/>
      <c r="BF141" s="173"/>
      <c r="BG141" s="173"/>
      <c r="BH141" s="173"/>
      <c r="BI141" s="173"/>
      <c r="BJ141" s="173"/>
      <c r="BK141" s="173"/>
      <c r="BL141" s="173"/>
      <c r="BM141" s="173"/>
    </row>
    <row r="142" spans="1:65" s="107" customFormat="1">
      <c r="A142" s="173"/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  <c r="AA142" s="173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3"/>
      <c r="AQ142" s="173"/>
      <c r="AR142" s="173"/>
      <c r="AS142" s="173"/>
      <c r="AT142" s="173"/>
      <c r="AU142" s="173"/>
      <c r="AV142" s="173"/>
      <c r="AW142" s="173"/>
      <c r="AX142" s="173"/>
      <c r="AY142" s="173"/>
      <c r="AZ142" s="173"/>
      <c r="BA142" s="173"/>
      <c r="BB142" s="173"/>
      <c r="BC142" s="173"/>
      <c r="BD142" s="173"/>
      <c r="BE142" s="173"/>
      <c r="BF142" s="173"/>
      <c r="BG142" s="173"/>
      <c r="BH142" s="173"/>
      <c r="BI142" s="173"/>
      <c r="BJ142" s="173"/>
      <c r="BK142" s="173"/>
      <c r="BL142" s="173"/>
      <c r="BM142" s="173"/>
    </row>
    <row r="143" spans="1:65" s="107" customFormat="1">
      <c r="A143" s="173"/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3"/>
      <c r="AQ143" s="173"/>
      <c r="AR143" s="173"/>
      <c r="AS143" s="173"/>
      <c r="AT143" s="173"/>
      <c r="AU143" s="173"/>
      <c r="AV143" s="173"/>
      <c r="AW143" s="173"/>
      <c r="AX143" s="173"/>
      <c r="AY143" s="173"/>
      <c r="AZ143" s="173"/>
      <c r="BA143" s="173"/>
      <c r="BB143" s="173"/>
      <c r="BC143" s="173"/>
      <c r="BD143" s="173"/>
      <c r="BE143" s="173"/>
      <c r="BF143" s="173"/>
      <c r="BG143" s="173"/>
      <c r="BH143" s="173"/>
      <c r="BI143" s="173"/>
      <c r="BJ143" s="173"/>
      <c r="BK143" s="173"/>
      <c r="BL143" s="173"/>
      <c r="BM143" s="173"/>
    </row>
    <row r="144" spans="1:65" s="107" customFormat="1">
      <c r="A144" s="173"/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  <c r="S144" s="173"/>
      <c r="T144" s="173"/>
      <c r="U144" s="173"/>
      <c r="V144" s="173"/>
      <c r="W144" s="173"/>
      <c r="X144" s="173"/>
      <c r="Y144" s="173"/>
      <c r="Z144" s="173"/>
      <c r="AA144" s="173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3"/>
      <c r="AQ144" s="173"/>
      <c r="AR144" s="173"/>
      <c r="AS144" s="173"/>
      <c r="AT144" s="173"/>
      <c r="AU144" s="173"/>
      <c r="AV144" s="173"/>
      <c r="AW144" s="173"/>
      <c r="AX144" s="173"/>
      <c r="AY144" s="173"/>
      <c r="AZ144" s="173"/>
      <c r="BA144" s="173"/>
      <c r="BB144" s="173"/>
      <c r="BC144" s="173"/>
      <c r="BD144" s="173"/>
      <c r="BE144" s="173"/>
      <c r="BF144" s="173"/>
      <c r="BG144" s="173"/>
      <c r="BH144" s="173"/>
      <c r="BI144" s="173"/>
      <c r="BJ144" s="173"/>
      <c r="BK144" s="173"/>
      <c r="BL144" s="173"/>
      <c r="BM144" s="173"/>
    </row>
    <row r="145" spans="1:65" s="107" customFormat="1">
      <c r="A145" s="173"/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  <c r="U145" s="173"/>
      <c r="V145" s="173"/>
      <c r="W145" s="173"/>
      <c r="X145" s="173"/>
      <c r="Y145" s="173"/>
      <c r="Z145" s="173"/>
      <c r="AA145" s="173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3"/>
      <c r="AQ145" s="173"/>
      <c r="AR145" s="173"/>
      <c r="AS145" s="173"/>
      <c r="AT145" s="173"/>
      <c r="AU145" s="173"/>
      <c r="AV145" s="173"/>
      <c r="AW145" s="173"/>
      <c r="AX145" s="173"/>
      <c r="AY145" s="173"/>
      <c r="AZ145" s="173"/>
      <c r="BA145" s="173"/>
      <c r="BB145" s="173"/>
      <c r="BC145" s="173"/>
      <c r="BD145" s="173"/>
      <c r="BE145" s="173"/>
      <c r="BF145" s="173"/>
      <c r="BG145" s="173"/>
      <c r="BH145" s="173"/>
      <c r="BI145" s="173"/>
      <c r="BJ145" s="173"/>
      <c r="BK145" s="173"/>
      <c r="BL145" s="173"/>
      <c r="BM145" s="173"/>
    </row>
    <row r="146" spans="1:65" s="107" customFormat="1">
      <c r="A146" s="173"/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  <c r="S146" s="173"/>
      <c r="T146" s="173"/>
      <c r="U146" s="173"/>
      <c r="V146" s="173"/>
      <c r="W146" s="173"/>
      <c r="X146" s="173"/>
      <c r="Y146" s="173"/>
      <c r="Z146" s="173"/>
      <c r="AA146" s="173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3"/>
      <c r="AQ146" s="173"/>
      <c r="AR146" s="173"/>
      <c r="AS146" s="173"/>
      <c r="AT146" s="173"/>
      <c r="AU146" s="173"/>
      <c r="AV146" s="173"/>
      <c r="AW146" s="173"/>
      <c r="AX146" s="173"/>
      <c r="AY146" s="173"/>
      <c r="AZ146" s="173"/>
      <c r="BA146" s="173"/>
      <c r="BB146" s="173"/>
      <c r="BC146" s="173"/>
      <c r="BD146" s="173"/>
      <c r="BE146" s="173"/>
      <c r="BF146" s="173"/>
      <c r="BG146" s="173"/>
      <c r="BH146" s="173"/>
      <c r="BI146" s="173"/>
      <c r="BJ146" s="173"/>
      <c r="BK146" s="173"/>
      <c r="BL146" s="173"/>
      <c r="BM146" s="173"/>
    </row>
    <row r="147" spans="1:65" s="107" customFormat="1">
      <c r="A147" s="173"/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3"/>
      <c r="AQ147" s="173"/>
      <c r="AR147" s="173"/>
      <c r="AS147" s="173"/>
      <c r="AT147" s="173"/>
      <c r="AU147" s="173"/>
      <c r="AV147" s="173"/>
      <c r="AW147" s="173"/>
      <c r="AX147" s="173"/>
      <c r="AY147" s="173"/>
      <c r="AZ147" s="173"/>
      <c r="BA147" s="173"/>
      <c r="BB147" s="173"/>
      <c r="BC147" s="173"/>
      <c r="BD147" s="173"/>
      <c r="BE147" s="173"/>
      <c r="BF147" s="173"/>
      <c r="BG147" s="173"/>
      <c r="BH147" s="173"/>
      <c r="BI147" s="173"/>
      <c r="BJ147" s="173"/>
      <c r="BK147" s="173"/>
      <c r="BL147" s="173"/>
      <c r="BM147" s="173"/>
    </row>
    <row r="148" spans="1:65" s="107" customFormat="1">
      <c r="A148" s="173"/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  <c r="AA148" s="173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3"/>
      <c r="AQ148" s="173"/>
      <c r="AR148" s="173"/>
      <c r="AS148" s="173"/>
      <c r="AT148" s="173"/>
      <c r="AU148" s="173"/>
      <c r="AV148" s="173"/>
      <c r="AW148" s="173"/>
      <c r="AX148" s="173"/>
      <c r="AY148" s="173"/>
      <c r="AZ148" s="173"/>
      <c r="BA148" s="173"/>
      <c r="BB148" s="173"/>
      <c r="BC148" s="173"/>
      <c r="BD148" s="173"/>
      <c r="BE148" s="173"/>
      <c r="BF148" s="173"/>
      <c r="BG148" s="173"/>
      <c r="BH148" s="173"/>
      <c r="BI148" s="173"/>
      <c r="BJ148" s="173"/>
      <c r="BK148" s="173"/>
      <c r="BL148" s="173"/>
      <c r="BM148" s="173"/>
    </row>
    <row r="149" spans="1:65" s="107" customFormat="1">
      <c r="A149" s="173"/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  <c r="AA149" s="173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3"/>
      <c r="AQ149" s="173"/>
      <c r="AR149" s="173"/>
      <c r="AS149" s="173"/>
      <c r="AT149" s="173"/>
      <c r="AU149" s="173"/>
      <c r="AV149" s="173"/>
      <c r="AW149" s="173"/>
      <c r="AX149" s="173"/>
      <c r="AY149" s="173"/>
      <c r="AZ149" s="173"/>
      <c r="BA149" s="173"/>
      <c r="BB149" s="173"/>
      <c r="BC149" s="173"/>
      <c r="BD149" s="173"/>
      <c r="BE149" s="173"/>
      <c r="BF149" s="173"/>
      <c r="BG149" s="173"/>
      <c r="BH149" s="173"/>
      <c r="BI149" s="173"/>
      <c r="BJ149" s="173"/>
      <c r="BK149" s="173"/>
      <c r="BL149" s="173"/>
      <c r="BM149" s="173"/>
    </row>
    <row r="150" spans="1:65" s="107" customFormat="1">
      <c r="A150" s="173"/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3"/>
      <c r="AQ150" s="173"/>
      <c r="AR150" s="173"/>
      <c r="AS150" s="173"/>
      <c r="AT150" s="173"/>
      <c r="AU150" s="173"/>
      <c r="AV150" s="173"/>
      <c r="AW150" s="173"/>
      <c r="AX150" s="173"/>
      <c r="AY150" s="173"/>
      <c r="AZ150" s="173"/>
      <c r="BA150" s="173"/>
      <c r="BB150" s="173"/>
      <c r="BC150" s="173"/>
      <c r="BD150" s="173"/>
      <c r="BE150" s="173"/>
      <c r="BF150" s="173"/>
      <c r="BG150" s="173"/>
      <c r="BH150" s="173"/>
      <c r="BI150" s="173"/>
      <c r="BJ150" s="173"/>
      <c r="BK150" s="173"/>
      <c r="BL150" s="173"/>
      <c r="BM150" s="173"/>
    </row>
    <row r="151" spans="1:65" s="107" customFormat="1">
      <c r="A151" s="173"/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3"/>
      <c r="AQ151" s="173"/>
      <c r="AR151" s="173"/>
      <c r="AS151" s="173"/>
      <c r="AT151" s="173"/>
      <c r="AU151" s="173"/>
      <c r="AV151" s="173"/>
      <c r="AW151" s="173"/>
      <c r="AX151" s="173"/>
      <c r="AY151" s="173"/>
      <c r="AZ151" s="173"/>
      <c r="BA151" s="173"/>
      <c r="BB151" s="173"/>
      <c r="BC151" s="173"/>
      <c r="BD151" s="173"/>
      <c r="BE151" s="173"/>
      <c r="BF151" s="173"/>
      <c r="BG151" s="173"/>
      <c r="BH151" s="173"/>
      <c r="BI151" s="173"/>
      <c r="BJ151" s="173"/>
      <c r="BK151" s="173"/>
      <c r="BL151" s="173"/>
      <c r="BM151" s="173"/>
    </row>
    <row r="152" spans="1:65" s="107" customFormat="1">
      <c r="A152" s="173"/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173"/>
      <c r="T152" s="173"/>
      <c r="U152" s="173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3"/>
      <c r="AQ152" s="173"/>
      <c r="AR152" s="173"/>
      <c r="AS152" s="173"/>
      <c r="AT152" s="173"/>
      <c r="AU152" s="173"/>
      <c r="AV152" s="173"/>
      <c r="AW152" s="173"/>
      <c r="AX152" s="173"/>
      <c r="AY152" s="173"/>
      <c r="AZ152" s="173"/>
      <c r="BA152" s="173"/>
      <c r="BB152" s="173"/>
      <c r="BC152" s="173"/>
      <c r="BD152" s="173"/>
      <c r="BE152" s="173"/>
      <c r="BF152" s="173"/>
      <c r="BG152" s="173"/>
      <c r="BH152" s="173"/>
      <c r="BI152" s="173"/>
      <c r="BJ152" s="173"/>
      <c r="BK152" s="173"/>
      <c r="BL152" s="173"/>
      <c r="BM152" s="173"/>
    </row>
    <row r="153" spans="1:65" s="107" customFormat="1">
      <c r="A153" s="173"/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3"/>
      <c r="AQ153" s="173"/>
      <c r="AR153" s="173"/>
      <c r="AS153" s="173"/>
      <c r="AT153" s="173"/>
      <c r="AU153" s="173"/>
      <c r="AV153" s="173"/>
      <c r="AW153" s="173"/>
      <c r="AX153" s="173"/>
      <c r="AY153" s="173"/>
      <c r="AZ153" s="173"/>
      <c r="BA153" s="173"/>
      <c r="BB153" s="173"/>
      <c r="BC153" s="173"/>
      <c r="BD153" s="173"/>
      <c r="BE153" s="173"/>
      <c r="BF153" s="173"/>
      <c r="BG153" s="173"/>
      <c r="BH153" s="173"/>
      <c r="BI153" s="173"/>
      <c r="BJ153" s="173"/>
      <c r="BK153" s="173"/>
      <c r="BL153" s="173"/>
      <c r="BM153" s="173"/>
    </row>
    <row r="154" spans="1:65" s="107" customFormat="1">
      <c r="A154" s="173"/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  <c r="AA154" s="173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3"/>
      <c r="AQ154" s="173"/>
      <c r="AR154" s="173"/>
      <c r="AS154" s="173"/>
      <c r="AT154" s="173"/>
      <c r="AU154" s="173"/>
      <c r="AV154" s="173"/>
      <c r="AW154" s="173"/>
      <c r="AX154" s="173"/>
      <c r="AY154" s="173"/>
      <c r="AZ154" s="173"/>
      <c r="BA154" s="173"/>
      <c r="BB154" s="173"/>
      <c r="BC154" s="173"/>
      <c r="BD154" s="173"/>
      <c r="BE154" s="173"/>
      <c r="BF154" s="173"/>
      <c r="BG154" s="173"/>
      <c r="BH154" s="173"/>
      <c r="BI154" s="173"/>
      <c r="BJ154" s="173"/>
      <c r="BK154" s="173"/>
      <c r="BL154" s="173"/>
      <c r="BM154" s="173"/>
    </row>
    <row r="155" spans="1:65" s="107" customFormat="1">
      <c r="A155" s="173"/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  <c r="AA155" s="173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3"/>
      <c r="AQ155" s="173"/>
      <c r="AR155" s="173"/>
      <c r="AS155" s="173"/>
      <c r="AT155" s="173"/>
      <c r="AU155" s="173"/>
      <c r="AV155" s="173"/>
      <c r="AW155" s="173"/>
      <c r="AX155" s="173"/>
      <c r="AY155" s="173"/>
      <c r="AZ155" s="173"/>
      <c r="BA155" s="173"/>
      <c r="BB155" s="173"/>
      <c r="BC155" s="173"/>
      <c r="BD155" s="173"/>
      <c r="BE155" s="173"/>
      <c r="BF155" s="173"/>
      <c r="BG155" s="173"/>
      <c r="BH155" s="173"/>
      <c r="BI155" s="173"/>
      <c r="BJ155" s="173"/>
      <c r="BK155" s="173"/>
      <c r="BL155" s="173"/>
      <c r="BM155" s="173"/>
    </row>
    <row r="156" spans="1:65" s="107" customFormat="1">
      <c r="A156" s="173"/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  <c r="S156" s="173"/>
      <c r="T156" s="173"/>
      <c r="U156" s="173"/>
      <c r="V156" s="173"/>
      <c r="W156" s="173"/>
      <c r="X156" s="173"/>
      <c r="Y156" s="173"/>
      <c r="Z156" s="173"/>
      <c r="AA156" s="173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3"/>
      <c r="AQ156" s="173"/>
      <c r="AR156" s="173"/>
      <c r="AS156" s="173"/>
      <c r="AT156" s="173"/>
      <c r="AU156" s="173"/>
      <c r="AV156" s="173"/>
      <c r="AW156" s="173"/>
      <c r="AX156" s="173"/>
      <c r="AY156" s="173"/>
      <c r="AZ156" s="173"/>
      <c r="BA156" s="173"/>
      <c r="BB156" s="173"/>
      <c r="BC156" s="173"/>
      <c r="BD156" s="173"/>
      <c r="BE156" s="173"/>
      <c r="BF156" s="173"/>
      <c r="BG156" s="173"/>
      <c r="BH156" s="173"/>
      <c r="BI156" s="173"/>
      <c r="BJ156" s="173"/>
      <c r="BK156" s="173"/>
      <c r="BL156" s="173"/>
      <c r="BM156" s="173"/>
    </row>
    <row r="157" spans="1:65" s="107" customFormat="1">
      <c r="A157" s="173"/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  <c r="S157" s="173"/>
      <c r="T157" s="173"/>
      <c r="U157" s="173"/>
      <c r="V157" s="173"/>
      <c r="W157" s="173"/>
      <c r="X157" s="173"/>
      <c r="Y157" s="173"/>
      <c r="Z157" s="173"/>
      <c r="AA157" s="173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3"/>
      <c r="AQ157" s="173"/>
      <c r="AR157" s="173"/>
      <c r="AS157" s="173"/>
      <c r="AT157" s="173"/>
      <c r="AU157" s="173"/>
      <c r="AV157" s="173"/>
      <c r="AW157" s="173"/>
      <c r="AX157" s="173"/>
      <c r="AY157" s="173"/>
      <c r="AZ157" s="173"/>
      <c r="BA157" s="173"/>
      <c r="BB157" s="173"/>
      <c r="BC157" s="173"/>
      <c r="BD157" s="173"/>
      <c r="BE157" s="173"/>
      <c r="BF157" s="173"/>
      <c r="BG157" s="173"/>
      <c r="BH157" s="173"/>
      <c r="BI157" s="173"/>
      <c r="BJ157" s="173"/>
      <c r="BK157" s="173"/>
      <c r="BL157" s="173"/>
      <c r="BM157" s="173"/>
    </row>
    <row r="158" spans="1:65" s="107" customFormat="1">
      <c r="A158" s="173"/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3"/>
      <c r="AQ158" s="173"/>
      <c r="AR158" s="173"/>
      <c r="AS158" s="173"/>
      <c r="AT158" s="173"/>
      <c r="AU158" s="173"/>
      <c r="AV158" s="173"/>
      <c r="AW158" s="173"/>
      <c r="AX158" s="173"/>
      <c r="AY158" s="173"/>
      <c r="AZ158" s="173"/>
      <c r="BA158" s="173"/>
      <c r="BB158" s="173"/>
      <c r="BC158" s="173"/>
      <c r="BD158" s="173"/>
      <c r="BE158" s="173"/>
      <c r="BF158" s="173"/>
      <c r="BG158" s="173"/>
      <c r="BH158" s="173"/>
      <c r="BI158" s="173"/>
      <c r="BJ158" s="173"/>
      <c r="BK158" s="173"/>
      <c r="BL158" s="173"/>
      <c r="BM158" s="173"/>
    </row>
    <row r="159" spans="1:65" s="107" customFormat="1">
      <c r="A159" s="173"/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3"/>
      <c r="Z159" s="173"/>
      <c r="AA159" s="173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3"/>
      <c r="AQ159" s="173"/>
      <c r="AR159" s="173"/>
      <c r="AS159" s="173"/>
      <c r="AT159" s="173"/>
      <c r="AU159" s="173"/>
      <c r="AV159" s="173"/>
      <c r="AW159" s="173"/>
      <c r="AX159" s="173"/>
      <c r="AY159" s="173"/>
      <c r="AZ159" s="173"/>
      <c r="BA159" s="173"/>
      <c r="BB159" s="173"/>
      <c r="BC159" s="173"/>
      <c r="BD159" s="173"/>
      <c r="BE159" s="173"/>
      <c r="BF159" s="173"/>
      <c r="BG159" s="173"/>
      <c r="BH159" s="173"/>
      <c r="BI159" s="173"/>
      <c r="BJ159" s="173"/>
      <c r="BK159" s="173"/>
      <c r="BL159" s="173"/>
      <c r="BM159" s="173"/>
    </row>
    <row r="160" spans="1:65" s="107" customFormat="1">
      <c r="A160" s="173"/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73"/>
      <c r="S160" s="173"/>
      <c r="T160" s="173"/>
      <c r="U160" s="173"/>
      <c r="V160" s="173"/>
      <c r="W160" s="173"/>
      <c r="X160" s="173"/>
      <c r="Y160" s="173"/>
      <c r="Z160" s="173"/>
      <c r="AA160" s="173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3"/>
      <c r="AQ160" s="173"/>
      <c r="AR160" s="173"/>
      <c r="AS160" s="173"/>
      <c r="AT160" s="173"/>
      <c r="AU160" s="173"/>
      <c r="AV160" s="173"/>
      <c r="AW160" s="173"/>
      <c r="AX160" s="173"/>
      <c r="AY160" s="173"/>
      <c r="AZ160" s="173"/>
      <c r="BA160" s="173"/>
      <c r="BB160" s="173"/>
      <c r="BC160" s="173"/>
      <c r="BD160" s="173"/>
      <c r="BE160" s="173"/>
      <c r="BF160" s="173"/>
      <c r="BG160" s="173"/>
      <c r="BH160" s="173"/>
      <c r="BI160" s="173"/>
      <c r="BJ160" s="173"/>
      <c r="BK160" s="173"/>
      <c r="BL160" s="173"/>
      <c r="BM160" s="173"/>
    </row>
    <row r="161" spans="1:65" s="107" customFormat="1">
      <c r="A161" s="173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173"/>
      <c r="T161" s="173"/>
      <c r="U161" s="173"/>
      <c r="V161" s="173"/>
      <c r="W161" s="173"/>
      <c r="X161" s="173"/>
      <c r="Y161" s="173"/>
      <c r="Z161" s="173"/>
      <c r="AA161" s="173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3"/>
      <c r="AQ161" s="173"/>
      <c r="AR161" s="173"/>
      <c r="AS161" s="173"/>
      <c r="AT161" s="173"/>
      <c r="AU161" s="173"/>
      <c r="AV161" s="173"/>
      <c r="AW161" s="173"/>
      <c r="AX161" s="173"/>
      <c r="AY161" s="173"/>
      <c r="AZ161" s="173"/>
      <c r="BA161" s="173"/>
      <c r="BB161" s="173"/>
      <c r="BC161" s="173"/>
      <c r="BD161" s="173"/>
      <c r="BE161" s="173"/>
      <c r="BF161" s="173"/>
      <c r="BG161" s="173"/>
      <c r="BH161" s="173"/>
      <c r="BI161" s="173"/>
      <c r="BJ161" s="173"/>
      <c r="BK161" s="173"/>
      <c r="BL161" s="173"/>
      <c r="BM161" s="173"/>
    </row>
    <row r="162" spans="1:65" s="107" customFormat="1">
      <c r="A162" s="173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  <c r="AA162" s="173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3"/>
      <c r="AQ162" s="173"/>
      <c r="AR162" s="173"/>
      <c r="AS162" s="173"/>
      <c r="AT162" s="173"/>
      <c r="AU162" s="173"/>
      <c r="AV162" s="173"/>
      <c r="AW162" s="173"/>
      <c r="AX162" s="173"/>
      <c r="AY162" s="173"/>
      <c r="AZ162" s="173"/>
      <c r="BA162" s="173"/>
      <c r="BB162" s="173"/>
      <c r="BC162" s="173"/>
      <c r="BD162" s="173"/>
      <c r="BE162" s="173"/>
      <c r="BF162" s="173"/>
      <c r="BG162" s="173"/>
      <c r="BH162" s="173"/>
      <c r="BI162" s="173"/>
      <c r="BJ162" s="173"/>
      <c r="BK162" s="173"/>
      <c r="BL162" s="173"/>
      <c r="BM162" s="173"/>
    </row>
    <row r="163" spans="1:65" s="107" customFormat="1">
      <c r="A163" s="173"/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  <c r="AA163" s="173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3"/>
      <c r="AQ163" s="173"/>
      <c r="AR163" s="173"/>
      <c r="AS163" s="173"/>
      <c r="AT163" s="173"/>
      <c r="AU163" s="173"/>
      <c r="AV163" s="173"/>
      <c r="AW163" s="173"/>
      <c r="AX163" s="173"/>
      <c r="AY163" s="173"/>
      <c r="AZ163" s="173"/>
      <c r="BA163" s="173"/>
      <c r="BB163" s="173"/>
      <c r="BC163" s="173"/>
      <c r="BD163" s="173"/>
      <c r="BE163" s="173"/>
      <c r="BF163" s="173"/>
      <c r="BG163" s="173"/>
      <c r="BH163" s="173"/>
      <c r="BI163" s="173"/>
      <c r="BJ163" s="173"/>
      <c r="BK163" s="173"/>
      <c r="BL163" s="173"/>
      <c r="BM163" s="173"/>
    </row>
    <row r="164" spans="1:65" s="107" customFormat="1">
      <c r="A164" s="173"/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  <c r="AA164" s="173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3"/>
      <c r="AQ164" s="173"/>
      <c r="AR164" s="173"/>
      <c r="AS164" s="173"/>
      <c r="AT164" s="173"/>
      <c r="AU164" s="173"/>
      <c r="AV164" s="173"/>
      <c r="AW164" s="173"/>
      <c r="AX164" s="173"/>
      <c r="AY164" s="173"/>
      <c r="AZ164" s="173"/>
      <c r="BA164" s="173"/>
      <c r="BB164" s="173"/>
      <c r="BC164" s="173"/>
      <c r="BD164" s="173"/>
      <c r="BE164" s="173"/>
      <c r="BF164" s="173"/>
      <c r="BG164" s="173"/>
      <c r="BH164" s="173"/>
      <c r="BI164" s="173"/>
      <c r="BJ164" s="173"/>
      <c r="BK164" s="173"/>
      <c r="BL164" s="173"/>
      <c r="BM164" s="173"/>
    </row>
    <row r="165" spans="1:65" s="107" customFormat="1">
      <c r="A165" s="173"/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173"/>
      <c r="Z165" s="173"/>
      <c r="AA165" s="173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3"/>
      <c r="AQ165" s="173"/>
      <c r="AR165" s="173"/>
      <c r="AS165" s="173"/>
      <c r="AT165" s="173"/>
      <c r="AU165" s="173"/>
      <c r="AV165" s="173"/>
      <c r="AW165" s="173"/>
      <c r="AX165" s="173"/>
      <c r="AY165" s="173"/>
      <c r="AZ165" s="173"/>
      <c r="BA165" s="173"/>
      <c r="BB165" s="173"/>
      <c r="BC165" s="173"/>
      <c r="BD165" s="173"/>
      <c r="BE165" s="173"/>
      <c r="BF165" s="173"/>
      <c r="BG165" s="173"/>
      <c r="BH165" s="173"/>
      <c r="BI165" s="173"/>
      <c r="BJ165" s="173"/>
      <c r="BK165" s="173"/>
      <c r="BL165" s="173"/>
      <c r="BM165" s="173"/>
    </row>
    <row r="166" spans="1:65" s="107" customFormat="1">
      <c r="A166" s="173"/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  <c r="AA166" s="173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3"/>
      <c r="AQ166" s="173"/>
      <c r="AR166" s="173"/>
      <c r="AS166" s="173"/>
      <c r="AT166" s="173"/>
      <c r="AU166" s="173"/>
      <c r="AV166" s="173"/>
      <c r="AW166" s="173"/>
      <c r="AX166" s="173"/>
      <c r="AY166" s="173"/>
      <c r="AZ166" s="173"/>
      <c r="BA166" s="173"/>
      <c r="BB166" s="173"/>
      <c r="BC166" s="173"/>
      <c r="BD166" s="173"/>
      <c r="BE166" s="173"/>
      <c r="BF166" s="173"/>
      <c r="BG166" s="173"/>
      <c r="BH166" s="173"/>
      <c r="BI166" s="173"/>
      <c r="BJ166" s="173"/>
      <c r="BK166" s="173"/>
      <c r="BL166" s="173"/>
      <c r="BM166" s="173"/>
    </row>
    <row r="167" spans="1:65" s="107" customFormat="1">
      <c r="A167" s="173"/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173"/>
      <c r="Z167" s="173"/>
      <c r="AA167" s="173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3"/>
      <c r="AQ167" s="173"/>
      <c r="AR167" s="173"/>
      <c r="AS167" s="173"/>
      <c r="AT167" s="173"/>
      <c r="AU167" s="173"/>
      <c r="AV167" s="173"/>
      <c r="AW167" s="173"/>
      <c r="AX167" s="173"/>
      <c r="AY167" s="173"/>
      <c r="AZ167" s="173"/>
      <c r="BA167" s="173"/>
      <c r="BB167" s="173"/>
      <c r="BC167" s="173"/>
      <c r="BD167" s="173"/>
      <c r="BE167" s="173"/>
      <c r="BF167" s="173"/>
      <c r="BG167" s="173"/>
      <c r="BH167" s="173"/>
      <c r="BI167" s="173"/>
      <c r="BJ167" s="173"/>
      <c r="BK167" s="173"/>
      <c r="BL167" s="173"/>
      <c r="BM167" s="173"/>
    </row>
    <row r="168" spans="1:65" s="107" customFormat="1">
      <c r="A168" s="173"/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  <c r="R168" s="173"/>
      <c r="S168" s="173"/>
      <c r="T168" s="173"/>
      <c r="U168" s="173"/>
      <c r="V168" s="173"/>
      <c r="W168" s="173"/>
      <c r="X168" s="173"/>
      <c r="Y168" s="173"/>
      <c r="Z168" s="173"/>
      <c r="AA168" s="173"/>
      <c r="AB168" s="173"/>
      <c r="AC168" s="173"/>
      <c r="AD168" s="173"/>
      <c r="AE168" s="173"/>
      <c r="AF168" s="173"/>
      <c r="AG168" s="173"/>
      <c r="AH168" s="173"/>
      <c r="AI168" s="173"/>
      <c r="AJ168" s="173"/>
      <c r="AK168" s="173"/>
      <c r="AL168" s="173"/>
      <c r="AM168" s="173"/>
      <c r="AN168" s="173"/>
      <c r="AO168" s="173"/>
      <c r="AP168" s="173"/>
      <c r="AQ168" s="173"/>
      <c r="AR168" s="173"/>
      <c r="AS168" s="173"/>
      <c r="AT168" s="173"/>
      <c r="AU168" s="173"/>
      <c r="AV168" s="173"/>
      <c r="AW168" s="173"/>
      <c r="AX168" s="173"/>
      <c r="AY168" s="173"/>
      <c r="AZ168" s="173"/>
      <c r="BA168" s="173"/>
      <c r="BB168" s="173"/>
      <c r="BC168" s="173"/>
      <c r="BD168" s="173"/>
      <c r="BE168" s="173"/>
      <c r="BF168" s="173"/>
      <c r="BG168" s="173"/>
      <c r="BH168" s="173"/>
      <c r="BI168" s="173"/>
      <c r="BJ168" s="173"/>
      <c r="BK168" s="173"/>
      <c r="BL168" s="173"/>
      <c r="BM168" s="173"/>
    </row>
    <row r="169" spans="1:65" s="107" customFormat="1">
      <c r="A169" s="173"/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  <c r="R169" s="173"/>
      <c r="S169" s="173"/>
      <c r="T169" s="173"/>
      <c r="U169" s="173"/>
      <c r="V169" s="173"/>
      <c r="W169" s="173"/>
      <c r="X169" s="173"/>
      <c r="Y169" s="173"/>
      <c r="Z169" s="173"/>
      <c r="AA169" s="173"/>
      <c r="AB169" s="173"/>
      <c r="AC169" s="173"/>
      <c r="AD169" s="173"/>
      <c r="AE169" s="173"/>
      <c r="AF169" s="173"/>
      <c r="AG169" s="173"/>
      <c r="AH169" s="173"/>
      <c r="AI169" s="173"/>
      <c r="AJ169" s="173"/>
      <c r="AK169" s="173"/>
      <c r="AL169" s="173"/>
      <c r="AM169" s="173"/>
      <c r="AN169" s="173"/>
      <c r="AO169" s="173"/>
      <c r="AP169" s="173"/>
      <c r="AQ169" s="173"/>
      <c r="AR169" s="173"/>
      <c r="AS169" s="173"/>
      <c r="AT169" s="173"/>
      <c r="AU169" s="173"/>
      <c r="AV169" s="173"/>
      <c r="AW169" s="173"/>
      <c r="AX169" s="173"/>
      <c r="AY169" s="173"/>
      <c r="AZ169" s="173"/>
      <c r="BA169" s="173"/>
      <c r="BB169" s="173"/>
      <c r="BC169" s="173"/>
      <c r="BD169" s="173"/>
      <c r="BE169" s="173"/>
      <c r="BF169" s="173"/>
      <c r="BG169" s="173"/>
      <c r="BH169" s="173"/>
      <c r="BI169" s="173"/>
      <c r="BJ169" s="173"/>
      <c r="BK169" s="173"/>
      <c r="BL169" s="173"/>
      <c r="BM169" s="173"/>
    </row>
    <row r="170" spans="1:65" s="107" customFormat="1">
      <c r="A170" s="173"/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  <c r="R170" s="173"/>
      <c r="S170" s="173"/>
      <c r="T170" s="173"/>
      <c r="U170" s="173"/>
      <c r="V170" s="173"/>
      <c r="W170" s="173"/>
      <c r="X170" s="173"/>
      <c r="Y170" s="173"/>
      <c r="Z170" s="173"/>
      <c r="AA170" s="173"/>
      <c r="AB170" s="173"/>
      <c r="AC170" s="173"/>
      <c r="AD170" s="173"/>
      <c r="AE170" s="173"/>
      <c r="AF170" s="173"/>
      <c r="AG170" s="173"/>
      <c r="AH170" s="173"/>
      <c r="AI170" s="173"/>
      <c r="AJ170" s="173"/>
      <c r="AK170" s="173"/>
      <c r="AL170" s="173"/>
      <c r="AM170" s="173"/>
      <c r="AN170" s="173"/>
      <c r="AO170" s="173"/>
      <c r="AP170" s="173"/>
      <c r="AQ170" s="173"/>
      <c r="AR170" s="173"/>
      <c r="AS170" s="173"/>
      <c r="AT170" s="173"/>
      <c r="AU170" s="173"/>
      <c r="AV170" s="173"/>
      <c r="AW170" s="173"/>
      <c r="AX170" s="173"/>
      <c r="AY170" s="173"/>
      <c r="AZ170" s="173"/>
      <c r="BA170" s="173"/>
      <c r="BB170" s="173"/>
      <c r="BC170" s="173"/>
      <c r="BD170" s="173"/>
      <c r="BE170" s="173"/>
      <c r="BF170" s="173"/>
      <c r="BG170" s="173"/>
      <c r="BH170" s="173"/>
      <c r="BI170" s="173"/>
      <c r="BJ170" s="173"/>
      <c r="BK170" s="173"/>
      <c r="BL170" s="173"/>
      <c r="BM170" s="173"/>
    </row>
    <row r="171" spans="1:65" s="107" customFormat="1">
      <c r="A171" s="173"/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  <c r="AA171" s="173"/>
      <c r="AB171" s="173"/>
      <c r="AC171" s="173"/>
      <c r="AD171" s="173"/>
      <c r="AE171" s="173"/>
      <c r="AF171" s="173"/>
      <c r="AG171" s="173"/>
      <c r="AH171" s="173"/>
      <c r="AI171" s="173"/>
      <c r="AJ171" s="173"/>
      <c r="AK171" s="173"/>
      <c r="AL171" s="173"/>
      <c r="AM171" s="173"/>
      <c r="AN171" s="173"/>
      <c r="AO171" s="173"/>
      <c r="AP171" s="173"/>
      <c r="AQ171" s="173"/>
      <c r="AR171" s="173"/>
      <c r="AS171" s="173"/>
      <c r="AT171" s="173"/>
      <c r="AU171" s="173"/>
      <c r="AV171" s="173"/>
      <c r="AW171" s="173"/>
      <c r="AX171" s="173"/>
      <c r="AY171" s="173"/>
      <c r="AZ171" s="173"/>
      <c r="BA171" s="173"/>
      <c r="BB171" s="173"/>
      <c r="BC171" s="173"/>
      <c r="BD171" s="173"/>
      <c r="BE171" s="173"/>
      <c r="BF171" s="173"/>
      <c r="BG171" s="173"/>
      <c r="BH171" s="173"/>
      <c r="BI171" s="173"/>
      <c r="BJ171" s="173"/>
      <c r="BK171" s="173"/>
      <c r="BL171" s="173"/>
      <c r="BM171" s="173"/>
    </row>
    <row r="172" spans="1:65" s="107" customFormat="1">
      <c r="A172" s="173"/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73"/>
      <c r="AK172" s="173"/>
      <c r="AL172" s="173"/>
      <c r="AM172" s="173"/>
      <c r="AN172" s="173"/>
      <c r="AO172" s="173"/>
      <c r="AP172" s="173"/>
      <c r="AQ172" s="173"/>
      <c r="AR172" s="173"/>
      <c r="AS172" s="173"/>
      <c r="AT172" s="173"/>
      <c r="AU172" s="173"/>
      <c r="AV172" s="173"/>
      <c r="AW172" s="173"/>
      <c r="AX172" s="173"/>
      <c r="AY172" s="173"/>
      <c r="AZ172" s="173"/>
      <c r="BA172" s="173"/>
      <c r="BB172" s="173"/>
      <c r="BC172" s="173"/>
      <c r="BD172" s="173"/>
      <c r="BE172" s="173"/>
      <c r="BF172" s="173"/>
      <c r="BG172" s="173"/>
      <c r="BH172" s="173"/>
      <c r="BI172" s="173"/>
      <c r="BJ172" s="173"/>
      <c r="BK172" s="173"/>
      <c r="BL172" s="173"/>
      <c r="BM172" s="173"/>
    </row>
    <row r="173" spans="1:65" s="107" customFormat="1">
      <c r="A173" s="173"/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  <c r="AI173" s="173"/>
      <c r="AJ173" s="173"/>
      <c r="AK173" s="173"/>
      <c r="AL173" s="173"/>
      <c r="AM173" s="173"/>
      <c r="AN173" s="173"/>
      <c r="AO173" s="173"/>
      <c r="AP173" s="173"/>
      <c r="AQ173" s="173"/>
      <c r="AR173" s="173"/>
      <c r="AS173" s="173"/>
      <c r="AT173" s="173"/>
      <c r="AU173" s="173"/>
      <c r="AV173" s="173"/>
      <c r="AW173" s="173"/>
      <c r="AX173" s="173"/>
      <c r="AY173" s="173"/>
      <c r="AZ173" s="173"/>
      <c r="BA173" s="173"/>
      <c r="BB173" s="173"/>
      <c r="BC173" s="173"/>
      <c r="BD173" s="173"/>
      <c r="BE173" s="173"/>
      <c r="BF173" s="173"/>
      <c r="BG173" s="173"/>
      <c r="BH173" s="173"/>
      <c r="BI173" s="173"/>
      <c r="BJ173" s="173"/>
      <c r="BK173" s="173"/>
      <c r="BL173" s="173"/>
      <c r="BM173" s="173"/>
    </row>
    <row r="174" spans="1:65" s="107" customFormat="1">
      <c r="A174" s="173"/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73"/>
      <c r="AK174" s="173"/>
      <c r="AL174" s="173"/>
      <c r="AM174" s="173"/>
      <c r="AN174" s="173"/>
      <c r="AO174" s="173"/>
      <c r="AP174" s="173"/>
      <c r="AQ174" s="173"/>
      <c r="AR174" s="173"/>
      <c r="AS174" s="173"/>
      <c r="AT174" s="173"/>
      <c r="AU174" s="173"/>
      <c r="AV174" s="173"/>
      <c r="AW174" s="173"/>
      <c r="AX174" s="173"/>
      <c r="AY174" s="173"/>
      <c r="AZ174" s="173"/>
      <c r="BA174" s="173"/>
      <c r="BB174" s="173"/>
      <c r="BC174" s="173"/>
      <c r="BD174" s="173"/>
      <c r="BE174" s="173"/>
      <c r="BF174" s="173"/>
      <c r="BG174" s="173"/>
      <c r="BH174" s="173"/>
      <c r="BI174" s="173"/>
      <c r="BJ174" s="173"/>
      <c r="BK174" s="173"/>
      <c r="BL174" s="173"/>
      <c r="BM174" s="173"/>
    </row>
    <row r="175" spans="1:65" s="107" customFormat="1">
      <c r="A175" s="173"/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  <c r="AO175" s="173"/>
      <c r="AP175" s="173"/>
      <c r="AQ175" s="173"/>
      <c r="AR175" s="173"/>
      <c r="AS175" s="173"/>
      <c r="AT175" s="173"/>
      <c r="AU175" s="173"/>
      <c r="AV175" s="173"/>
      <c r="AW175" s="173"/>
      <c r="AX175" s="173"/>
      <c r="AY175" s="173"/>
      <c r="AZ175" s="173"/>
      <c r="BA175" s="173"/>
      <c r="BB175" s="173"/>
      <c r="BC175" s="173"/>
      <c r="BD175" s="173"/>
      <c r="BE175" s="173"/>
      <c r="BF175" s="173"/>
      <c r="BG175" s="173"/>
      <c r="BH175" s="173"/>
      <c r="BI175" s="173"/>
      <c r="BJ175" s="173"/>
      <c r="BK175" s="173"/>
      <c r="BL175" s="173"/>
      <c r="BM175" s="173"/>
    </row>
    <row r="176" spans="1:65" s="107" customFormat="1">
      <c r="A176" s="173"/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  <c r="AP176" s="173"/>
      <c r="AQ176" s="173"/>
      <c r="AR176" s="173"/>
      <c r="AS176" s="173"/>
      <c r="AT176" s="173"/>
      <c r="AU176" s="173"/>
      <c r="AV176" s="173"/>
      <c r="AW176" s="173"/>
      <c r="AX176" s="173"/>
      <c r="AY176" s="173"/>
      <c r="AZ176" s="173"/>
      <c r="BA176" s="173"/>
      <c r="BB176" s="173"/>
      <c r="BC176" s="173"/>
      <c r="BD176" s="173"/>
      <c r="BE176" s="173"/>
      <c r="BF176" s="173"/>
      <c r="BG176" s="173"/>
      <c r="BH176" s="173"/>
      <c r="BI176" s="173"/>
      <c r="BJ176" s="173"/>
      <c r="BK176" s="173"/>
      <c r="BL176" s="173"/>
      <c r="BM176" s="173"/>
    </row>
    <row r="177" spans="1:65" s="107" customFormat="1">
      <c r="A177" s="173"/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  <c r="AA177" s="173"/>
      <c r="AB177" s="173"/>
      <c r="AC177" s="173"/>
      <c r="AD177" s="173"/>
      <c r="AE177" s="173"/>
      <c r="AF177" s="173"/>
      <c r="AG177" s="173"/>
      <c r="AH177" s="173"/>
      <c r="AI177" s="173"/>
      <c r="AJ177" s="173"/>
      <c r="AK177" s="173"/>
      <c r="AL177" s="173"/>
      <c r="AM177" s="173"/>
      <c r="AN177" s="173"/>
      <c r="AO177" s="173"/>
      <c r="AP177" s="173"/>
      <c r="AQ177" s="173"/>
      <c r="AR177" s="173"/>
      <c r="AS177" s="173"/>
      <c r="AT177" s="173"/>
      <c r="AU177" s="173"/>
      <c r="AV177" s="173"/>
      <c r="AW177" s="173"/>
      <c r="AX177" s="173"/>
      <c r="AY177" s="173"/>
      <c r="AZ177" s="173"/>
      <c r="BA177" s="173"/>
      <c r="BB177" s="173"/>
      <c r="BC177" s="173"/>
      <c r="BD177" s="173"/>
      <c r="BE177" s="173"/>
      <c r="BF177" s="173"/>
      <c r="BG177" s="173"/>
      <c r="BH177" s="173"/>
      <c r="BI177" s="173"/>
      <c r="BJ177" s="173"/>
      <c r="BK177" s="173"/>
      <c r="BL177" s="173"/>
      <c r="BM177" s="173"/>
    </row>
    <row r="178" spans="1:65" s="107" customFormat="1">
      <c r="A178" s="173"/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  <c r="AA178" s="173"/>
      <c r="AB178" s="173"/>
      <c r="AC178" s="173"/>
      <c r="AD178" s="173"/>
      <c r="AE178" s="173"/>
      <c r="AF178" s="173"/>
      <c r="AG178" s="173"/>
      <c r="AH178" s="173"/>
      <c r="AI178" s="173"/>
      <c r="AJ178" s="173"/>
      <c r="AK178" s="173"/>
      <c r="AL178" s="173"/>
      <c r="AM178" s="173"/>
      <c r="AN178" s="173"/>
      <c r="AO178" s="173"/>
      <c r="AP178" s="173"/>
      <c r="AQ178" s="173"/>
      <c r="AR178" s="173"/>
      <c r="AS178" s="173"/>
      <c r="AT178" s="173"/>
      <c r="AU178" s="173"/>
      <c r="AV178" s="173"/>
      <c r="AW178" s="173"/>
      <c r="AX178" s="173"/>
      <c r="AY178" s="173"/>
      <c r="AZ178" s="173"/>
      <c r="BA178" s="173"/>
      <c r="BB178" s="173"/>
      <c r="BC178" s="173"/>
      <c r="BD178" s="173"/>
      <c r="BE178" s="173"/>
      <c r="BF178" s="173"/>
      <c r="BG178" s="173"/>
      <c r="BH178" s="173"/>
      <c r="BI178" s="173"/>
      <c r="BJ178" s="173"/>
      <c r="BK178" s="173"/>
      <c r="BL178" s="173"/>
      <c r="BM178" s="173"/>
    </row>
    <row r="179" spans="1:65" s="107" customFormat="1">
      <c r="A179" s="173"/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  <c r="AA179" s="173"/>
      <c r="AB179" s="173"/>
      <c r="AC179" s="173"/>
      <c r="AD179" s="173"/>
      <c r="AE179" s="173"/>
      <c r="AF179" s="173"/>
      <c r="AG179" s="173"/>
      <c r="AH179" s="173"/>
      <c r="AI179" s="173"/>
      <c r="AJ179" s="173"/>
      <c r="AK179" s="173"/>
      <c r="AL179" s="173"/>
      <c r="AM179" s="173"/>
      <c r="AN179" s="173"/>
      <c r="AO179" s="173"/>
      <c r="AP179" s="173"/>
      <c r="AQ179" s="173"/>
      <c r="AR179" s="173"/>
      <c r="AS179" s="173"/>
      <c r="AT179" s="173"/>
      <c r="AU179" s="173"/>
      <c r="AV179" s="173"/>
      <c r="AW179" s="173"/>
      <c r="AX179" s="173"/>
      <c r="AY179" s="173"/>
      <c r="AZ179" s="173"/>
      <c r="BA179" s="173"/>
      <c r="BB179" s="173"/>
      <c r="BC179" s="173"/>
      <c r="BD179" s="173"/>
      <c r="BE179" s="173"/>
      <c r="BF179" s="173"/>
      <c r="BG179" s="173"/>
      <c r="BH179" s="173"/>
      <c r="BI179" s="173"/>
      <c r="BJ179" s="173"/>
      <c r="BK179" s="173"/>
      <c r="BL179" s="173"/>
      <c r="BM179" s="173"/>
    </row>
    <row r="180" spans="1:65" s="107" customFormat="1">
      <c r="A180" s="173"/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  <c r="AA180" s="173"/>
      <c r="AB180" s="173"/>
      <c r="AC180" s="173"/>
      <c r="AD180" s="173"/>
      <c r="AE180" s="173"/>
      <c r="AF180" s="173"/>
      <c r="AG180" s="173"/>
      <c r="AH180" s="173"/>
      <c r="AI180" s="173"/>
      <c r="AJ180" s="173"/>
      <c r="AK180" s="173"/>
      <c r="AL180" s="173"/>
      <c r="AM180" s="173"/>
      <c r="AN180" s="173"/>
      <c r="AO180" s="173"/>
      <c r="AP180" s="173"/>
      <c r="AQ180" s="173"/>
      <c r="AR180" s="173"/>
      <c r="AS180" s="173"/>
      <c r="AT180" s="173"/>
      <c r="AU180" s="173"/>
      <c r="AV180" s="173"/>
      <c r="AW180" s="173"/>
      <c r="AX180" s="173"/>
      <c r="AY180" s="173"/>
      <c r="AZ180" s="173"/>
      <c r="BA180" s="173"/>
      <c r="BB180" s="173"/>
      <c r="BC180" s="173"/>
      <c r="BD180" s="173"/>
      <c r="BE180" s="173"/>
      <c r="BF180" s="173"/>
      <c r="BG180" s="173"/>
      <c r="BH180" s="173"/>
      <c r="BI180" s="173"/>
      <c r="BJ180" s="173"/>
      <c r="BK180" s="173"/>
      <c r="BL180" s="173"/>
      <c r="BM180" s="173"/>
    </row>
    <row r="181" spans="1:65" s="107" customFormat="1">
      <c r="A181" s="173"/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  <c r="S181" s="173"/>
      <c r="T181" s="173"/>
      <c r="U181" s="173"/>
      <c r="V181" s="173"/>
      <c r="W181" s="173"/>
      <c r="X181" s="173"/>
      <c r="Y181" s="173"/>
      <c r="Z181" s="173"/>
      <c r="AA181" s="173"/>
      <c r="AB181" s="173"/>
      <c r="AC181" s="173"/>
      <c r="AD181" s="173"/>
      <c r="AE181" s="173"/>
      <c r="AF181" s="173"/>
      <c r="AG181" s="173"/>
      <c r="AH181" s="173"/>
      <c r="AI181" s="173"/>
      <c r="AJ181" s="173"/>
      <c r="AK181" s="173"/>
      <c r="AL181" s="173"/>
      <c r="AM181" s="173"/>
      <c r="AN181" s="173"/>
      <c r="AO181" s="173"/>
      <c r="AP181" s="173"/>
      <c r="AQ181" s="173"/>
      <c r="AR181" s="173"/>
      <c r="AS181" s="173"/>
      <c r="AT181" s="173"/>
      <c r="AU181" s="173"/>
      <c r="AV181" s="173"/>
      <c r="AW181" s="173"/>
      <c r="AX181" s="173"/>
      <c r="AY181" s="173"/>
      <c r="AZ181" s="173"/>
      <c r="BA181" s="173"/>
      <c r="BB181" s="173"/>
      <c r="BC181" s="173"/>
      <c r="BD181" s="173"/>
      <c r="BE181" s="173"/>
      <c r="BF181" s="173"/>
      <c r="BG181" s="173"/>
      <c r="BH181" s="173"/>
      <c r="BI181" s="173"/>
      <c r="BJ181" s="173"/>
      <c r="BK181" s="173"/>
      <c r="BL181" s="173"/>
      <c r="BM181" s="173"/>
    </row>
    <row r="182" spans="1:65" s="107" customFormat="1">
      <c r="A182" s="173"/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  <c r="S182" s="173"/>
      <c r="T182" s="173"/>
      <c r="U182" s="173"/>
      <c r="V182" s="173"/>
      <c r="W182" s="173"/>
      <c r="X182" s="173"/>
      <c r="Y182" s="173"/>
      <c r="Z182" s="173"/>
      <c r="AA182" s="173"/>
      <c r="AB182" s="173"/>
      <c r="AC182" s="173"/>
      <c r="AD182" s="173"/>
      <c r="AE182" s="173"/>
      <c r="AF182" s="173"/>
      <c r="AG182" s="173"/>
      <c r="AH182" s="173"/>
      <c r="AI182" s="173"/>
      <c r="AJ182" s="173"/>
      <c r="AK182" s="173"/>
      <c r="AL182" s="173"/>
      <c r="AM182" s="173"/>
      <c r="AN182" s="173"/>
      <c r="AO182" s="173"/>
      <c r="AP182" s="173"/>
      <c r="AQ182" s="173"/>
      <c r="AR182" s="173"/>
      <c r="AS182" s="173"/>
      <c r="AT182" s="173"/>
      <c r="AU182" s="173"/>
      <c r="AV182" s="173"/>
      <c r="AW182" s="173"/>
      <c r="AX182" s="173"/>
      <c r="AY182" s="173"/>
      <c r="AZ182" s="173"/>
      <c r="BA182" s="173"/>
      <c r="BB182" s="173"/>
      <c r="BC182" s="173"/>
      <c r="BD182" s="173"/>
      <c r="BE182" s="173"/>
      <c r="BF182" s="173"/>
      <c r="BG182" s="173"/>
      <c r="BH182" s="173"/>
      <c r="BI182" s="173"/>
      <c r="BJ182" s="173"/>
      <c r="BK182" s="173"/>
      <c r="BL182" s="173"/>
      <c r="BM182" s="173"/>
    </row>
    <row r="183" spans="1:65" s="107" customFormat="1">
      <c r="A183" s="173"/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  <c r="AA183" s="173"/>
      <c r="AB183" s="173"/>
      <c r="AC183" s="173"/>
      <c r="AD183" s="173"/>
      <c r="AE183" s="173"/>
      <c r="AF183" s="173"/>
      <c r="AG183" s="173"/>
      <c r="AH183" s="173"/>
      <c r="AI183" s="173"/>
      <c r="AJ183" s="173"/>
      <c r="AK183" s="173"/>
      <c r="AL183" s="173"/>
      <c r="AM183" s="173"/>
      <c r="AN183" s="173"/>
      <c r="AO183" s="173"/>
      <c r="AP183" s="173"/>
      <c r="AQ183" s="173"/>
      <c r="AR183" s="173"/>
      <c r="AS183" s="173"/>
      <c r="AT183" s="173"/>
      <c r="AU183" s="173"/>
      <c r="AV183" s="173"/>
      <c r="AW183" s="173"/>
      <c r="AX183" s="173"/>
      <c r="AY183" s="173"/>
      <c r="AZ183" s="173"/>
      <c r="BA183" s="173"/>
      <c r="BB183" s="173"/>
      <c r="BC183" s="173"/>
      <c r="BD183" s="173"/>
      <c r="BE183" s="173"/>
      <c r="BF183" s="173"/>
      <c r="BG183" s="173"/>
      <c r="BH183" s="173"/>
      <c r="BI183" s="173"/>
      <c r="BJ183" s="173"/>
      <c r="BK183" s="173"/>
      <c r="BL183" s="173"/>
      <c r="BM183" s="173"/>
    </row>
    <row r="184" spans="1:65" s="107" customFormat="1">
      <c r="A184" s="173"/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  <c r="AA184" s="173"/>
      <c r="AB184" s="173"/>
      <c r="AC184" s="173"/>
      <c r="AD184" s="173"/>
      <c r="AE184" s="173"/>
      <c r="AF184" s="173"/>
      <c r="AG184" s="173"/>
      <c r="AH184" s="173"/>
      <c r="AI184" s="173"/>
      <c r="AJ184" s="173"/>
      <c r="AK184" s="173"/>
      <c r="AL184" s="173"/>
      <c r="AM184" s="173"/>
      <c r="AN184" s="173"/>
      <c r="AO184" s="173"/>
      <c r="AP184" s="173"/>
      <c r="AQ184" s="173"/>
      <c r="AR184" s="173"/>
      <c r="AS184" s="173"/>
      <c r="AT184" s="173"/>
      <c r="AU184" s="173"/>
      <c r="AV184" s="173"/>
      <c r="AW184" s="173"/>
      <c r="AX184" s="173"/>
      <c r="AY184" s="173"/>
      <c r="AZ184" s="173"/>
      <c r="BA184" s="173"/>
      <c r="BB184" s="173"/>
      <c r="BC184" s="173"/>
      <c r="BD184" s="173"/>
      <c r="BE184" s="173"/>
      <c r="BF184" s="173"/>
      <c r="BG184" s="173"/>
      <c r="BH184" s="173"/>
      <c r="BI184" s="173"/>
      <c r="BJ184" s="173"/>
      <c r="BK184" s="173"/>
      <c r="BL184" s="173"/>
      <c r="BM184" s="173"/>
    </row>
    <row r="185" spans="1:65" s="107" customFormat="1">
      <c r="A185" s="173"/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173"/>
      <c r="T185" s="173"/>
      <c r="U185" s="173"/>
      <c r="V185" s="173"/>
      <c r="W185" s="173"/>
      <c r="X185" s="173"/>
      <c r="Y185" s="173"/>
      <c r="Z185" s="173"/>
      <c r="AA185" s="173"/>
      <c r="AB185" s="173"/>
      <c r="AC185" s="173"/>
      <c r="AD185" s="173"/>
      <c r="AE185" s="173"/>
      <c r="AF185" s="173"/>
      <c r="AG185" s="173"/>
      <c r="AH185" s="173"/>
      <c r="AI185" s="173"/>
      <c r="AJ185" s="173"/>
      <c r="AK185" s="173"/>
      <c r="AL185" s="173"/>
      <c r="AM185" s="173"/>
      <c r="AN185" s="173"/>
      <c r="AO185" s="173"/>
      <c r="AP185" s="173"/>
      <c r="AQ185" s="173"/>
      <c r="AR185" s="173"/>
      <c r="AS185" s="173"/>
      <c r="AT185" s="173"/>
      <c r="AU185" s="173"/>
      <c r="AV185" s="173"/>
      <c r="AW185" s="173"/>
      <c r="AX185" s="173"/>
      <c r="AY185" s="173"/>
      <c r="AZ185" s="173"/>
      <c r="BA185" s="173"/>
      <c r="BB185" s="173"/>
      <c r="BC185" s="173"/>
      <c r="BD185" s="173"/>
      <c r="BE185" s="173"/>
      <c r="BF185" s="173"/>
      <c r="BG185" s="173"/>
      <c r="BH185" s="173"/>
      <c r="BI185" s="173"/>
      <c r="BJ185" s="173"/>
      <c r="BK185" s="173"/>
      <c r="BL185" s="173"/>
      <c r="BM185" s="173"/>
    </row>
    <row r="186" spans="1:65" s="107" customFormat="1">
      <c r="A186" s="173"/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  <c r="AA186" s="173"/>
      <c r="AB186" s="173"/>
      <c r="AC186" s="173"/>
      <c r="AD186" s="173"/>
      <c r="AE186" s="173"/>
      <c r="AF186" s="173"/>
      <c r="AG186" s="173"/>
      <c r="AH186" s="173"/>
      <c r="AI186" s="173"/>
      <c r="AJ186" s="173"/>
      <c r="AK186" s="173"/>
      <c r="AL186" s="173"/>
      <c r="AM186" s="173"/>
      <c r="AN186" s="173"/>
      <c r="AO186" s="173"/>
      <c r="AP186" s="173"/>
      <c r="AQ186" s="173"/>
      <c r="AR186" s="173"/>
      <c r="AS186" s="173"/>
      <c r="AT186" s="173"/>
      <c r="AU186" s="173"/>
      <c r="AV186" s="173"/>
      <c r="AW186" s="173"/>
      <c r="AX186" s="173"/>
      <c r="AY186" s="173"/>
      <c r="AZ186" s="173"/>
      <c r="BA186" s="173"/>
      <c r="BB186" s="173"/>
      <c r="BC186" s="173"/>
      <c r="BD186" s="173"/>
      <c r="BE186" s="173"/>
      <c r="BF186" s="173"/>
      <c r="BG186" s="173"/>
      <c r="BH186" s="173"/>
      <c r="BI186" s="173"/>
      <c r="BJ186" s="173"/>
      <c r="BK186" s="173"/>
      <c r="BL186" s="173"/>
      <c r="BM186" s="173"/>
    </row>
    <row r="187" spans="1:65" s="107" customFormat="1">
      <c r="A187" s="173"/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  <c r="AA187" s="173"/>
      <c r="AB187" s="173"/>
      <c r="AC187" s="173"/>
      <c r="AD187" s="173"/>
      <c r="AE187" s="173"/>
      <c r="AF187" s="173"/>
      <c r="AG187" s="173"/>
      <c r="AH187" s="173"/>
      <c r="AI187" s="173"/>
      <c r="AJ187" s="173"/>
      <c r="AK187" s="173"/>
      <c r="AL187" s="173"/>
      <c r="AM187" s="173"/>
      <c r="AN187" s="173"/>
      <c r="AO187" s="173"/>
      <c r="AP187" s="173"/>
      <c r="AQ187" s="173"/>
      <c r="AR187" s="173"/>
      <c r="AS187" s="173"/>
      <c r="AT187" s="173"/>
      <c r="AU187" s="173"/>
      <c r="AV187" s="173"/>
      <c r="AW187" s="173"/>
      <c r="AX187" s="173"/>
      <c r="AY187" s="173"/>
      <c r="AZ187" s="173"/>
      <c r="BA187" s="173"/>
      <c r="BB187" s="173"/>
      <c r="BC187" s="173"/>
      <c r="BD187" s="173"/>
      <c r="BE187" s="173"/>
      <c r="BF187" s="173"/>
      <c r="BG187" s="173"/>
      <c r="BH187" s="173"/>
      <c r="BI187" s="173"/>
      <c r="BJ187" s="173"/>
      <c r="BK187" s="173"/>
      <c r="BL187" s="173"/>
      <c r="BM187" s="173"/>
    </row>
    <row r="188" spans="1:65" s="107" customFormat="1">
      <c r="A188" s="173"/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  <c r="AA188" s="173"/>
      <c r="AB188" s="173"/>
      <c r="AC188" s="173"/>
      <c r="AD188" s="173"/>
      <c r="AE188" s="173"/>
      <c r="AF188" s="173"/>
      <c r="AG188" s="173"/>
      <c r="AH188" s="173"/>
      <c r="AI188" s="173"/>
      <c r="AJ188" s="173"/>
      <c r="AK188" s="173"/>
      <c r="AL188" s="173"/>
      <c r="AM188" s="173"/>
      <c r="AN188" s="173"/>
      <c r="AO188" s="173"/>
      <c r="AP188" s="173"/>
      <c r="AQ188" s="173"/>
      <c r="AR188" s="173"/>
      <c r="AS188" s="173"/>
      <c r="AT188" s="173"/>
      <c r="AU188" s="173"/>
      <c r="AV188" s="173"/>
      <c r="AW188" s="173"/>
      <c r="AX188" s="173"/>
      <c r="AY188" s="173"/>
      <c r="AZ188" s="173"/>
      <c r="BA188" s="173"/>
      <c r="BB188" s="173"/>
      <c r="BC188" s="173"/>
      <c r="BD188" s="173"/>
      <c r="BE188" s="173"/>
      <c r="BF188" s="173"/>
      <c r="BG188" s="173"/>
      <c r="BH188" s="173"/>
      <c r="BI188" s="173"/>
      <c r="BJ188" s="173"/>
      <c r="BK188" s="173"/>
      <c r="BL188" s="173"/>
      <c r="BM188" s="173"/>
    </row>
    <row r="189" spans="1:65" s="107" customFormat="1">
      <c r="A189" s="173"/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  <c r="AA189" s="173"/>
      <c r="AB189" s="173"/>
      <c r="AC189" s="173"/>
      <c r="AD189" s="173"/>
      <c r="AE189" s="173"/>
      <c r="AF189" s="173"/>
      <c r="AG189" s="173"/>
      <c r="AH189" s="173"/>
      <c r="AI189" s="173"/>
      <c r="AJ189" s="173"/>
      <c r="AK189" s="173"/>
      <c r="AL189" s="173"/>
      <c r="AM189" s="173"/>
      <c r="AN189" s="173"/>
      <c r="AO189" s="173"/>
      <c r="AP189" s="173"/>
      <c r="AQ189" s="173"/>
      <c r="AR189" s="173"/>
      <c r="AS189" s="173"/>
      <c r="AT189" s="173"/>
      <c r="AU189" s="173"/>
      <c r="AV189" s="173"/>
      <c r="AW189" s="173"/>
      <c r="AX189" s="173"/>
      <c r="AY189" s="173"/>
      <c r="AZ189" s="173"/>
      <c r="BA189" s="173"/>
      <c r="BB189" s="173"/>
      <c r="BC189" s="173"/>
      <c r="BD189" s="173"/>
      <c r="BE189" s="173"/>
      <c r="BF189" s="173"/>
      <c r="BG189" s="173"/>
      <c r="BH189" s="173"/>
      <c r="BI189" s="173"/>
      <c r="BJ189" s="173"/>
      <c r="BK189" s="173"/>
      <c r="BL189" s="173"/>
      <c r="BM189" s="173"/>
    </row>
    <row r="190" spans="1:65" s="107" customFormat="1">
      <c r="A190" s="173"/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  <c r="AA190" s="173"/>
      <c r="AB190" s="173"/>
      <c r="AC190" s="173"/>
      <c r="AD190" s="173"/>
      <c r="AE190" s="173"/>
      <c r="AF190" s="173"/>
      <c r="AG190" s="173"/>
      <c r="AH190" s="173"/>
      <c r="AI190" s="173"/>
      <c r="AJ190" s="173"/>
      <c r="AK190" s="173"/>
      <c r="AL190" s="173"/>
      <c r="AM190" s="173"/>
      <c r="AN190" s="173"/>
      <c r="AO190" s="173"/>
      <c r="AP190" s="173"/>
      <c r="AQ190" s="173"/>
      <c r="AR190" s="173"/>
      <c r="AS190" s="173"/>
      <c r="AT190" s="173"/>
      <c r="AU190" s="173"/>
      <c r="AV190" s="173"/>
      <c r="AW190" s="173"/>
      <c r="AX190" s="173"/>
      <c r="AY190" s="173"/>
      <c r="AZ190" s="173"/>
      <c r="BA190" s="173"/>
      <c r="BB190" s="173"/>
      <c r="BC190" s="173"/>
      <c r="BD190" s="173"/>
      <c r="BE190" s="173"/>
      <c r="BF190" s="173"/>
      <c r="BG190" s="173"/>
      <c r="BH190" s="173"/>
      <c r="BI190" s="173"/>
      <c r="BJ190" s="173"/>
      <c r="BK190" s="173"/>
      <c r="BL190" s="173"/>
      <c r="BM190" s="173"/>
    </row>
    <row r="191" spans="1:65" s="107" customFormat="1">
      <c r="A191" s="173"/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  <c r="AB191" s="173"/>
      <c r="AC191" s="173"/>
      <c r="AD191" s="173"/>
      <c r="AE191" s="173"/>
      <c r="AF191" s="173"/>
      <c r="AG191" s="173"/>
      <c r="AH191" s="173"/>
      <c r="AI191" s="173"/>
      <c r="AJ191" s="173"/>
      <c r="AK191" s="173"/>
      <c r="AL191" s="173"/>
      <c r="AM191" s="173"/>
      <c r="AN191" s="173"/>
      <c r="AO191" s="173"/>
      <c r="AP191" s="173"/>
      <c r="AQ191" s="173"/>
      <c r="AR191" s="173"/>
      <c r="AS191" s="173"/>
      <c r="AT191" s="173"/>
      <c r="AU191" s="173"/>
      <c r="AV191" s="173"/>
      <c r="AW191" s="173"/>
      <c r="AX191" s="173"/>
      <c r="AY191" s="173"/>
      <c r="AZ191" s="173"/>
      <c r="BA191" s="173"/>
      <c r="BB191" s="173"/>
      <c r="BC191" s="173"/>
      <c r="BD191" s="173"/>
      <c r="BE191" s="173"/>
      <c r="BF191" s="173"/>
      <c r="BG191" s="173"/>
      <c r="BH191" s="173"/>
      <c r="BI191" s="173"/>
      <c r="BJ191" s="173"/>
      <c r="BK191" s="173"/>
      <c r="BL191" s="173"/>
      <c r="BM191" s="173"/>
    </row>
    <row r="192" spans="1:65" s="107" customFormat="1">
      <c r="A192" s="173"/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  <c r="AB192" s="173"/>
      <c r="AC192" s="173"/>
      <c r="AD192" s="173"/>
      <c r="AE192" s="173"/>
      <c r="AF192" s="173"/>
      <c r="AG192" s="173"/>
      <c r="AH192" s="173"/>
      <c r="AI192" s="173"/>
      <c r="AJ192" s="173"/>
      <c r="AK192" s="173"/>
      <c r="AL192" s="173"/>
      <c r="AM192" s="173"/>
      <c r="AN192" s="173"/>
      <c r="AO192" s="173"/>
      <c r="AP192" s="173"/>
      <c r="AQ192" s="173"/>
      <c r="AR192" s="173"/>
      <c r="AS192" s="173"/>
      <c r="AT192" s="173"/>
      <c r="AU192" s="173"/>
      <c r="AV192" s="173"/>
      <c r="AW192" s="173"/>
      <c r="AX192" s="173"/>
      <c r="AY192" s="173"/>
      <c r="AZ192" s="173"/>
      <c r="BA192" s="173"/>
      <c r="BB192" s="173"/>
      <c r="BC192" s="173"/>
      <c r="BD192" s="173"/>
      <c r="BE192" s="173"/>
      <c r="BF192" s="173"/>
      <c r="BG192" s="173"/>
      <c r="BH192" s="173"/>
      <c r="BI192" s="173"/>
      <c r="BJ192" s="173"/>
      <c r="BK192" s="173"/>
      <c r="BL192" s="173"/>
      <c r="BM192" s="173"/>
    </row>
    <row r="193" spans="1:65" s="107" customFormat="1">
      <c r="A193" s="173"/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  <c r="AA193" s="173"/>
      <c r="AB193" s="173"/>
      <c r="AC193" s="173"/>
      <c r="AD193" s="173"/>
      <c r="AE193" s="173"/>
      <c r="AF193" s="173"/>
      <c r="AG193" s="173"/>
      <c r="AH193" s="173"/>
      <c r="AI193" s="173"/>
      <c r="AJ193" s="173"/>
      <c r="AK193" s="173"/>
      <c r="AL193" s="173"/>
      <c r="AM193" s="173"/>
      <c r="AN193" s="173"/>
      <c r="AO193" s="173"/>
      <c r="AP193" s="173"/>
      <c r="AQ193" s="173"/>
      <c r="AR193" s="173"/>
      <c r="AS193" s="173"/>
      <c r="AT193" s="173"/>
      <c r="AU193" s="173"/>
      <c r="AV193" s="173"/>
      <c r="AW193" s="173"/>
      <c r="AX193" s="173"/>
      <c r="AY193" s="173"/>
      <c r="AZ193" s="173"/>
      <c r="BA193" s="173"/>
      <c r="BB193" s="173"/>
      <c r="BC193" s="173"/>
      <c r="BD193" s="173"/>
      <c r="BE193" s="173"/>
      <c r="BF193" s="173"/>
      <c r="BG193" s="173"/>
      <c r="BH193" s="173"/>
      <c r="BI193" s="173"/>
      <c r="BJ193" s="173"/>
      <c r="BK193" s="173"/>
      <c r="BL193" s="173"/>
      <c r="BM193" s="173"/>
    </row>
    <row r="194" spans="1:65" s="107" customFormat="1">
      <c r="A194" s="173"/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  <c r="AB194" s="173"/>
      <c r="AC194" s="173"/>
      <c r="AD194" s="173"/>
      <c r="AE194" s="173"/>
      <c r="AF194" s="173"/>
      <c r="AG194" s="173"/>
      <c r="AH194" s="173"/>
      <c r="AI194" s="173"/>
      <c r="AJ194" s="173"/>
      <c r="AK194" s="173"/>
      <c r="AL194" s="173"/>
      <c r="AM194" s="173"/>
      <c r="AN194" s="173"/>
      <c r="AO194" s="173"/>
      <c r="AP194" s="173"/>
      <c r="AQ194" s="173"/>
      <c r="AR194" s="173"/>
      <c r="AS194" s="173"/>
      <c r="AT194" s="173"/>
      <c r="AU194" s="173"/>
      <c r="AV194" s="173"/>
      <c r="AW194" s="173"/>
      <c r="AX194" s="173"/>
      <c r="AY194" s="173"/>
      <c r="AZ194" s="173"/>
      <c r="BA194" s="173"/>
      <c r="BB194" s="173"/>
      <c r="BC194" s="173"/>
      <c r="BD194" s="173"/>
      <c r="BE194" s="173"/>
      <c r="BF194" s="173"/>
      <c r="BG194" s="173"/>
      <c r="BH194" s="173"/>
      <c r="BI194" s="173"/>
      <c r="BJ194" s="173"/>
      <c r="BK194" s="173"/>
      <c r="BL194" s="173"/>
      <c r="BM194" s="173"/>
    </row>
    <row r="195" spans="1:65" s="107" customFormat="1">
      <c r="A195" s="173"/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  <c r="Z195" s="173"/>
      <c r="AA195" s="173"/>
      <c r="AB195" s="173"/>
      <c r="AC195" s="173"/>
      <c r="AD195" s="173"/>
      <c r="AE195" s="173"/>
      <c r="AF195" s="173"/>
      <c r="AG195" s="173"/>
      <c r="AH195" s="173"/>
      <c r="AI195" s="173"/>
      <c r="AJ195" s="173"/>
      <c r="AK195" s="173"/>
      <c r="AL195" s="173"/>
      <c r="AM195" s="173"/>
      <c r="AN195" s="173"/>
      <c r="AO195" s="173"/>
      <c r="AP195" s="173"/>
      <c r="AQ195" s="173"/>
      <c r="AR195" s="173"/>
      <c r="AS195" s="173"/>
      <c r="AT195" s="173"/>
      <c r="AU195" s="173"/>
      <c r="AV195" s="173"/>
      <c r="AW195" s="173"/>
      <c r="AX195" s="173"/>
      <c r="AY195" s="173"/>
      <c r="AZ195" s="173"/>
      <c r="BA195" s="173"/>
      <c r="BB195" s="173"/>
      <c r="BC195" s="173"/>
      <c r="BD195" s="173"/>
      <c r="BE195" s="173"/>
      <c r="BF195" s="173"/>
      <c r="BG195" s="173"/>
      <c r="BH195" s="173"/>
      <c r="BI195" s="173"/>
      <c r="BJ195" s="173"/>
      <c r="BK195" s="173"/>
      <c r="BL195" s="173"/>
      <c r="BM195" s="173"/>
    </row>
    <row r="196" spans="1:65" s="107" customFormat="1">
      <c r="A196" s="173"/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173"/>
      <c r="T196" s="173"/>
      <c r="U196" s="173"/>
      <c r="V196" s="173"/>
      <c r="W196" s="173"/>
      <c r="X196" s="173"/>
      <c r="Y196" s="173"/>
      <c r="Z196" s="173"/>
      <c r="AA196" s="173"/>
      <c r="AB196" s="173"/>
      <c r="AC196" s="173"/>
      <c r="AD196" s="173"/>
      <c r="AE196" s="173"/>
      <c r="AF196" s="173"/>
      <c r="AG196" s="173"/>
      <c r="AH196" s="173"/>
      <c r="AI196" s="173"/>
      <c r="AJ196" s="173"/>
      <c r="AK196" s="173"/>
      <c r="AL196" s="173"/>
      <c r="AM196" s="173"/>
      <c r="AN196" s="173"/>
      <c r="AO196" s="173"/>
      <c r="AP196" s="173"/>
      <c r="AQ196" s="173"/>
      <c r="AR196" s="173"/>
      <c r="AS196" s="173"/>
      <c r="AT196" s="173"/>
      <c r="AU196" s="173"/>
      <c r="AV196" s="173"/>
      <c r="AW196" s="173"/>
      <c r="AX196" s="173"/>
      <c r="AY196" s="173"/>
      <c r="AZ196" s="173"/>
      <c r="BA196" s="173"/>
      <c r="BB196" s="173"/>
      <c r="BC196" s="173"/>
      <c r="BD196" s="173"/>
      <c r="BE196" s="173"/>
      <c r="BF196" s="173"/>
      <c r="BG196" s="173"/>
      <c r="BH196" s="173"/>
      <c r="BI196" s="173"/>
      <c r="BJ196" s="173"/>
      <c r="BK196" s="173"/>
      <c r="BL196" s="173"/>
      <c r="BM196" s="173"/>
    </row>
    <row r="197" spans="1:65" s="107" customFormat="1">
      <c r="A197" s="173"/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  <c r="R197" s="173"/>
      <c r="S197" s="173"/>
      <c r="T197" s="173"/>
      <c r="U197" s="173"/>
      <c r="V197" s="173"/>
      <c r="W197" s="173"/>
      <c r="X197" s="173"/>
      <c r="Y197" s="173"/>
      <c r="Z197" s="173"/>
      <c r="AA197" s="173"/>
      <c r="AB197" s="173"/>
      <c r="AC197" s="173"/>
      <c r="AD197" s="173"/>
      <c r="AE197" s="173"/>
      <c r="AF197" s="173"/>
      <c r="AG197" s="173"/>
      <c r="AH197" s="173"/>
      <c r="AI197" s="173"/>
      <c r="AJ197" s="173"/>
      <c r="AK197" s="173"/>
      <c r="AL197" s="173"/>
      <c r="AM197" s="173"/>
      <c r="AN197" s="173"/>
      <c r="AO197" s="173"/>
      <c r="AP197" s="173"/>
      <c r="AQ197" s="173"/>
      <c r="AR197" s="173"/>
      <c r="AS197" s="173"/>
      <c r="AT197" s="173"/>
      <c r="AU197" s="173"/>
      <c r="AV197" s="173"/>
      <c r="AW197" s="173"/>
      <c r="AX197" s="173"/>
      <c r="AY197" s="173"/>
      <c r="AZ197" s="173"/>
      <c r="BA197" s="173"/>
      <c r="BB197" s="173"/>
      <c r="BC197" s="173"/>
      <c r="BD197" s="173"/>
      <c r="BE197" s="173"/>
      <c r="BF197" s="173"/>
      <c r="BG197" s="173"/>
      <c r="BH197" s="173"/>
      <c r="BI197" s="173"/>
      <c r="BJ197" s="173"/>
      <c r="BK197" s="173"/>
      <c r="BL197" s="173"/>
      <c r="BM197" s="173"/>
    </row>
    <row r="198" spans="1:65" s="107" customFormat="1">
      <c r="A198" s="173"/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  <c r="R198" s="173"/>
      <c r="S198" s="173"/>
      <c r="T198" s="173"/>
      <c r="U198" s="173"/>
      <c r="V198" s="173"/>
      <c r="W198" s="173"/>
      <c r="X198" s="173"/>
      <c r="Y198" s="173"/>
      <c r="Z198" s="173"/>
      <c r="AA198" s="173"/>
      <c r="AB198" s="173"/>
      <c r="AC198" s="173"/>
      <c r="AD198" s="173"/>
      <c r="AE198" s="173"/>
      <c r="AF198" s="173"/>
      <c r="AG198" s="173"/>
      <c r="AH198" s="173"/>
      <c r="AI198" s="173"/>
      <c r="AJ198" s="173"/>
      <c r="AK198" s="173"/>
      <c r="AL198" s="173"/>
      <c r="AM198" s="173"/>
      <c r="AN198" s="173"/>
      <c r="AO198" s="173"/>
      <c r="AP198" s="173"/>
      <c r="AQ198" s="173"/>
      <c r="AR198" s="173"/>
      <c r="AS198" s="173"/>
      <c r="AT198" s="173"/>
      <c r="AU198" s="173"/>
      <c r="AV198" s="173"/>
      <c r="AW198" s="173"/>
      <c r="AX198" s="173"/>
      <c r="AY198" s="173"/>
      <c r="AZ198" s="173"/>
      <c r="BA198" s="173"/>
      <c r="BB198" s="173"/>
      <c r="BC198" s="173"/>
      <c r="BD198" s="173"/>
      <c r="BE198" s="173"/>
      <c r="BF198" s="173"/>
      <c r="BG198" s="173"/>
      <c r="BH198" s="173"/>
      <c r="BI198" s="173"/>
      <c r="BJ198" s="173"/>
      <c r="BK198" s="173"/>
      <c r="BL198" s="173"/>
      <c r="BM198" s="173"/>
    </row>
    <row r="199" spans="1:65" s="107" customFormat="1">
      <c r="A199" s="173"/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  <c r="R199" s="173"/>
      <c r="S199" s="173"/>
      <c r="T199" s="173"/>
      <c r="U199" s="173"/>
      <c r="V199" s="173"/>
      <c r="W199" s="173"/>
      <c r="X199" s="173"/>
      <c r="Y199" s="173"/>
      <c r="Z199" s="173"/>
      <c r="AA199" s="173"/>
      <c r="AB199" s="173"/>
      <c r="AC199" s="173"/>
      <c r="AD199" s="173"/>
      <c r="AE199" s="173"/>
      <c r="AF199" s="173"/>
      <c r="AG199" s="173"/>
      <c r="AH199" s="173"/>
      <c r="AI199" s="173"/>
      <c r="AJ199" s="173"/>
      <c r="AK199" s="173"/>
      <c r="AL199" s="173"/>
      <c r="AM199" s="173"/>
      <c r="AN199" s="173"/>
      <c r="AO199" s="173"/>
      <c r="AP199" s="173"/>
      <c r="AQ199" s="173"/>
      <c r="AR199" s="173"/>
      <c r="AS199" s="173"/>
      <c r="AT199" s="173"/>
      <c r="AU199" s="173"/>
      <c r="AV199" s="173"/>
      <c r="AW199" s="173"/>
      <c r="AX199" s="173"/>
      <c r="AY199" s="173"/>
      <c r="AZ199" s="173"/>
      <c r="BA199" s="173"/>
      <c r="BB199" s="173"/>
      <c r="BC199" s="173"/>
      <c r="BD199" s="173"/>
      <c r="BE199" s="173"/>
      <c r="BF199" s="173"/>
      <c r="BG199" s="173"/>
      <c r="BH199" s="173"/>
      <c r="BI199" s="173"/>
      <c r="BJ199" s="173"/>
      <c r="BK199" s="173"/>
      <c r="BL199" s="173"/>
      <c r="BM199" s="173"/>
    </row>
    <row r="200" spans="1:65" s="107" customFormat="1">
      <c r="A200" s="173"/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  <c r="S200" s="173"/>
      <c r="T200" s="173"/>
      <c r="U200" s="173"/>
      <c r="V200" s="173"/>
      <c r="W200" s="173"/>
      <c r="X200" s="173"/>
      <c r="Y200" s="173"/>
      <c r="Z200" s="173"/>
      <c r="AA200" s="173"/>
      <c r="AB200" s="173"/>
      <c r="AC200" s="173"/>
      <c r="AD200" s="173"/>
      <c r="AE200" s="173"/>
      <c r="AF200" s="173"/>
      <c r="AG200" s="173"/>
      <c r="AH200" s="173"/>
      <c r="AI200" s="173"/>
      <c r="AJ200" s="173"/>
      <c r="AK200" s="173"/>
      <c r="AL200" s="173"/>
      <c r="AM200" s="173"/>
      <c r="AN200" s="173"/>
      <c r="AO200" s="173"/>
      <c r="AP200" s="173"/>
      <c r="AQ200" s="173"/>
      <c r="AR200" s="173"/>
      <c r="AS200" s="173"/>
      <c r="AT200" s="173"/>
      <c r="AU200" s="173"/>
      <c r="AV200" s="173"/>
      <c r="AW200" s="173"/>
      <c r="AX200" s="173"/>
      <c r="AY200" s="173"/>
      <c r="AZ200" s="173"/>
      <c r="BA200" s="173"/>
      <c r="BB200" s="173"/>
      <c r="BC200" s="173"/>
      <c r="BD200" s="173"/>
      <c r="BE200" s="173"/>
      <c r="BF200" s="173"/>
      <c r="BG200" s="173"/>
      <c r="BH200" s="173"/>
      <c r="BI200" s="173"/>
      <c r="BJ200" s="173"/>
      <c r="BK200" s="173"/>
      <c r="BL200" s="173"/>
      <c r="BM200" s="173"/>
    </row>
    <row r="201" spans="1:65" s="107" customFormat="1">
      <c r="A201" s="173"/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  <c r="AA201" s="173"/>
      <c r="AB201" s="173"/>
      <c r="AC201" s="173"/>
      <c r="AD201" s="173"/>
      <c r="AE201" s="173"/>
      <c r="AF201" s="173"/>
      <c r="AG201" s="173"/>
      <c r="AH201" s="173"/>
      <c r="AI201" s="173"/>
      <c r="AJ201" s="173"/>
      <c r="AK201" s="173"/>
      <c r="AL201" s="173"/>
      <c r="AM201" s="173"/>
      <c r="AN201" s="173"/>
      <c r="AO201" s="173"/>
      <c r="AP201" s="173"/>
      <c r="AQ201" s="173"/>
      <c r="AR201" s="173"/>
      <c r="AS201" s="173"/>
      <c r="AT201" s="173"/>
      <c r="AU201" s="173"/>
      <c r="AV201" s="173"/>
      <c r="AW201" s="173"/>
      <c r="AX201" s="173"/>
      <c r="AY201" s="173"/>
      <c r="AZ201" s="173"/>
      <c r="BA201" s="173"/>
      <c r="BB201" s="173"/>
      <c r="BC201" s="173"/>
      <c r="BD201" s="173"/>
      <c r="BE201" s="173"/>
      <c r="BF201" s="173"/>
      <c r="BG201" s="173"/>
      <c r="BH201" s="173"/>
      <c r="BI201" s="173"/>
      <c r="BJ201" s="173"/>
      <c r="BK201" s="173"/>
      <c r="BL201" s="173"/>
      <c r="BM201" s="173"/>
    </row>
    <row r="202" spans="1:65" s="107" customFormat="1">
      <c r="A202" s="173"/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  <c r="AA202" s="173"/>
      <c r="AB202" s="173"/>
      <c r="AC202" s="173"/>
      <c r="AD202" s="173"/>
      <c r="AE202" s="173"/>
      <c r="AF202" s="173"/>
      <c r="AG202" s="173"/>
      <c r="AH202" s="173"/>
      <c r="AI202" s="173"/>
      <c r="AJ202" s="173"/>
      <c r="AK202" s="173"/>
      <c r="AL202" s="173"/>
      <c r="AM202" s="173"/>
      <c r="AN202" s="173"/>
      <c r="AO202" s="173"/>
      <c r="AP202" s="173"/>
      <c r="AQ202" s="173"/>
      <c r="AR202" s="173"/>
      <c r="AS202" s="173"/>
      <c r="AT202" s="173"/>
      <c r="AU202" s="173"/>
      <c r="AV202" s="173"/>
      <c r="AW202" s="173"/>
      <c r="AX202" s="173"/>
      <c r="AY202" s="173"/>
      <c r="AZ202" s="173"/>
      <c r="BA202" s="173"/>
      <c r="BB202" s="173"/>
      <c r="BC202" s="173"/>
      <c r="BD202" s="173"/>
      <c r="BE202" s="173"/>
      <c r="BF202" s="173"/>
      <c r="BG202" s="173"/>
      <c r="BH202" s="173"/>
      <c r="BI202" s="173"/>
      <c r="BJ202" s="173"/>
      <c r="BK202" s="173"/>
      <c r="BL202" s="173"/>
      <c r="BM202" s="173"/>
    </row>
    <row r="203" spans="1:65" s="107" customFormat="1">
      <c r="A203" s="173"/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  <c r="AA203" s="173"/>
      <c r="AB203" s="173"/>
      <c r="AC203" s="173"/>
      <c r="AD203" s="173"/>
      <c r="AE203" s="173"/>
      <c r="AF203" s="173"/>
      <c r="AG203" s="173"/>
      <c r="AH203" s="173"/>
      <c r="AI203" s="173"/>
      <c r="AJ203" s="173"/>
      <c r="AK203" s="173"/>
      <c r="AL203" s="173"/>
      <c r="AM203" s="173"/>
      <c r="AN203" s="173"/>
      <c r="AO203" s="173"/>
      <c r="AP203" s="173"/>
      <c r="AQ203" s="173"/>
      <c r="AR203" s="173"/>
      <c r="AS203" s="173"/>
      <c r="AT203" s="173"/>
      <c r="AU203" s="173"/>
      <c r="AV203" s="173"/>
      <c r="AW203" s="173"/>
      <c r="AX203" s="173"/>
      <c r="AY203" s="173"/>
      <c r="AZ203" s="173"/>
      <c r="BA203" s="173"/>
      <c r="BB203" s="173"/>
      <c r="BC203" s="173"/>
      <c r="BD203" s="173"/>
      <c r="BE203" s="173"/>
      <c r="BF203" s="173"/>
      <c r="BG203" s="173"/>
      <c r="BH203" s="173"/>
      <c r="BI203" s="173"/>
      <c r="BJ203" s="173"/>
      <c r="BK203" s="173"/>
      <c r="BL203" s="173"/>
      <c r="BM203" s="173"/>
    </row>
    <row r="204" spans="1:65" s="107" customFormat="1">
      <c r="A204" s="173"/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  <c r="AA204" s="173"/>
      <c r="AB204" s="173"/>
      <c r="AC204" s="173"/>
      <c r="AD204" s="173"/>
      <c r="AE204" s="173"/>
      <c r="AF204" s="173"/>
      <c r="AG204" s="173"/>
      <c r="AH204" s="173"/>
      <c r="AI204" s="173"/>
      <c r="AJ204" s="173"/>
      <c r="AK204" s="173"/>
      <c r="AL204" s="173"/>
      <c r="AM204" s="173"/>
      <c r="AN204" s="173"/>
      <c r="AO204" s="173"/>
      <c r="AP204" s="173"/>
      <c r="AQ204" s="173"/>
      <c r="AR204" s="173"/>
      <c r="AS204" s="173"/>
      <c r="AT204" s="173"/>
      <c r="AU204" s="173"/>
      <c r="AV204" s="173"/>
      <c r="AW204" s="173"/>
      <c r="AX204" s="173"/>
      <c r="AY204" s="173"/>
      <c r="AZ204" s="173"/>
      <c r="BA204" s="173"/>
      <c r="BB204" s="173"/>
      <c r="BC204" s="173"/>
      <c r="BD204" s="173"/>
      <c r="BE204" s="173"/>
      <c r="BF204" s="173"/>
      <c r="BG204" s="173"/>
      <c r="BH204" s="173"/>
      <c r="BI204" s="173"/>
      <c r="BJ204" s="173"/>
      <c r="BK204" s="173"/>
      <c r="BL204" s="173"/>
      <c r="BM204" s="173"/>
    </row>
    <row r="205" spans="1:65" s="107" customFormat="1">
      <c r="A205" s="173"/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  <c r="AA205" s="173"/>
      <c r="AB205" s="173"/>
      <c r="AC205" s="173"/>
      <c r="AD205" s="173"/>
      <c r="AE205" s="173"/>
      <c r="AF205" s="173"/>
      <c r="AG205" s="173"/>
      <c r="AH205" s="173"/>
      <c r="AI205" s="173"/>
      <c r="AJ205" s="173"/>
      <c r="AK205" s="173"/>
      <c r="AL205" s="173"/>
      <c r="AM205" s="173"/>
      <c r="AN205" s="173"/>
      <c r="AO205" s="173"/>
      <c r="AP205" s="173"/>
      <c r="AQ205" s="173"/>
      <c r="AR205" s="173"/>
      <c r="AS205" s="173"/>
      <c r="AT205" s="173"/>
      <c r="AU205" s="173"/>
      <c r="AV205" s="173"/>
      <c r="AW205" s="173"/>
      <c r="AX205" s="173"/>
      <c r="AY205" s="173"/>
      <c r="AZ205" s="173"/>
      <c r="BA205" s="173"/>
      <c r="BB205" s="173"/>
      <c r="BC205" s="173"/>
      <c r="BD205" s="173"/>
      <c r="BE205" s="173"/>
      <c r="BF205" s="173"/>
      <c r="BG205" s="173"/>
      <c r="BH205" s="173"/>
      <c r="BI205" s="173"/>
      <c r="BJ205" s="173"/>
      <c r="BK205" s="173"/>
      <c r="BL205" s="173"/>
      <c r="BM205" s="173"/>
    </row>
    <row r="206" spans="1:65" s="107" customFormat="1">
      <c r="A206" s="173"/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  <c r="AB206" s="173"/>
      <c r="AC206" s="173"/>
      <c r="AD206" s="173"/>
      <c r="AE206" s="173"/>
      <c r="AF206" s="173"/>
      <c r="AG206" s="173"/>
      <c r="AH206" s="173"/>
      <c r="AI206" s="173"/>
      <c r="AJ206" s="173"/>
      <c r="AK206" s="173"/>
      <c r="AL206" s="173"/>
      <c r="AM206" s="173"/>
      <c r="AN206" s="173"/>
      <c r="AO206" s="173"/>
      <c r="AP206" s="173"/>
      <c r="AQ206" s="173"/>
      <c r="AR206" s="173"/>
      <c r="AS206" s="173"/>
      <c r="AT206" s="173"/>
      <c r="AU206" s="173"/>
      <c r="AV206" s="173"/>
      <c r="AW206" s="173"/>
      <c r="AX206" s="173"/>
      <c r="AY206" s="173"/>
      <c r="AZ206" s="173"/>
      <c r="BA206" s="173"/>
      <c r="BB206" s="173"/>
      <c r="BC206" s="173"/>
      <c r="BD206" s="173"/>
      <c r="BE206" s="173"/>
      <c r="BF206" s="173"/>
      <c r="BG206" s="173"/>
      <c r="BH206" s="173"/>
      <c r="BI206" s="173"/>
      <c r="BJ206" s="173"/>
      <c r="BK206" s="173"/>
      <c r="BL206" s="173"/>
      <c r="BM206" s="173"/>
    </row>
    <row r="207" spans="1:65" s="107" customFormat="1">
      <c r="A207" s="173"/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B207" s="173"/>
      <c r="AC207" s="173"/>
      <c r="AD207" s="173"/>
      <c r="AE207" s="173"/>
      <c r="AF207" s="173"/>
      <c r="AG207" s="173"/>
      <c r="AH207" s="173"/>
      <c r="AI207" s="173"/>
      <c r="AJ207" s="173"/>
      <c r="AK207" s="173"/>
      <c r="AL207" s="173"/>
      <c r="AM207" s="173"/>
      <c r="AN207" s="173"/>
      <c r="AO207" s="173"/>
      <c r="AP207" s="173"/>
      <c r="AQ207" s="173"/>
      <c r="AR207" s="173"/>
      <c r="AS207" s="173"/>
      <c r="AT207" s="173"/>
      <c r="AU207" s="173"/>
      <c r="AV207" s="173"/>
      <c r="AW207" s="173"/>
      <c r="AX207" s="173"/>
      <c r="AY207" s="173"/>
      <c r="AZ207" s="173"/>
      <c r="BA207" s="173"/>
      <c r="BB207" s="173"/>
      <c r="BC207" s="173"/>
      <c r="BD207" s="173"/>
      <c r="BE207" s="173"/>
      <c r="BF207" s="173"/>
      <c r="BG207" s="173"/>
      <c r="BH207" s="173"/>
      <c r="BI207" s="173"/>
      <c r="BJ207" s="173"/>
      <c r="BK207" s="173"/>
      <c r="BL207" s="173"/>
      <c r="BM207" s="173"/>
    </row>
    <row r="208" spans="1:65" s="107" customFormat="1">
      <c r="A208" s="173"/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  <c r="AA208" s="173"/>
      <c r="AB208" s="173"/>
      <c r="AC208" s="173"/>
      <c r="AD208" s="173"/>
      <c r="AE208" s="173"/>
      <c r="AF208" s="173"/>
      <c r="AG208" s="173"/>
      <c r="AH208" s="173"/>
      <c r="AI208" s="173"/>
      <c r="AJ208" s="173"/>
      <c r="AK208" s="173"/>
      <c r="AL208" s="173"/>
      <c r="AM208" s="173"/>
      <c r="AN208" s="173"/>
      <c r="AO208" s="173"/>
      <c r="AP208" s="173"/>
      <c r="AQ208" s="173"/>
      <c r="AR208" s="173"/>
      <c r="AS208" s="173"/>
      <c r="AT208" s="173"/>
      <c r="AU208" s="173"/>
      <c r="AV208" s="173"/>
      <c r="AW208" s="173"/>
      <c r="AX208" s="173"/>
      <c r="AY208" s="173"/>
      <c r="AZ208" s="173"/>
      <c r="BA208" s="173"/>
      <c r="BB208" s="173"/>
      <c r="BC208" s="173"/>
      <c r="BD208" s="173"/>
      <c r="BE208" s="173"/>
      <c r="BF208" s="173"/>
      <c r="BG208" s="173"/>
      <c r="BH208" s="173"/>
      <c r="BI208" s="173"/>
      <c r="BJ208" s="173"/>
      <c r="BK208" s="173"/>
      <c r="BL208" s="173"/>
      <c r="BM208" s="173"/>
    </row>
    <row r="209" spans="1:65" s="107" customFormat="1">
      <c r="A209" s="173"/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  <c r="AA209" s="173"/>
      <c r="AB209" s="173"/>
      <c r="AC209" s="173"/>
      <c r="AD209" s="173"/>
      <c r="AE209" s="173"/>
      <c r="AF209" s="173"/>
      <c r="AG209" s="173"/>
      <c r="AH209" s="173"/>
      <c r="AI209" s="173"/>
      <c r="AJ209" s="173"/>
      <c r="AK209" s="173"/>
      <c r="AL209" s="173"/>
      <c r="AM209" s="173"/>
      <c r="AN209" s="173"/>
      <c r="AO209" s="173"/>
      <c r="AP209" s="173"/>
      <c r="AQ209" s="173"/>
      <c r="AR209" s="173"/>
      <c r="AS209" s="173"/>
      <c r="AT209" s="173"/>
      <c r="AU209" s="173"/>
      <c r="AV209" s="173"/>
      <c r="AW209" s="173"/>
      <c r="AX209" s="173"/>
      <c r="AY209" s="173"/>
      <c r="AZ209" s="173"/>
      <c r="BA209" s="173"/>
      <c r="BB209" s="173"/>
      <c r="BC209" s="173"/>
      <c r="BD209" s="173"/>
      <c r="BE209" s="173"/>
      <c r="BF209" s="173"/>
      <c r="BG209" s="173"/>
      <c r="BH209" s="173"/>
      <c r="BI209" s="173"/>
      <c r="BJ209" s="173"/>
      <c r="BK209" s="173"/>
      <c r="BL209" s="173"/>
      <c r="BM209" s="173"/>
    </row>
    <row r="210" spans="1:65" s="107" customFormat="1">
      <c r="A210" s="173"/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  <c r="AB210" s="173"/>
      <c r="AC210" s="173"/>
      <c r="AD210" s="173"/>
      <c r="AE210" s="173"/>
      <c r="AF210" s="173"/>
      <c r="AG210" s="173"/>
      <c r="AH210" s="173"/>
      <c r="AI210" s="173"/>
      <c r="AJ210" s="173"/>
      <c r="AK210" s="173"/>
      <c r="AL210" s="173"/>
      <c r="AM210" s="173"/>
      <c r="AN210" s="173"/>
      <c r="AO210" s="173"/>
      <c r="AP210" s="173"/>
      <c r="AQ210" s="173"/>
      <c r="AR210" s="173"/>
      <c r="AS210" s="173"/>
      <c r="AT210" s="173"/>
      <c r="AU210" s="173"/>
      <c r="AV210" s="173"/>
      <c r="AW210" s="173"/>
      <c r="AX210" s="173"/>
      <c r="AY210" s="173"/>
      <c r="AZ210" s="173"/>
      <c r="BA210" s="173"/>
      <c r="BB210" s="173"/>
      <c r="BC210" s="173"/>
      <c r="BD210" s="173"/>
      <c r="BE210" s="173"/>
      <c r="BF210" s="173"/>
      <c r="BG210" s="173"/>
      <c r="BH210" s="173"/>
      <c r="BI210" s="173"/>
      <c r="BJ210" s="173"/>
      <c r="BK210" s="173"/>
      <c r="BL210" s="173"/>
      <c r="BM210" s="173"/>
    </row>
    <row r="211" spans="1:65" s="107" customFormat="1">
      <c r="A211" s="173"/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  <c r="AA211" s="173"/>
      <c r="AB211" s="173"/>
      <c r="AC211" s="173"/>
      <c r="AD211" s="173"/>
      <c r="AE211" s="173"/>
      <c r="AF211" s="173"/>
      <c r="AG211" s="173"/>
      <c r="AH211" s="173"/>
      <c r="AI211" s="173"/>
      <c r="AJ211" s="173"/>
      <c r="AK211" s="173"/>
      <c r="AL211" s="173"/>
      <c r="AM211" s="173"/>
      <c r="AN211" s="173"/>
      <c r="AO211" s="173"/>
      <c r="AP211" s="173"/>
      <c r="AQ211" s="173"/>
      <c r="AR211" s="173"/>
      <c r="AS211" s="173"/>
      <c r="AT211" s="173"/>
      <c r="AU211" s="173"/>
      <c r="AV211" s="173"/>
      <c r="AW211" s="173"/>
      <c r="AX211" s="173"/>
      <c r="AY211" s="173"/>
      <c r="AZ211" s="173"/>
      <c r="BA211" s="173"/>
      <c r="BB211" s="173"/>
      <c r="BC211" s="173"/>
      <c r="BD211" s="173"/>
      <c r="BE211" s="173"/>
      <c r="BF211" s="173"/>
      <c r="BG211" s="173"/>
      <c r="BH211" s="173"/>
      <c r="BI211" s="173"/>
      <c r="BJ211" s="173"/>
      <c r="BK211" s="173"/>
      <c r="BL211" s="173"/>
      <c r="BM211" s="173"/>
    </row>
    <row r="212" spans="1:65" s="107" customFormat="1">
      <c r="A212" s="173"/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3"/>
      <c r="AL212" s="173"/>
      <c r="AM212" s="173"/>
      <c r="AN212" s="173"/>
      <c r="AO212" s="173"/>
      <c r="AP212" s="173"/>
      <c r="AQ212" s="173"/>
      <c r="AR212" s="173"/>
      <c r="AS212" s="173"/>
      <c r="AT212" s="173"/>
      <c r="AU212" s="173"/>
      <c r="AV212" s="173"/>
      <c r="AW212" s="173"/>
      <c r="AX212" s="173"/>
      <c r="AY212" s="173"/>
      <c r="AZ212" s="173"/>
      <c r="BA212" s="173"/>
      <c r="BB212" s="173"/>
      <c r="BC212" s="173"/>
      <c r="BD212" s="173"/>
      <c r="BE212" s="173"/>
      <c r="BF212" s="173"/>
      <c r="BG212" s="173"/>
      <c r="BH212" s="173"/>
      <c r="BI212" s="173"/>
      <c r="BJ212" s="173"/>
      <c r="BK212" s="173"/>
      <c r="BL212" s="173"/>
      <c r="BM212" s="173"/>
    </row>
    <row r="213" spans="1:65" s="107" customFormat="1">
      <c r="A213" s="173"/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  <c r="AA213" s="173"/>
      <c r="AB213" s="173"/>
      <c r="AC213" s="173"/>
      <c r="AD213" s="173"/>
      <c r="AE213" s="173"/>
      <c r="AF213" s="173"/>
      <c r="AG213" s="173"/>
      <c r="AH213" s="173"/>
      <c r="AI213" s="173"/>
      <c r="AJ213" s="173"/>
      <c r="AK213" s="173"/>
      <c r="AL213" s="173"/>
      <c r="AM213" s="173"/>
      <c r="AN213" s="173"/>
      <c r="AO213" s="173"/>
      <c r="AP213" s="173"/>
      <c r="AQ213" s="173"/>
      <c r="AR213" s="173"/>
      <c r="AS213" s="173"/>
      <c r="AT213" s="173"/>
      <c r="AU213" s="173"/>
      <c r="AV213" s="173"/>
      <c r="AW213" s="173"/>
      <c r="AX213" s="173"/>
      <c r="AY213" s="173"/>
      <c r="AZ213" s="173"/>
      <c r="BA213" s="173"/>
      <c r="BB213" s="173"/>
      <c r="BC213" s="173"/>
      <c r="BD213" s="173"/>
      <c r="BE213" s="173"/>
      <c r="BF213" s="173"/>
      <c r="BG213" s="173"/>
      <c r="BH213" s="173"/>
      <c r="BI213" s="173"/>
      <c r="BJ213" s="173"/>
      <c r="BK213" s="173"/>
      <c r="BL213" s="173"/>
      <c r="BM213" s="173"/>
    </row>
    <row r="214" spans="1:65" s="107" customFormat="1">
      <c r="A214" s="173"/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73"/>
      <c r="Z214" s="173"/>
      <c r="AA214" s="173"/>
      <c r="AB214" s="173"/>
      <c r="AC214" s="173"/>
      <c r="AD214" s="173"/>
      <c r="AE214" s="173"/>
      <c r="AF214" s="173"/>
      <c r="AG214" s="173"/>
      <c r="AH214" s="173"/>
      <c r="AI214" s="173"/>
      <c r="AJ214" s="173"/>
      <c r="AK214" s="173"/>
      <c r="AL214" s="173"/>
      <c r="AM214" s="173"/>
      <c r="AN214" s="173"/>
      <c r="AO214" s="173"/>
      <c r="AP214" s="173"/>
      <c r="AQ214" s="173"/>
      <c r="AR214" s="173"/>
      <c r="AS214" s="173"/>
      <c r="AT214" s="173"/>
      <c r="AU214" s="173"/>
      <c r="AV214" s="173"/>
      <c r="AW214" s="173"/>
      <c r="AX214" s="173"/>
      <c r="AY214" s="173"/>
      <c r="AZ214" s="173"/>
      <c r="BA214" s="173"/>
      <c r="BB214" s="173"/>
      <c r="BC214" s="173"/>
      <c r="BD214" s="173"/>
      <c r="BE214" s="173"/>
      <c r="BF214" s="173"/>
      <c r="BG214" s="173"/>
      <c r="BH214" s="173"/>
      <c r="BI214" s="173"/>
      <c r="BJ214" s="173"/>
      <c r="BK214" s="173"/>
      <c r="BL214" s="173"/>
      <c r="BM214" s="173"/>
    </row>
    <row r="215" spans="1:65" s="107" customFormat="1">
      <c r="A215" s="173"/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173"/>
      <c r="T215" s="173"/>
      <c r="U215" s="173"/>
      <c r="V215" s="173"/>
      <c r="W215" s="173"/>
      <c r="X215" s="173"/>
      <c r="Y215" s="173"/>
      <c r="Z215" s="173"/>
      <c r="AA215" s="173"/>
      <c r="AB215" s="173"/>
      <c r="AC215" s="173"/>
      <c r="AD215" s="173"/>
      <c r="AE215" s="173"/>
      <c r="AF215" s="173"/>
      <c r="AG215" s="173"/>
      <c r="AH215" s="173"/>
      <c r="AI215" s="173"/>
      <c r="AJ215" s="173"/>
      <c r="AK215" s="173"/>
      <c r="AL215" s="173"/>
      <c r="AM215" s="173"/>
      <c r="AN215" s="173"/>
      <c r="AO215" s="173"/>
      <c r="AP215" s="173"/>
      <c r="AQ215" s="173"/>
      <c r="AR215" s="173"/>
      <c r="AS215" s="173"/>
      <c r="AT215" s="173"/>
      <c r="AU215" s="173"/>
      <c r="AV215" s="173"/>
      <c r="AW215" s="173"/>
      <c r="AX215" s="173"/>
      <c r="AY215" s="173"/>
      <c r="AZ215" s="173"/>
      <c r="BA215" s="173"/>
      <c r="BB215" s="173"/>
      <c r="BC215" s="173"/>
      <c r="BD215" s="173"/>
      <c r="BE215" s="173"/>
      <c r="BF215" s="173"/>
      <c r="BG215" s="173"/>
      <c r="BH215" s="173"/>
      <c r="BI215" s="173"/>
      <c r="BJ215" s="173"/>
      <c r="BK215" s="173"/>
      <c r="BL215" s="173"/>
      <c r="BM215" s="173"/>
    </row>
    <row r="216" spans="1:65" s="107" customFormat="1">
      <c r="A216" s="173"/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73"/>
      <c r="T216" s="173"/>
      <c r="U216" s="173"/>
      <c r="V216" s="173"/>
      <c r="W216" s="173"/>
      <c r="X216" s="173"/>
      <c r="Y216" s="173"/>
      <c r="Z216" s="173"/>
      <c r="AA216" s="173"/>
      <c r="AB216" s="173"/>
      <c r="AC216" s="173"/>
      <c r="AD216" s="173"/>
      <c r="AE216" s="173"/>
      <c r="AF216" s="173"/>
      <c r="AG216" s="173"/>
      <c r="AH216" s="173"/>
      <c r="AI216" s="173"/>
      <c r="AJ216" s="173"/>
      <c r="AK216" s="173"/>
      <c r="AL216" s="173"/>
      <c r="AM216" s="173"/>
      <c r="AN216" s="173"/>
      <c r="AO216" s="173"/>
      <c r="AP216" s="173"/>
      <c r="AQ216" s="173"/>
      <c r="AR216" s="173"/>
      <c r="AS216" s="173"/>
      <c r="AT216" s="173"/>
      <c r="AU216" s="173"/>
      <c r="AV216" s="173"/>
      <c r="AW216" s="173"/>
      <c r="AX216" s="173"/>
      <c r="AY216" s="173"/>
      <c r="AZ216" s="173"/>
      <c r="BA216" s="173"/>
      <c r="BB216" s="173"/>
      <c r="BC216" s="173"/>
      <c r="BD216" s="173"/>
      <c r="BE216" s="173"/>
      <c r="BF216" s="173"/>
      <c r="BG216" s="173"/>
      <c r="BH216" s="173"/>
      <c r="BI216" s="173"/>
      <c r="BJ216" s="173"/>
      <c r="BK216" s="173"/>
      <c r="BL216" s="173"/>
      <c r="BM216" s="173"/>
    </row>
    <row r="217" spans="1:65" s="107" customFormat="1">
      <c r="A217" s="173"/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  <c r="S217" s="173"/>
      <c r="T217" s="173"/>
      <c r="U217" s="173"/>
      <c r="V217" s="173"/>
      <c r="W217" s="173"/>
      <c r="X217" s="173"/>
      <c r="Y217" s="173"/>
      <c r="Z217" s="173"/>
      <c r="AA217" s="173"/>
      <c r="AB217" s="173"/>
      <c r="AC217" s="173"/>
      <c r="AD217" s="173"/>
      <c r="AE217" s="173"/>
      <c r="AF217" s="173"/>
      <c r="AG217" s="173"/>
      <c r="AH217" s="173"/>
      <c r="AI217" s="173"/>
      <c r="AJ217" s="173"/>
      <c r="AK217" s="173"/>
      <c r="AL217" s="173"/>
      <c r="AM217" s="173"/>
      <c r="AN217" s="173"/>
      <c r="AO217" s="173"/>
      <c r="AP217" s="173"/>
      <c r="AQ217" s="173"/>
      <c r="AR217" s="173"/>
      <c r="AS217" s="173"/>
      <c r="AT217" s="173"/>
      <c r="AU217" s="173"/>
      <c r="AV217" s="173"/>
      <c r="AW217" s="173"/>
      <c r="AX217" s="173"/>
      <c r="AY217" s="173"/>
      <c r="AZ217" s="173"/>
      <c r="BA217" s="173"/>
      <c r="BB217" s="173"/>
      <c r="BC217" s="173"/>
      <c r="BD217" s="173"/>
      <c r="BE217" s="173"/>
      <c r="BF217" s="173"/>
      <c r="BG217" s="173"/>
      <c r="BH217" s="173"/>
      <c r="BI217" s="173"/>
      <c r="BJ217" s="173"/>
      <c r="BK217" s="173"/>
      <c r="BL217" s="173"/>
      <c r="BM217" s="173"/>
    </row>
    <row r="218" spans="1:65" s="107" customFormat="1">
      <c r="A218" s="173"/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  <c r="AA218" s="173"/>
      <c r="AB218" s="173"/>
      <c r="AC218" s="173"/>
      <c r="AD218" s="173"/>
      <c r="AE218" s="173"/>
      <c r="AF218" s="173"/>
      <c r="AG218" s="173"/>
      <c r="AH218" s="173"/>
      <c r="AI218" s="173"/>
      <c r="AJ218" s="173"/>
      <c r="AK218" s="173"/>
      <c r="AL218" s="173"/>
      <c r="AM218" s="173"/>
      <c r="AN218" s="173"/>
      <c r="AO218" s="173"/>
      <c r="AP218" s="173"/>
      <c r="AQ218" s="173"/>
      <c r="AR218" s="173"/>
      <c r="AS218" s="173"/>
      <c r="AT218" s="173"/>
      <c r="AU218" s="173"/>
      <c r="AV218" s="173"/>
      <c r="AW218" s="173"/>
      <c r="AX218" s="173"/>
      <c r="AY218" s="173"/>
      <c r="AZ218" s="173"/>
      <c r="BA218" s="173"/>
      <c r="BB218" s="173"/>
      <c r="BC218" s="173"/>
      <c r="BD218" s="173"/>
      <c r="BE218" s="173"/>
      <c r="BF218" s="173"/>
      <c r="BG218" s="173"/>
      <c r="BH218" s="173"/>
      <c r="BI218" s="173"/>
      <c r="BJ218" s="173"/>
      <c r="BK218" s="173"/>
      <c r="BL218" s="173"/>
      <c r="BM218" s="173"/>
    </row>
    <row r="219" spans="1:65" s="107" customFormat="1">
      <c r="A219" s="173"/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  <c r="AA219" s="173"/>
      <c r="AB219" s="173"/>
      <c r="AC219" s="173"/>
      <c r="AD219" s="173"/>
      <c r="AE219" s="173"/>
      <c r="AF219" s="173"/>
      <c r="AG219" s="173"/>
      <c r="AH219" s="173"/>
      <c r="AI219" s="173"/>
      <c r="AJ219" s="173"/>
      <c r="AK219" s="173"/>
      <c r="AL219" s="173"/>
      <c r="AM219" s="173"/>
      <c r="AN219" s="173"/>
      <c r="AO219" s="173"/>
      <c r="AP219" s="173"/>
      <c r="AQ219" s="173"/>
      <c r="AR219" s="173"/>
      <c r="AS219" s="173"/>
      <c r="AT219" s="173"/>
      <c r="AU219" s="173"/>
      <c r="AV219" s="173"/>
      <c r="AW219" s="173"/>
      <c r="AX219" s="173"/>
      <c r="AY219" s="173"/>
      <c r="AZ219" s="173"/>
      <c r="BA219" s="173"/>
      <c r="BB219" s="173"/>
      <c r="BC219" s="173"/>
      <c r="BD219" s="173"/>
      <c r="BE219" s="173"/>
      <c r="BF219" s="173"/>
      <c r="BG219" s="173"/>
      <c r="BH219" s="173"/>
      <c r="BI219" s="173"/>
      <c r="BJ219" s="173"/>
      <c r="BK219" s="173"/>
      <c r="BL219" s="173"/>
      <c r="BM219" s="173"/>
    </row>
    <row r="220" spans="1:65" s="107" customFormat="1">
      <c r="A220" s="173"/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  <c r="S220" s="173"/>
      <c r="T220" s="173"/>
      <c r="U220" s="173"/>
      <c r="V220" s="173"/>
      <c r="W220" s="173"/>
      <c r="X220" s="173"/>
      <c r="Y220" s="173"/>
      <c r="Z220" s="173"/>
      <c r="AA220" s="173"/>
      <c r="AB220" s="173"/>
      <c r="AC220" s="173"/>
      <c r="AD220" s="173"/>
      <c r="AE220" s="173"/>
      <c r="AF220" s="173"/>
      <c r="AG220" s="173"/>
      <c r="AH220" s="173"/>
      <c r="AI220" s="173"/>
      <c r="AJ220" s="173"/>
      <c r="AK220" s="173"/>
      <c r="AL220" s="173"/>
      <c r="AM220" s="173"/>
      <c r="AN220" s="173"/>
      <c r="AO220" s="173"/>
      <c r="AP220" s="173"/>
      <c r="AQ220" s="173"/>
      <c r="AR220" s="173"/>
      <c r="AS220" s="173"/>
      <c r="AT220" s="173"/>
      <c r="AU220" s="173"/>
      <c r="AV220" s="173"/>
      <c r="AW220" s="173"/>
      <c r="AX220" s="173"/>
      <c r="AY220" s="173"/>
      <c r="AZ220" s="173"/>
      <c r="BA220" s="173"/>
      <c r="BB220" s="173"/>
      <c r="BC220" s="173"/>
      <c r="BD220" s="173"/>
      <c r="BE220" s="173"/>
      <c r="BF220" s="173"/>
      <c r="BG220" s="173"/>
      <c r="BH220" s="173"/>
      <c r="BI220" s="173"/>
      <c r="BJ220" s="173"/>
      <c r="BK220" s="173"/>
      <c r="BL220" s="173"/>
      <c r="BM220" s="173"/>
    </row>
    <row r="221" spans="1:65" s="107" customFormat="1">
      <c r="A221" s="173"/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  <c r="R221" s="173"/>
      <c r="S221" s="173"/>
      <c r="T221" s="173"/>
      <c r="U221" s="173"/>
      <c r="V221" s="173"/>
      <c r="W221" s="173"/>
      <c r="X221" s="173"/>
      <c r="Y221" s="173"/>
      <c r="Z221" s="173"/>
      <c r="AA221" s="173"/>
      <c r="AB221" s="173"/>
      <c r="AC221" s="173"/>
      <c r="AD221" s="173"/>
      <c r="AE221" s="173"/>
      <c r="AF221" s="173"/>
      <c r="AG221" s="173"/>
      <c r="AH221" s="173"/>
      <c r="AI221" s="173"/>
      <c r="AJ221" s="173"/>
      <c r="AK221" s="173"/>
      <c r="AL221" s="173"/>
      <c r="AM221" s="173"/>
      <c r="AN221" s="173"/>
      <c r="AO221" s="173"/>
      <c r="AP221" s="173"/>
      <c r="AQ221" s="173"/>
      <c r="AR221" s="173"/>
      <c r="AS221" s="173"/>
      <c r="AT221" s="173"/>
      <c r="AU221" s="173"/>
      <c r="AV221" s="173"/>
      <c r="AW221" s="173"/>
      <c r="AX221" s="173"/>
      <c r="AY221" s="173"/>
      <c r="AZ221" s="173"/>
      <c r="BA221" s="173"/>
      <c r="BB221" s="173"/>
      <c r="BC221" s="173"/>
      <c r="BD221" s="173"/>
      <c r="BE221" s="173"/>
      <c r="BF221" s="173"/>
      <c r="BG221" s="173"/>
      <c r="BH221" s="173"/>
      <c r="BI221" s="173"/>
      <c r="BJ221" s="173"/>
      <c r="BK221" s="173"/>
      <c r="BL221" s="173"/>
      <c r="BM221" s="173"/>
    </row>
    <row r="222" spans="1:65" s="107" customFormat="1">
      <c r="A222" s="173"/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  <c r="AA222" s="173"/>
      <c r="AB222" s="173"/>
      <c r="AC222" s="173"/>
      <c r="AD222" s="173"/>
      <c r="AE222" s="173"/>
      <c r="AF222" s="173"/>
      <c r="AG222" s="173"/>
      <c r="AH222" s="173"/>
      <c r="AI222" s="173"/>
      <c r="AJ222" s="173"/>
      <c r="AK222" s="173"/>
      <c r="AL222" s="173"/>
      <c r="AM222" s="173"/>
      <c r="AN222" s="173"/>
      <c r="AO222" s="173"/>
      <c r="AP222" s="173"/>
      <c r="AQ222" s="173"/>
      <c r="AR222" s="173"/>
      <c r="AS222" s="173"/>
      <c r="AT222" s="173"/>
      <c r="AU222" s="173"/>
      <c r="AV222" s="173"/>
      <c r="AW222" s="173"/>
      <c r="AX222" s="173"/>
      <c r="AY222" s="173"/>
      <c r="AZ222" s="173"/>
      <c r="BA222" s="173"/>
      <c r="BB222" s="173"/>
      <c r="BC222" s="173"/>
      <c r="BD222" s="173"/>
      <c r="BE222" s="173"/>
      <c r="BF222" s="173"/>
      <c r="BG222" s="173"/>
      <c r="BH222" s="173"/>
      <c r="BI222" s="173"/>
      <c r="BJ222" s="173"/>
      <c r="BK222" s="173"/>
      <c r="BL222" s="173"/>
      <c r="BM222" s="173"/>
    </row>
    <row r="223" spans="1:65" s="107" customFormat="1">
      <c r="A223" s="173"/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3"/>
      <c r="AB223" s="173"/>
      <c r="AC223" s="173"/>
      <c r="AD223" s="173"/>
      <c r="AE223" s="173"/>
      <c r="AF223" s="173"/>
      <c r="AG223" s="173"/>
      <c r="AH223" s="173"/>
      <c r="AI223" s="173"/>
      <c r="AJ223" s="173"/>
      <c r="AK223" s="173"/>
      <c r="AL223" s="173"/>
      <c r="AM223" s="173"/>
      <c r="AN223" s="173"/>
      <c r="AO223" s="173"/>
      <c r="AP223" s="173"/>
      <c r="AQ223" s="173"/>
      <c r="AR223" s="173"/>
      <c r="AS223" s="173"/>
      <c r="AT223" s="173"/>
      <c r="AU223" s="173"/>
      <c r="AV223" s="173"/>
      <c r="AW223" s="173"/>
      <c r="AX223" s="173"/>
      <c r="AY223" s="173"/>
      <c r="AZ223" s="173"/>
      <c r="BA223" s="173"/>
      <c r="BB223" s="173"/>
      <c r="BC223" s="173"/>
      <c r="BD223" s="173"/>
      <c r="BE223" s="173"/>
      <c r="BF223" s="173"/>
      <c r="BG223" s="173"/>
      <c r="BH223" s="173"/>
      <c r="BI223" s="173"/>
      <c r="BJ223" s="173"/>
      <c r="BK223" s="173"/>
      <c r="BL223" s="173"/>
      <c r="BM223" s="173"/>
    </row>
    <row r="224" spans="1:65" s="107" customFormat="1">
      <c r="A224" s="173"/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  <c r="AA224" s="173"/>
      <c r="AB224" s="173"/>
      <c r="AC224" s="173"/>
      <c r="AD224" s="173"/>
      <c r="AE224" s="173"/>
      <c r="AF224" s="173"/>
      <c r="AG224" s="173"/>
      <c r="AH224" s="173"/>
      <c r="AI224" s="173"/>
      <c r="AJ224" s="173"/>
      <c r="AK224" s="173"/>
      <c r="AL224" s="173"/>
      <c r="AM224" s="173"/>
      <c r="AN224" s="173"/>
      <c r="AO224" s="173"/>
      <c r="AP224" s="173"/>
      <c r="AQ224" s="173"/>
      <c r="AR224" s="173"/>
      <c r="AS224" s="173"/>
      <c r="AT224" s="173"/>
      <c r="AU224" s="173"/>
      <c r="AV224" s="173"/>
      <c r="AW224" s="173"/>
      <c r="AX224" s="173"/>
      <c r="AY224" s="173"/>
      <c r="AZ224" s="173"/>
      <c r="BA224" s="173"/>
      <c r="BB224" s="173"/>
      <c r="BC224" s="173"/>
      <c r="BD224" s="173"/>
      <c r="BE224" s="173"/>
      <c r="BF224" s="173"/>
      <c r="BG224" s="173"/>
      <c r="BH224" s="173"/>
      <c r="BI224" s="173"/>
      <c r="BJ224" s="173"/>
      <c r="BK224" s="173"/>
      <c r="BL224" s="173"/>
      <c r="BM224" s="173"/>
    </row>
    <row r="225" spans="1:65" s="107" customFormat="1">
      <c r="A225" s="173"/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  <c r="AA225" s="173"/>
      <c r="AB225" s="173"/>
      <c r="AC225" s="173"/>
      <c r="AD225" s="173"/>
      <c r="AE225" s="173"/>
      <c r="AF225" s="173"/>
      <c r="AG225" s="173"/>
      <c r="AH225" s="173"/>
      <c r="AI225" s="173"/>
      <c r="AJ225" s="173"/>
      <c r="AK225" s="173"/>
      <c r="AL225" s="173"/>
      <c r="AM225" s="173"/>
      <c r="AN225" s="173"/>
      <c r="AO225" s="173"/>
      <c r="AP225" s="173"/>
      <c r="AQ225" s="173"/>
      <c r="AR225" s="173"/>
      <c r="AS225" s="173"/>
      <c r="AT225" s="173"/>
      <c r="AU225" s="173"/>
      <c r="AV225" s="173"/>
      <c r="AW225" s="173"/>
      <c r="AX225" s="173"/>
      <c r="AY225" s="173"/>
      <c r="AZ225" s="173"/>
      <c r="BA225" s="173"/>
      <c r="BB225" s="173"/>
      <c r="BC225" s="173"/>
      <c r="BD225" s="173"/>
      <c r="BE225" s="173"/>
      <c r="BF225" s="173"/>
      <c r="BG225" s="173"/>
      <c r="BH225" s="173"/>
      <c r="BI225" s="173"/>
      <c r="BJ225" s="173"/>
      <c r="BK225" s="173"/>
      <c r="BL225" s="173"/>
      <c r="BM225" s="173"/>
    </row>
    <row r="226" spans="1:65" s="107" customFormat="1">
      <c r="A226" s="173"/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  <c r="AA226" s="173"/>
      <c r="AB226" s="173"/>
      <c r="AC226" s="173"/>
      <c r="AD226" s="173"/>
      <c r="AE226" s="173"/>
      <c r="AF226" s="173"/>
      <c r="AG226" s="173"/>
      <c r="AH226" s="173"/>
      <c r="AI226" s="173"/>
      <c r="AJ226" s="173"/>
      <c r="AK226" s="173"/>
      <c r="AL226" s="173"/>
      <c r="AM226" s="173"/>
      <c r="AN226" s="173"/>
      <c r="AO226" s="173"/>
      <c r="AP226" s="173"/>
      <c r="AQ226" s="173"/>
      <c r="AR226" s="173"/>
      <c r="AS226" s="173"/>
      <c r="AT226" s="173"/>
      <c r="AU226" s="173"/>
      <c r="AV226" s="173"/>
      <c r="AW226" s="173"/>
      <c r="AX226" s="173"/>
      <c r="AY226" s="173"/>
      <c r="AZ226" s="173"/>
      <c r="BA226" s="173"/>
      <c r="BB226" s="173"/>
      <c r="BC226" s="173"/>
      <c r="BD226" s="173"/>
      <c r="BE226" s="173"/>
      <c r="BF226" s="173"/>
      <c r="BG226" s="173"/>
      <c r="BH226" s="173"/>
      <c r="BI226" s="173"/>
      <c r="BJ226" s="173"/>
      <c r="BK226" s="173"/>
      <c r="BL226" s="173"/>
      <c r="BM226" s="173"/>
    </row>
    <row r="227" spans="1:65" s="107" customFormat="1">
      <c r="A227" s="173"/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  <c r="AA227" s="173"/>
      <c r="AB227" s="173"/>
      <c r="AC227" s="173"/>
      <c r="AD227" s="173"/>
      <c r="AE227" s="173"/>
      <c r="AF227" s="173"/>
      <c r="AG227" s="173"/>
      <c r="AH227" s="173"/>
      <c r="AI227" s="173"/>
      <c r="AJ227" s="173"/>
      <c r="AK227" s="173"/>
      <c r="AL227" s="173"/>
      <c r="AM227" s="173"/>
      <c r="AN227" s="173"/>
      <c r="AO227" s="173"/>
      <c r="AP227" s="173"/>
      <c r="AQ227" s="173"/>
      <c r="AR227" s="173"/>
      <c r="AS227" s="173"/>
      <c r="AT227" s="173"/>
      <c r="AU227" s="173"/>
      <c r="AV227" s="173"/>
      <c r="AW227" s="173"/>
      <c r="AX227" s="173"/>
      <c r="AY227" s="173"/>
      <c r="AZ227" s="173"/>
      <c r="BA227" s="173"/>
      <c r="BB227" s="173"/>
      <c r="BC227" s="173"/>
      <c r="BD227" s="173"/>
      <c r="BE227" s="173"/>
      <c r="BF227" s="173"/>
      <c r="BG227" s="173"/>
      <c r="BH227" s="173"/>
      <c r="BI227" s="173"/>
      <c r="BJ227" s="173"/>
      <c r="BK227" s="173"/>
      <c r="BL227" s="173"/>
      <c r="BM227" s="173"/>
    </row>
    <row r="228" spans="1:65" s="107" customFormat="1">
      <c r="A228" s="173"/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  <c r="AA228" s="173"/>
      <c r="AB228" s="173"/>
      <c r="AC228" s="173"/>
      <c r="AD228" s="173"/>
      <c r="AE228" s="173"/>
      <c r="AF228" s="173"/>
      <c r="AG228" s="173"/>
      <c r="AH228" s="173"/>
      <c r="AI228" s="173"/>
      <c r="AJ228" s="173"/>
      <c r="AK228" s="173"/>
      <c r="AL228" s="173"/>
      <c r="AM228" s="173"/>
      <c r="AN228" s="173"/>
      <c r="AO228" s="173"/>
      <c r="AP228" s="173"/>
      <c r="AQ228" s="173"/>
      <c r="AR228" s="173"/>
      <c r="AS228" s="173"/>
      <c r="AT228" s="173"/>
      <c r="AU228" s="173"/>
      <c r="AV228" s="173"/>
      <c r="AW228" s="173"/>
      <c r="AX228" s="173"/>
      <c r="AY228" s="173"/>
      <c r="AZ228" s="173"/>
      <c r="BA228" s="173"/>
      <c r="BB228" s="173"/>
      <c r="BC228" s="173"/>
      <c r="BD228" s="173"/>
      <c r="BE228" s="173"/>
      <c r="BF228" s="173"/>
      <c r="BG228" s="173"/>
      <c r="BH228" s="173"/>
      <c r="BI228" s="173"/>
      <c r="BJ228" s="173"/>
      <c r="BK228" s="173"/>
      <c r="BL228" s="173"/>
      <c r="BM228" s="173"/>
    </row>
    <row r="229" spans="1:65" s="107" customFormat="1">
      <c r="A229" s="173"/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  <c r="AA229" s="173"/>
      <c r="AB229" s="173"/>
      <c r="AC229" s="173"/>
      <c r="AD229" s="173"/>
      <c r="AE229" s="173"/>
      <c r="AF229" s="173"/>
      <c r="AG229" s="173"/>
      <c r="AH229" s="173"/>
      <c r="AI229" s="173"/>
      <c r="AJ229" s="173"/>
      <c r="AK229" s="173"/>
      <c r="AL229" s="173"/>
      <c r="AM229" s="173"/>
      <c r="AN229" s="173"/>
      <c r="AO229" s="173"/>
      <c r="AP229" s="173"/>
      <c r="AQ229" s="173"/>
      <c r="AR229" s="173"/>
      <c r="AS229" s="173"/>
      <c r="AT229" s="173"/>
      <c r="AU229" s="173"/>
      <c r="AV229" s="173"/>
      <c r="AW229" s="173"/>
      <c r="AX229" s="173"/>
      <c r="AY229" s="173"/>
      <c r="AZ229" s="173"/>
      <c r="BA229" s="173"/>
      <c r="BB229" s="173"/>
      <c r="BC229" s="173"/>
      <c r="BD229" s="173"/>
      <c r="BE229" s="173"/>
      <c r="BF229" s="173"/>
      <c r="BG229" s="173"/>
      <c r="BH229" s="173"/>
      <c r="BI229" s="173"/>
      <c r="BJ229" s="173"/>
      <c r="BK229" s="173"/>
      <c r="BL229" s="173"/>
      <c r="BM229" s="173"/>
    </row>
    <row r="230" spans="1:65" s="107" customFormat="1">
      <c r="A230" s="173"/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73"/>
      <c r="AG230" s="173"/>
      <c r="AH230" s="173"/>
      <c r="AI230" s="173"/>
      <c r="AJ230" s="173"/>
      <c r="AK230" s="173"/>
      <c r="AL230" s="173"/>
      <c r="AM230" s="173"/>
      <c r="AN230" s="173"/>
      <c r="AO230" s="173"/>
      <c r="AP230" s="173"/>
      <c r="AQ230" s="173"/>
      <c r="AR230" s="173"/>
      <c r="AS230" s="173"/>
      <c r="AT230" s="173"/>
      <c r="AU230" s="173"/>
      <c r="AV230" s="173"/>
      <c r="AW230" s="173"/>
      <c r="AX230" s="173"/>
      <c r="AY230" s="173"/>
      <c r="AZ230" s="173"/>
      <c r="BA230" s="173"/>
      <c r="BB230" s="173"/>
      <c r="BC230" s="173"/>
      <c r="BD230" s="173"/>
      <c r="BE230" s="173"/>
      <c r="BF230" s="173"/>
      <c r="BG230" s="173"/>
      <c r="BH230" s="173"/>
      <c r="BI230" s="173"/>
      <c r="BJ230" s="173"/>
      <c r="BK230" s="173"/>
      <c r="BL230" s="173"/>
      <c r="BM230" s="173"/>
    </row>
    <row r="231" spans="1:65" s="107" customFormat="1">
      <c r="A231" s="173"/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  <c r="AA231" s="173"/>
      <c r="AB231" s="173"/>
      <c r="AC231" s="173"/>
      <c r="AD231" s="173"/>
      <c r="AE231" s="173"/>
      <c r="AF231" s="173"/>
      <c r="AG231" s="173"/>
      <c r="AH231" s="173"/>
      <c r="AI231" s="173"/>
      <c r="AJ231" s="173"/>
      <c r="AK231" s="173"/>
      <c r="AL231" s="173"/>
      <c r="AM231" s="173"/>
      <c r="AN231" s="173"/>
      <c r="AO231" s="173"/>
      <c r="AP231" s="173"/>
      <c r="AQ231" s="173"/>
      <c r="AR231" s="173"/>
      <c r="AS231" s="173"/>
      <c r="AT231" s="173"/>
      <c r="AU231" s="173"/>
      <c r="AV231" s="173"/>
      <c r="AW231" s="173"/>
      <c r="AX231" s="173"/>
      <c r="AY231" s="173"/>
      <c r="AZ231" s="173"/>
      <c r="BA231" s="173"/>
      <c r="BB231" s="173"/>
      <c r="BC231" s="173"/>
      <c r="BD231" s="173"/>
      <c r="BE231" s="173"/>
      <c r="BF231" s="173"/>
      <c r="BG231" s="173"/>
      <c r="BH231" s="173"/>
      <c r="BI231" s="173"/>
      <c r="BJ231" s="173"/>
      <c r="BK231" s="173"/>
      <c r="BL231" s="173"/>
      <c r="BM231" s="173"/>
    </row>
    <row r="232" spans="1:65" s="107" customFormat="1">
      <c r="A232" s="173"/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  <c r="R232" s="173"/>
      <c r="S232" s="173"/>
      <c r="T232" s="173"/>
      <c r="U232" s="173"/>
      <c r="V232" s="173"/>
      <c r="W232" s="173"/>
      <c r="X232" s="173"/>
      <c r="Y232" s="173"/>
      <c r="Z232" s="173"/>
      <c r="AA232" s="173"/>
      <c r="AB232" s="173"/>
      <c r="AC232" s="173"/>
      <c r="AD232" s="173"/>
      <c r="AE232" s="173"/>
      <c r="AF232" s="173"/>
      <c r="AG232" s="173"/>
      <c r="AH232" s="173"/>
      <c r="AI232" s="173"/>
      <c r="AJ232" s="173"/>
      <c r="AK232" s="173"/>
      <c r="AL232" s="173"/>
      <c r="AM232" s="173"/>
      <c r="AN232" s="173"/>
      <c r="AO232" s="173"/>
      <c r="AP232" s="173"/>
      <c r="AQ232" s="173"/>
      <c r="AR232" s="173"/>
      <c r="AS232" s="173"/>
      <c r="AT232" s="173"/>
      <c r="AU232" s="173"/>
      <c r="AV232" s="173"/>
      <c r="AW232" s="173"/>
      <c r="AX232" s="173"/>
      <c r="AY232" s="173"/>
      <c r="AZ232" s="173"/>
      <c r="BA232" s="173"/>
      <c r="BB232" s="173"/>
      <c r="BC232" s="173"/>
      <c r="BD232" s="173"/>
      <c r="BE232" s="173"/>
      <c r="BF232" s="173"/>
      <c r="BG232" s="173"/>
      <c r="BH232" s="173"/>
      <c r="BI232" s="173"/>
      <c r="BJ232" s="173"/>
      <c r="BK232" s="173"/>
      <c r="BL232" s="173"/>
      <c r="BM232" s="173"/>
    </row>
    <row r="233" spans="1:65" s="107" customFormat="1">
      <c r="A233" s="173"/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  <c r="R233" s="173"/>
      <c r="S233" s="173"/>
      <c r="T233" s="173"/>
      <c r="U233" s="173"/>
      <c r="V233" s="173"/>
      <c r="W233" s="173"/>
      <c r="X233" s="173"/>
      <c r="Y233" s="173"/>
      <c r="Z233" s="173"/>
      <c r="AA233" s="173"/>
      <c r="AB233" s="173"/>
      <c r="AC233" s="173"/>
      <c r="AD233" s="173"/>
      <c r="AE233" s="173"/>
      <c r="AF233" s="173"/>
      <c r="AG233" s="173"/>
      <c r="AH233" s="173"/>
      <c r="AI233" s="173"/>
      <c r="AJ233" s="173"/>
      <c r="AK233" s="173"/>
      <c r="AL233" s="173"/>
      <c r="AM233" s="173"/>
      <c r="AN233" s="173"/>
      <c r="AO233" s="173"/>
      <c r="AP233" s="173"/>
      <c r="AQ233" s="173"/>
      <c r="AR233" s="173"/>
      <c r="AS233" s="173"/>
      <c r="AT233" s="173"/>
      <c r="AU233" s="173"/>
      <c r="AV233" s="173"/>
      <c r="AW233" s="173"/>
      <c r="AX233" s="173"/>
      <c r="AY233" s="173"/>
      <c r="AZ233" s="173"/>
      <c r="BA233" s="173"/>
      <c r="BB233" s="173"/>
      <c r="BC233" s="173"/>
      <c r="BD233" s="173"/>
      <c r="BE233" s="173"/>
      <c r="BF233" s="173"/>
      <c r="BG233" s="173"/>
      <c r="BH233" s="173"/>
      <c r="BI233" s="173"/>
      <c r="BJ233" s="173"/>
      <c r="BK233" s="173"/>
      <c r="BL233" s="173"/>
      <c r="BM233" s="173"/>
    </row>
    <row r="234" spans="1:65" s="107" customFormat="1">
      <c r="A234" s="173"/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  <c r="R234" s="173"/>
      <c r="S234" s="173"/>
      <c r="T234" s="173"/>
      <c r="U234" s="173"/>
      <c r="V234" s="173"/>
      <c r="W234" s="173"/>
      <c r="X234" s="173"/>
      <c r="Y234" s="173"/>
      <c r="Z234" s="173"/>
      <c r="AA234" s="173"/>
      <c r="AB234" s="173"/>
      <c r="AC234" s="173"/>
      <c r="AD234" s="173"/>
      <c r="AE234" s="173"/>
      <c r="AF234" s="173"/>
      <c r="AG234" s="173"/>
      <c r="AH234" s="173"/>
      <c r="AI234" s="173"/>
      <c r="AJ234" s="173"/>
      <c r="AK234" s="173"/>
      <c r="AL234" s="173"/>
      <c r="AM234" s="173"/>
      <c r="AN234" s="173"/>
      <c r="AO234" s="173"/>
      <c r="AP234" s="173"/>
      <c r="AQ234" s="173"/>
      <c r="AR234" s="173"/>
      <c r="AS234" s="173"/>
      <c r="AT234" s="173"/>
      <c r="AU234" s="173"/>
      <c r="AV234" s="173"/>
      <c r="AW234" s="173"/>
      <c r="AX234" s="173"/>
      <c r="AY234" s="173"/>
      <c r="AZ234" s="173"/>
      <c r="BA234" s="173"/>
      <c r="BB234" s="173"/>
      <c r="BC234" s="173"/>
      <c r="BD234" s="173"/>
      <c r="BE234" s="173"/>
      <c r="BF234" s="173"/>
      <c r="BG234" s="173"/>
      <c r="BH234" s="173"/>
      <c r="BI234" s="173"/>
      <c r="BJ234" s="173"/>
      <c r="BK234" s="173"/>
      <c r="BL234" s="173"/>
      <c r="BM234" s="173"/>
    </row>
    <row r="235" spans="1:65" s="107" customFormat="1">
      <c r="A235" s="173"/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  <c r="R235" s="173"/>
      <c r="S235" s="173"/>
      <c r="T235" s="173"/>
      <c r="U235" s="173"/>
      <c r="V235" s="173"/>
      <c r="W235" s="173"/>
      <c r="X235" s="173"/>
      <c r="Y235" s="173"/>
      <c r="Z235" s="173"/>
      <c r="AA235" s="173"/>
      <c r="AB235" s="173"/>
      <c r="AC235" s="173"/>
      <c r="AD235" s="173"/>
      <c r="AE235" s="173"/>
      <c r="AF235" s="173"/>
      <c r="AG235" s="173"/>
      <c r="AH235" s="173"/>
      <c r="AI235" s="173"/>
      <c r="AJ235" s="173"/>
      <c r="AK235" s="173"/>
      <c r="AL235" s="173"/>
      <c r="AM235" s="173"/>
      <c r="AN235" s="173"/>
      <c r="AO235" s="173"/>
      <c r="AP235" s="173"/>
      <c r="AQ235" s="173"/>
      <c r="AR235" s="173"/>
      <c r="AS235" s="173"/>
      <c r="AT235" s="173"/>
      <c r="AU235" s="173"/>
      <c r="AV235" s="173"/>
      <c r="AW235" s="173"/>
      <c r="AX235" s="173"/>
      <c r="AY235" s="173"/>
      <c r="AZ235" s="173"/>
      <c r="BA235" s="173"/>
      <c r="BB235" s="173"/>
      <c r="BC235" s="173"/>
      <c r="BD235" s="173"/>
      <c r="BE235" s="173"/>
      <c r="BF235" s="173"/>
      <c r="BG235" s="173"/>
      <c r="BH235" s="173"/>
      <c r="BI235" s="173"/>
      <c r="BJ235" s="173"/>
      <c r="BK235" s="173"/>
      <c r="BL235" s="173"/>
      <c r="BM235" s="173"/>
    </row>
    <row r="236" spans="1:65" s="107" customFormat="1">
      <c r="A236" s="173"/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  <c r="R236" s="173"/>
      <c r="S236" s="173"/>
      <c r="T236" s="173"/>
      <c r="U236" s="173"/>
      <c r="V236" s="173"/>
      <c r="W236" s="173"/>
      <c r="X236" s="173"/>
      <c r="Y236" s="173"/>
      <c r="Z236" s="173"/>
      <c r="AA236" s="173"/>
      <c r="AB236" s="173"/>
      <c r="AC236" s="173"/>
      <c r="AD236" s="173"/>
      <c r="AE236" s="173"/>
      <c r="AF236" s="173"/>
      <c r="AG236" s="173"/>
      <c r="AH236" s="173"/>
      <c r="AI236" s="173"/>
      <c r="AJ236" s="173"/>
      <c r="AK236" s="173"/>
      <c r="AL236" s="173"/>
      <c r="AM236" s="173"/>
      <c r="AN236" s="173"/>
      <c r="AO236" s="173"/>
      <c r="AP236" s="173"/>
      <c r="AQ236" s="173"/>
      <c r="AR236" s="173"/>
      <c r="AS236" s="173"/>
      <c r="AT236" s="173"/>
      <c r="AU236" s="173"/>
      <c r="AV236" s="173"/>
      <c r="AW236" s="173"/>
      <c r="AX236" s="173"/>
      <c r="AY236" s="173"/>
      <c r="AZ236" s="173"/>
      <c r="BA236" s="173"/>
      <c r="BB236" s="173"/>
      <c r="BC236" s="173"/>
      <c r="BD236" s="173"/>
      <c r="BE236" s="173"/>
      <c r="BF236" s="173"/>
      <c r="BG236" s="173"/>
      <c r="BH236" s="173"/>
      <c r="BI236" s="173"/>
      <c r="BJ236" s="173"/>
      <c r="BK236" s="173"/>
      <c r="BL236" s="173"/>
      <c r="BM236" s="173"/>
    </row>
    <row r="237" spans="1:65" s="107" customFormat="1">
      <c r="A237" s="173"/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  <c r="R237" s="173"/>
      <c r="S237" s="173"/>
      <c r="T237" s="173"/>
      <c r="U237" s="173"/>
      <c r="V237" s="173"/>
      <c r="W237" s="173"/>
      <c r="X237" s="173"/>
      <c r="Y237" s="173"/>
      <c r="Z237" s="173"/>
      <c r="AA237" s="173"/>
      <c r="AB237" s="173"/>
      <c r="AC237" s="173"/>
      <c r="AD237" s="173"/>
      <c r="AE237" s="173"/>
      <c r="AF237" s="173"/>
      <c r="AG237" s="173"/>
      <c r="AH237" s="173"/>
      <c r="AI237" s="173"/>
      <c r="AJ237" s="173"/>
      <c r="AK237" s="173"/>
      <c r="AL237" s="173"/>
      <c r="AM237" s="173"/>
      <c r="AN237" s="173"/>
      <c r="AO237" s="173"/>
      <c r="AP237" s="173"/>
      <c r="AQ237" s="173"/>
      <c r="AR237" s="173"/>
      <c r="AS237" s="173"/>
      <c r="AT237" s="173"/>
      <c r="AU237" s="173"/>
      <c r="AV237" s="173"/>
      <c r="AW237" s="173"/>
      <c r="AX237" s="173"/>
      <c r="AY237" s="173"/>
      <c r="AZ237" s="173"/>
      <c r="BA237" s="173"/>
      <c r="BB237" s="173"/>
      <c r="BC237" s="173"/>
      <c r="BD237" s="173"/>
      <c r="BE237" s="173"/>
      <c r="BF237" s="173"/>
      <c r="BG237" s="173"/>
      <c r="BH237" s="173"/>
      <c r="BI237" s="173"/>
      <c r="BJ237" s="173"/>
      <c r="BK237" s="173"/>
      <c r="BL237" s="173"/>
      <c r="BM237" s="173"/>
    </row>
    <row r="238" spans="1:65" s="107" customFormat="1">
      <c r="A238" s="173"/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  <c r="R238" s="173"/>
      <c r="S238" s="173"/>
      <c r="T238" s="173"/>
      <c r="U238" s="173"/>
      <c r="V238" s="173"/>
      <c r="W238" s="173"/>
      <c r="X238" s="173"/>
      <c r="Y238" s="173"/>
      <c r="Z238" s="173"/>
      <c r="AA238" s="173"/>
      <c r="AB238" s="173"/>
      <c r="AC238" s="173"/>
      <c r="AD238" s="173"/>
      <c r="AE238" s="173"/>
      <c r="AF238" s="173"/>
      <c r="AG238" s="173"/>
      <c r="AH238" s="173"/>
      <c r="AI238" s="173"/>
      <c r="AJ238" s="173"/>
      <c r="AK238" s="173"/>
      <c r="AL238" s="173"/>
      <c r="AM238" s="173"/>
      <c r="AN238" s="173"/>
      <c r="AO238" s="173"/>
      <c r="AP238" s="173"/>
      <c r="AQ238" s="173"/>
      <c r="AR238" s="173"/>
      <c r="AS238" s="173"/>
      <c r="AT238" s="173"/>
      <c r="AU238" s="173"/>
      <c r="AV238" s="173"/>
      <c r="AW238" s="173"/>
      <c r="AX238" s="173"/>
      <c r="AY238" s="173"/>
      <c r="AZ238" s="173"/>
      <c r="BA238" s="173"/>
      <c r="BB238" s="173"/>
      <c r="BC238" s="173"/>
      <c r="BD238" s="173"/>
      <c r="BE238" s="173"/>
      <c r="BF238" s="173"/>
      <c r="BG238" s="173"/>
      <c r="BH238" s="173"/>
      <c r="BI238" s="173"/>
      <c r="BJ238" s="173"/>
      <c r="BK238" s="173"/>
      <c r="BL238" s="173"/>
      <c r="BM238" s="173"/>
    </row>
    <row r="239" spans="1:65" s="107" customFormat="1">
      <c r="A239" s="173"/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  <c r="AA239" s="173"/>
      <c r="AB239" s="173"/>
      <c r="AC239" s="173"/>
      <c r="AD239" s="173"/>
      <c r="AE239" s="173"/>
      <c r="AF239" s="173"/>
      <c r="AG239" s="173"/>
      <c r="AH239" s="173"/>
      <c r="AI239" s="173"/>
      <c r="AJ239" s="173"/>
      <c r="AK239" s="173"/>
      <c r="AL239" s="173"/>
      <c r="AM239" s="173"/>
      <c r="AN239" s="173"/>
      <c r="AO239" s="173"/>
      <c r="AP239" s="173"/>
      <c r="AQ239" s="173"/>
      <c r="AR239" s="173"/>
      <c r="AS239" s="173"/>
      <c r="AT239" s="173"/>
      <c r="AU239" s="173"/>
      <c r="AV239" s="173"/>
      <c r="AW239" s="173"/>
      <c r="AX239" s="173"/>
      <c r="AY239" s="173"/>
      <c r="AZ239" s="173"/>
      <c r="BA239" s="173"/>
      <c r="BB239" s="173"/>
      <c r="BC239" s="173"/>
      <c r="BD239" s="173"/>
      <c r="BE239" s="173"/>
      <c r="BF239" s="173"/>
      <c r="BG239" s="173"/>
      <c r="BH239" s="173"/>
      <c r="BI239" s="173"/>
      <c r="BJ239" s="173"/>
      <c r="BK239" s="173"/>
      <c r="BL239" s="173"/>
      <c r="BM239" s="173"/>
    </row>
    <row r="240" spans="1:65" s="107" customFormat="1">
      <c r="A240" s="173"/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  <c r="R240" s="173"/>
      <c r="S240" s="173"/>
      <c r="T240" s="173"/>
      <c r="U240" s="173"/>
      <c r="V240" s="173"/>
      <c r="W240" s="173"/>
      <c r="X240" s="173"/>
      <c r="Y240" s="173"/>
      <c r="Z240" s="173"/>
      <c r="AA240" s="173"/>
      <c r="AB240" s="173"/>
      <c r="AC240" s="173"/>
      <c r="AD240" s="173"/>
      <c r="AE240" s="173"/>
      <c r="AF240" s="173"/>
      <c r="AG240" s="173"/>
      <c r="AH240" s="173"/>
      <c r="AI240" s="173"/>
      <c r="AJ240" s="173"/>
      <c r="AK240" s="173"/>
      <c r="AL240" s="173"/>
      <c r="AM240" s="173"/>
      <c r="AN240" s="173"/>
      <c r="AO240" s="173"/>
      <c r="AP240" s="173"/>
      <c r="AQ240" s="173"/>
      <c r="AR240" s="173"/>
      <c r="AS240" s="173"/>
      <c r="AT240" s="173"/>
      <c r="AU240" s="173"/>
      <c r="AV240" s="173"/>
      <c r="AW240" s="173"/>
      <c r="AX240" s="173"/>
      <c r="AY240" s="173"/>
      <c r="AZ240" s="173"/>
      <c r="BA240" s="173"/>
      <c r="BB240" s="173"/>
      <c r="BC240" s="173"/>
      <c r="BD240" s="173"/>
      <c r="BE240" s="173"/>
      <c r="BF240" s="173"/>
      <c r="BG240" s="173"/>
      <c r="BH240" s="173"/>
      <c r="BI240" s="173"/>
      <c r="BJ240" s="173"/>
      <c r="BK240" s="173"/>
      <c r="BL240" s="173"/>
      <c r="BM240" s="173"/>
    </row>
    <row r="241" spans="1:65" s="107" customFormat="1">
      <c r="A241" s="173"/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  <c r="R241" s="173"/>
      <c r="S241" s="173"/>
      <c r="T241" s="173"/>
      <c r="U241" s="173"/>
      <c r="V241" s="173"/>
      <c r="W241" s="173"/>
      <c r="X241" s="173"/>
      <c r="Y241" s="173"/>
      <c r="Z241" s="173"/>
      <c r="AA241" s="173"/>
      <c r="AB241" s="173"/>
      <c r="AC241" s="173"/>
      <c r="AD241" s="173"/>
      <c r="AE241" s="173"/>
      <c r="AF241" s="173"/>
      <c r="AG241" s="173"/>
      <c r="AH241" s="173"/>
      <c r="AI241" s="173"/>
      <c r="AJ241" s="173"/>
      <c r="AK241" s="173"/>
      <c r="AL241" s="173"/>
      <c r="AM241" s="173"/>
      <c r="AN241" s="173"/>
      <c r="AO241" s="173"/>
      <c r="AP241" s="173"/>
      <c r="AQ241" s="173"/>
      <c r="AR241" s="173"/>
      <c r="AS241" s="173"/>
      <c r="AT241" s="173"/>
      <c r="AU241" s="173"/>
      <c r="AV241" s="173"/>
      <c r="AW241" s="173"/>
      <c r="AX241" s="173"/>
      <c r="AY241" s="173"/>
      <c r="AZ241" s="173"/>
      <c r="BA241" s="173"/>
      <c r="BB241" s="173"/>
      <c r="BC241" s="173"/>
      <c r="BD241" s="173"/>
      <c r="BE241" s="173"/>
      <c r="BF241" s="173"/>
      <c r="BG241" s="173"/>
      <c r="BH241" s="173"/>
      <c r="BI241" s="173"/>
      <c r="BJ241" s="173"/>
      <c r="BK241" s="173"/>
      <c r="BL241" s="173"/>
      <c r="BM241" s="173"/>
    </row>
    <row r="242" spans="1:65" s="107" customFormat="1">
      <c r="A242" s="173"/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  <c r="R242" s="173"/>
      <c r="S242" s="173"/>
      <c r="T242" s="173"/>
      <c r="U242" s="173"/>
      <c r="V242" s="173"/>
      <c r="W242" s="173"/>
      <c r="X242" s="173"/>
      <c r="Y242" s="173"/>
      <c r="Z242" s="173"/>
      <c r="AA242" s="173"/>
      <c r="AB242" s="173"/>
      <c r="AC242" s="173"/>
      <c r="AD242" s="173"/>
      <c r="AE242" s="173"/>
      <c r="AF242" s="173"/>
      <c r="AG242" s="173"/>
      <c r="AH242" s="173"/>
      <c r="AI242" s="173"/>
      <c r="AJ242" s="173"/>
      <c r="AK242" s="173"/>
      <c r="AL242" s="173"/>
      <c r="AM242" s="173"/>
      <c r="AN242" s="173"/>
      <c r="AO242" s="173"/>
      <c r="AP242" s="173"/>
      <c r="AQ242" s="173"/>
      <c r="AR242" s="173"/>
      <c r="AS242" s="173"/>
      <c r="AT242" s="173"/>
      <c r="AU242" s="173"/>
      <c r="AV242" s="173"/>
      <c r="AW242" s="173"/>
      <c r="AX242" s="173"/>
      <c r="AY242" s="173"/>
      <c r="AZ242" s="173"/>
      <c r="BA242" s="173"/>
      <c r="BB242" s="173"/>
      <c r="BC242" s="173"/>
      <c r="BD242" s="173"/>
      <c r="BE242" s="173"/>
      <c r="BF242" s="173"/>
      <c r="BG242" s="173"/>
      <c r="BH242" s="173"/>
      <c r="BI242" s="173"/>
      <c r="BJ242" s="173"/>
      <c r="BK242" s="173"/>
      <c r="BL242" s="173"/>
      <c r="BM242" s="173"/>
    </row>
    <row r="243" spans="1:65" s="107" customFormat="1">
      <c r="A243" s="173"/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173"/>
      <c r="AA243" s="173"/>
      <c r="AB243" s="173"/>
      <c r="AC243" s="173"/>
      <c r="AD243" s="173"/>
      <c r="AE243" s="173"/>
      <c r="AF243" s="173"/>
      <c r="AG243" s="173"/>
      <c r="AH243" s="173"/>
      <c r="AI243" s="173"/>
      <c r="AJ243" s="173"/>
      <c r="AK243" s="173"/>
      <c r="AL243" s="173"/>
      <c r="AM243" s="173"/>
      <c r="AN243" s="173"/>
      <c r="AO243" s="173"/>
      <c r="AP243" s="173"/>
      <c r="AQ243" s="173"/>
      <c r="AR243" s="173"/>
      <c r="AS243" s="173"/>
      <c r="AT243" s="173"/>
      <c r="AU243" s="173"/>
      <c r="AV243" s="173"/>
      <c r="AW243" s="173"/>
      <c r="AX243" s="173"/>
      <c r="AY243" s="173"/>
      <c r="AZ243" s="173"/>
      <c r="BA243" s="173"/>
      <c r="BB243" s="173"/>
      <c r="BC243" s="173"/>
      <c r="BD243" s="173"/>
      <c r="BE243" s="173"/>
      <c r="BF243" s="173"/>
      <c r="BG243" s="173"/>
      <c r="BH243" s="173"/>
      <c r="BI243" s="173"/>
      <c r="BJ243" s="173"/>
      <c r="BK243" s="173"/>
      <c r="BL243" s="173"/>
      <c r="BM243" s="173"/>
    </row>
    <row r="244" spans="1:65" s="107" customFormat="1">
      <c r="A244" s="173"/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  <c r="R244" s="173"/>
      <c r="S244" s="173"/>
      <c r="T244" s="173"/>
      <c r="U244" s="173"/>
      <c r="V244" s="173"/>
      <c r="W244" s="173"/>
      <c r="X244" s="173"/>
      <c r="Y244" s="173"/>
      <c r="Z244" s="173"/>
      <c r="AA244" s="173"/>
      <c r="AB244" s="173"/>
      <c r="AC244" s="173"/>
      <c r="AD244" s="173"/>
      <c r="AE244" s="173"/>
      <c r="AF244" s="173"/>
      <c r="AG244" s="173"/>
      <c r="AH244" s="173"/>
      <c r="AI244" s="173"/>
      <c r="AJ244" s="173"/>
      <c r="AK244" s="173"/>
      <c r="AL244" s="173"/>
      <c r="AM244" s="173"/>
      <c r="AN244" s="173"/>
      <c r="AO244" s="173"/>
      <c r="AP244" s="173"/>
      <c r="AQ244" s="173"/>
      <c r="AR244" s="173"/>
      <c r="AS244" s="173"/>
      <c r="AT244" s="173"/>
      <c r="AU244" s="173"/>
      <c r="AV244" s="173"/>
      <c r="AW244" s="173"/>
      <c r="AX244" s="173"/>
      <c r="AY244" s="173"/>
      <c r="AZ244" s="173"/>
      <c r="BA244" s="173"/>
      <c r="BB244" s="173"/>
      <c r="BC244" s="173"/>
      <c r="BD244" s="173"/>
      <c r="BE244" s="173"/>
      <c r="BF244" s="173"/>
      <c r="BG244" s="173"/>
      <c r="BH244" s="173"/>
      <c r="BI244" s="173"/>
      <c r="BJ244" s="173"/>
      <c r="BK244" s="173"/>
      <c r="BL244" s="173"/>
      <c r="BM244" s="173"/>
    </row>
    <row r="245" spans="1:65" s="107" customFormat="1">
      <c r="A245" s="173"/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  <c r="R245" s="173"/>
      <c r="S245" s="173"/>
      <c r="T245" s="173"/>
      <c r="U245" s="173"/>
      <c r="V245" s="173"/>
      <c r="W245" s="173"/>
      <c r="X245" s="173"/>
      <c r="Y245" s="173"/>
      <c r="Z245" s="173"/>
      <c r="AA245" s="173"/>
      <c r="AB245" s="173"/>
      <c r="AC245" s="173"/>
      <c r="AD245" s="173"/>
      <c r="AE245" s="173"/>
      <c r="AF245" s="173"/>
      <c r="AG245" s="173"/>
      <c r="AH245" s="173"/>
      <c r="AI245" s="173"/>
      <c r="AJ245" s="173"/>
      <c r="AK245" s="173"/>
      <c r="AL245" s="173"/>
      <c r="AM245" s="173"/>
      <c r="AN245" s="173"/>
      <c r="AO245" s="173"/>
      <c r="AP245" s="173"/>
      <c r="AQ245" s="173"/>
      <c r="AR245" s="173"/>
      <c r="AS245" s="173"/>
      <c r="AT245" s="173"/>
      <c r="AU245" s="173"/>
      <c r="AV245" s="173"/>
      <c r="AW245" s="173"/>
      <c r="AX245" s="173"/>
      <c r="AY245" s="173"/>
      <c r="AZ245" s="173"/>
      <c r="BA245" s="173"/>
      <c r="BB245" s="173"/>
      <c r="BC245" s="173"/>
      <c r="BD245" s="173"/>
      <c r="BE245" s="173"/>
      <c r="BF245" s="173"/>
      <c r="BG245" s="173"/>
      <c r="BH245" s="173"/>
      <c r="BI245" s="173"/>
      <c r="BJ245" s="173"/>
      <c r="BK245" s="173"/>
      <c r="BL245" s="173"/>
      <c r="BM245" s="173"/>
    </row>
    <row r="246" spans="1:65" s="107" customFormat="1">
      <c r="A246" s="173"/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  <c r="R246" s="173"/>
      <c r="S246" s="173"/>
      <c r="T246" s="173"/>
      <c r="U246" s="173"/>
      <c r="V246" s="173"/>
      <c r="W246" s="173"/>
      <c r="X246" s="173"/>
      <c r="Y246" s="173"/>
      <c r="Z246" s="173"/>
      <c r="AA246" s="173"/>
      <c r="AB246" s="173"/>
      <c r="AC246" s="173"/>
      <c r="AD246" s="173"/>
      <c r="AE246" s="173"/>
      <c r="AF246" s="173"/>
      <c r="AG246" s="173"/>
      <c r="AH246" s="173"/>
      <c r="AI246" s="173"/>
      <c r="AJ246" s="173"/>
      <c r="AK246" s="173"/>
      <c r="AL246" s="173"/>
      <c r="AM246" s="173"/>
      <c r="AN246" s="173"/>
      <c r="AO246" s="173"/>
      <c r="AP246" s="173"/>
      <c r="AQ246" s="173"/>
      <c r="AR246" s="173"/>
      <c r="AS246" s="173"/>
      <c r="AT246" s="173"/>
      <c r="AU246" s="173"/>
      <c r="AV246" s="173"/>
      <c r="AW246" s="173"/>
      <c r="AX246" s="173"/>
      <c r="AY246" s="173"/>
      <c r="AZ246" s="173"/>
      <c r="BA246" s="173"/>
      <c r="BB246" s="173"/>
      <c r="BC246" s="173"/>
      <c r="BD246" s="173"/>
      <c r="BE246" s="173"/>
      <c r="BF246" s="173"/>
      <c r="BG246" s="173"/>
      <c r="BH246" s="173"/>
      <c r="BI246" s="173"/>
      <c r="BJ246" s="173"/>
      <c r="BK246" s="173"/>
      <c r="BL246" s="173"/>
      <c r="BM246" s="173"/>
    </row>
    <row r="247" spans="1:65" s="107" customFormat="1">
      <c r="A247" s="173"/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  <c r="AA247" s="173"/>
      <c r="AB247" s="173"/>
      <c r="AC247" s="173"/>
      <c r="AD247" s="173"/>
      <c r="AE247" s="173"/>
      <c r="AF247" s="173"/>
      <c r="AG247" s="173"/>
      <c r="AH247" s="173"/>
      <c r="AI247" s="173"/>
      <c r="AJ247" s="173"/>
      <c r="AK247" s="173"/>
      <c r="AL247" s="173"/>
      <c r="AM247" s="173"/>
      <c r="AN247" s="173"/>
      <c r="AO247" s="173"/>
      <c r="AP247" s="173"/>
      <c r="AQ247" s="173"/>
      <c r="AR247" s="173"/>
      <c r="AS247" s="173"/>
      <c r="AT247" s="173"/>
      <c r="AU247" s="173"/>
      <c r="AV247" s="173"/>
      <c r="AW247" s="173"/>
      <c r="AX247" s="173"/>
      <c r="AY247" s="173"/>
      <c r="AZ247" s="173"/>
      <c r="BA247" s="173"/>
      <c r="BB247" s="173"/>
      <c r="BC247" s="173"/>
      <c r="BD247" s="173"/>
      <c r="BE247" s="173"/>
      <c r="BF247" s="173"/>
      <c r="BG247" s="173"/>
      <c r="BH247" s="173"/>
      <c r="BI247" s="173"/>
      <c r="BJ247" s="173"/>
      <c r="BK247" s="173"/>
      <c r="BL247" s="173"/>
      <c r="BM247" s="173"/>
    </row>
    <row r="248" spans="1:65" s="107" customFormat="1">
      <c r="A248" s="173"/>
      <c r="B248" s="173"/>
      <c r="C248" s="173"/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  <c r="AA248" s="173"/>
      <c r="AB248" s="173"/>
      <c r="AC248" s="173"/>
      <c r="AD248" s="173"/>
      <c r="AE248" s="173"/>
      <c r="AF248" s="173"/>
      <c r="AG248" s="173"/>
      <c r="AH248" s="173"/>
      <c r="AI248" s="173"/>
      <c r="AJ248" s="173"/>
      <c r="AK248" s="173"/>
      <c r="AL248" s="173"/>
      <c r="AM248" s="173"/>
      <c r="AN248" s="173"/>
      <c r="AO248" s="173"/>
      <c r="AP248" s="173"/>
      <c r="AQ248" s="173"/>
      <c r="AR248" s="173"/>
      <c r="AS248" s="173"/>
      <c r="AT248" s="173"/>
      <c r="AU248" s="173"/>
      <c r="AV248" s="173"/>
      <c r="AW248" s="173"/>
      <c r="AX248" s="173"/>
      <c r="AY248" s="173"/>
      <c r="AZ248" s="173"/>
      <c r="BA248" s="173"/>
      <c r="BB248" s="173"/>
      <c r="BC248" s="173"/>
      <c r="BD248" s="173"/>
      <c r="BE248" s="173"/>
      <c r="BF248" s="173"/>
      <c r="BG248" s="173"/>
      <c r="BH248" s="173"/>
      <c r="BI248" s="173"/>
      <c r="BJ248" s="173"/>
      <c r="BK248" s="173"/>
      <c r="BL248" s="173"/>
      <c r="BM248" s="173"/>
    </row>
    <row r="249" spans="1:65" s="107" customFormat="1">
      <c r="A249" s="173"/>
      <c r="B249" s="173"/>
      <c r="C249" s="173"/>
      <c r="D249" s="173"/>
      <c r="E249" s="173"/>
      <c r="F249" s="173"/>
      <c r="G249" s="173"/>
      <c r="H249" s="173"/>
      <c r="I249" s="173"/>
      <c r="J249" s="173"/>
      <c r="K249" s="173"/>
      <c r="L249" s="173"/>
      <c r="M249" s="173"/>
      <c r="N249" s="173"/>
      <c r="O249" s="173"/>
      <c r="P249" s="173"/>
      <c r="Q249" s="173"/>
      <c r="R249" s="173"/>
      <c r="S249" s="173"/>
      <c r="T249" s="173"/>
      <c r="U249" s="173"/>
      <c r="V249" s="173"/>
      <c r="W249" s="173"/>
      <c r="X249" s="173"/>
      <c r="Y249" s="173"/>
      <c r="Z249" s="173"/>
      <c r="AA249" s="173"/>
      <c r="AB249" s="173"/>
      <c r="AC249" s="173"/>
      <c r="AD249" s="173"/>
      <c r="AE249" s="173"/>
      <c r="AF249" s="173"/>
      <c r="AG249" s="173"/>
      <c r="AH249" s="173"/>
      <c r="AI249" s="173"/>
      <c r="AJ249" s="173"/>
      <c r="AK249" s="173"/>
      <c r="AL249" s="173"/>
      <c r="AM249" s="173"/>
      <c r="AN249" s="173"/>
      <c r="AO249" s="173"/>
      <c r="AP249" s="173"/>
      <c r="AQ249" s="173"/>
      <c r="AR249" s="173"/>
      <c r="AS249" s="173"/>
      <c r="AT249" s="173"/>
      <c r="AU249" s="173"/>
      <c r="AV249" s="173"/>
      <c r="AW249" s="173"/>
      <c r="AX249" s="173"/>
      <c r="AY249" s="173"/>
      <c r="AZ249" s="173"/>
      <c r="BA249" s="173"/>
      <c r="BB249" s="173"/>
      <c r="BC249" s="173"/>
      <c r="BD249" s="173"/>
      <c r="BE249" s="173"/>
      <c r="BF249" s="173"/>
      <c r="BG249" s="173"/>
      <c r="BH249" s="173"/>
      <c r="BI249" s="173"/>
      <c r="BJ249" s="173"/>
      <c r="BK249" s="173"/>
      <c r="BL249" s="173"/>
      <c r="BM249" s="173"/>
    </row>
    <row r="250" spans="1:65" s="107" customFormat="1">
      <c r="A250" s="173"/>
      <c r="B250" s="173"/>
      <c r="C250" s="173"/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  <c r="AA250" s="173"/>
      <c r="AB250" s="173"/>
      <c r="AC250" s="173"/>
      <c r="AD250" s="173"/>
      <c r="AE250" s="173"/>
      <c r="AF250" s="173"/>
      <c r="AG250" s="173"/>
      <c r="AH250" s="173"/>
      <c r="AI250" s="173"/>
      <c r="AJ250" s="173"/>
      <c r="AK250" s="173"/>
      <c r="AL250" s="173"/>
      <c r="AM250" s="173"/>
      <c r="AN250" s="173"/>
      <c r="AO250" s="173"/>
      <c r="AP250" s="173"/>
      <c r="AQ250" s="173"/>
      <c r="AR250" s="173"/>
      <c r="AS250" s="173"/>
      <c r="AT250" s="173"/>
      <c r="AU250" s="173"/>
      <c r="AV250" s="173"/>
      <c r="AW250" s="173"/>
      <c r="AX250" s="173"/>
      <c r="AY250" s="173"/>
      <c r="AZ250" s="173"/>
      <c r="BA250" s="173"/>
      <c r="BB250" s="173"/>
      <c r="BC250" s="173"/>
      <c r="BD250" s="173"/>
      <c r="BE250" s="173"/>
      <c r="BF250" s="173"/>
      <c r="BG250" s="173"/>
      <c r="BH250" s="173"/>
      <c r="BI250" s="173"/>
      <c r="BJ250" s="173"/>
      <c r="BK250" s="173"/>
      <c r="BL250" s="173"/>
      <c r="BM250" s="173"/>
    </row>
    <row r="251" spans="1:65" s="107" customFormat="1">
      <c r="A251" s="173"/>
      <c r="B251" s="173"/>
      <c r="C251" s="173"/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73"/>
      <c r="O251" s="173"/>
      <c r="P251" s="173"/>
      <c r="Q251" s="173"/>
      <c r="R251" s="173"/>
      <c r="S251" s="173"/>
      <c r="T251" s="173"/>
      <c r="U251" s="173"/>
      <c r="V251" s="173"/>
      <c r="W251" s="173"/>
      <c r="X251" s="173"/>
      <c r="Y251" s="173"/>
      <c r="Z251" s="173"/>
      <c r="AA251" s="173"/>
      <c r="AB251" s="173"/>
      <c r="AC251" s="173"/>
      <c r="AD251" s="173"/>
      <c r="AE251" s="173"/>
      <c r="AF251" s="173"/>
      <c r="AG251" s="173"/>
      <c r="AH251" s="173"/>
      <c r="AI251" s="173"/>
      <c r="AJ251" s="173"/>
      <c r="AK251" s="173"/>
      <c r="AL251" s="173"/>
      <c r="AM251" s="173"/>
      <c r="AN251" s="173"/>
      <c r="AO251" s="173"/>
      <c r="AP251" s="173"/>
      <c r="AQ251" s="173"/>
      <c r="AR251" s="173"/>
      <c r="AS251" s="173"/>
      <c r="AT251" s="173"/>
      <c r="AU251" s="173"/>
      <c r="AV251" s="173"/>
      <c r="AW251" s="173"/>
      <c r="AX251" s="173"/>
      <c r="AY251" s="173"/>
      <c r="AZ251" s="173"/>
      <c r="BA251" s="173"/>
      <c r="BB251" s="173"/>
      <c r="BC251" s="173"/>
      <c r="BD251" s="173"/>
      <c r="BE251" s="173"/>
      <c r="BF251" s="173"/>
      <c r="BG251" s="173"/>
      <c r="BH251" s="173"/>
      <c r="BI251" s="173"/>
      <c r="BJ251" s="173"/>
      <c r="BK251" s="173"/>
      <c r="BL251" s="173"/>
      <c r="BM251" s="173"/>
    </row>
    <row r="252" spans="1:65" s="107" customFormat="1">
      <c r="A252" s="173"/>
      <c r="B252" s="173"/>
      <c r="C252" s="173"/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73"/>
      <c r="O252" s="173"/>
      <c r="P252" s="173"/>
      <c r="Q252" s="173"/>
      <c r="R252" s="173"/>
      <c r="S252" s="173"/>
      <c r="T252" s="173"/>
      <c r="U252" s="173"/>
      <c r="V252" s="173"/>
      <c r="W252" s="173"/>
      <c r="X252" s="173"/>
      <c r="Y252" s="173"/>
      <c r="Z252" s="173"/>
      <c r="AA252" s="173"/>
      <c r="AB252" s="173"/>
      <c r="AC252" s="173"/>
      <c r="AD252" s="173"/>
      <c r="AE252" s="173"/>
      <c r="AF252" s="173"/>
      <c r="AG252" s="173"/>
      <c r="AH252" s="173"/>
      <c r="AI252" s="173"/>
      <c r="AJ252" s="173"/>
      <c r="AK252" s="173"/>
      <c r="AL252" s="173"/>
      <c r="AM252" s="173"/>
      <c r="AN252" s="173"/>
      <c r="AO252" s="173"/>
      <c r="AP252" s="173"/>
      <c r="AQ252" s="173"/>
      <c r="AR252" s="173"/>
      <c r="AS252" s="173"/>
      <c r="AT252" s="173"/>
      <c r="AU252" s="173"/>
      <c r="AV252" s="173"/>
      <c r="AW252" s="173"/>
      <c r="AX252" s="173"/>
      <c r="AY252" s="173"/>
      <c r="AZ252" s="173"/>
      <c r="BA252" s="173"/>
      <c r="BB252" s="173"/>
      <c r="BC252" s="173"/>
      <c r="BD252" s="173"/>
      <c r="BE252" s="173"/>
      <c r="BF252" s="173"/>
      <c r="BG252" s="173"/>
      <c r="BH252" s="173"/>
      <c r="BI252" s="173"/>
      <c r="BJ252" s="173"/>
      <c r="BK252" s="173"/>
      <c r="BL252" s="173"/>
      <c r="BM252" s="173"/>
    </row>
    <row r="253" spans="1:65" s="107" customFormat="1">
      <c r="A253" s="173"/>
      <c r="B253" s="173"/>
      <c r="C253" s="173"/>
      <c r="D253" s="173"/>
      <c r="E253" s="173"/>
      <c r="F253" s="173"/>
      <c r="G253" s="173"/>
      <c r="H253" s="173"/>
      <c r="I253" s="173"/>
      <c r="J253" s="173"/>
      <c r="K253" s="173"/>
      <c r="L253" s="173"/>
      <c r="M253" s="173"/>
      <c r="N253" s="173"/>
      <c r="O253" s="173"/>
      <c r="P253" s="173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  <c r="AA253" s="173"/>
      <c r="AB253" s="173"/>
      <c r="AC253" s="173"/>
      <c r="AD253" s="173"/>
      <c r="AE253" s="173"/>
      <c r="AF253" s="173"/>
      <c r="AG253" s="173"/>
      <c r="AH253" s="173"/>
      <c r="AI253" s="173"/>
      <c r="AJ253" s="173"/>
      <c r="AK253" s="173"/>
      <c r="AL253" s="173"/>
      <c r="AM253" s="173"/>
      <c r="AN253" s="173"/>
      <c r="AO253" s="173"/>
      <c r="AP253" s="173"/>
      <c r="AQ253" s="173"/>
      <c r="AR253" s="173"/>
      <c r="AS253" s="173"/>
      <c r="AT253" s="173"/>
      <c r="AU253" s="173"/>
      <c r="AV253" s="173"/>
      <c r="AW253" s="173"/>
      <c r="AX253" s="173"/>
      <c r="AY253" s="173"/>
      <c r="AZ253" s="173"/>
      <c r="BA253" s="173"/>
      <c r="BB253" s="173"/>
      <c r="BC253" s="173"/>
      <c r="BD253" s="173"/>
      <c r="BE253" s="173"/>
      <c r="BF253" s="173"/>
      <c r="BG253" s="173"/>
      <c r="BH253" s="173"/>
      <c r="BI253" s="173"/>
      <c r="BJ253" s="173"/>
      <c r="BK253" s="173"/>
      <c r="BL253" s="173"/>
      <c r="BM253" s="173"/>
    </row>
    <row r="254" spans="1:65" s="107" customFormat="1">
      <c r="A254" s="173"/>
      <c r="B254" s="173"/>
      <c r="C254" s="173"/>
      <c r="D254" s="173"/>
      <c r="E254" s="173"/>
      <c r="F254" s="173"/>
      <c r="G254" s="173"/>
      <c r="H254" s="173"/>
      <c r="I254" s="173"/>
      <c r="J254" s="173"/>
      <c r="K254" s="173"/>
      <c r="L254" s="173"/>
      <c r="M254" s="173"/>
      <c r="N254" s="173"/>
      <c r="O254" s="173"/>
      <c r="P254" s="173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  <c r="AA254" s="173"/>
      <c r="AB254" s="173"/>
      <c r="AC254" s="173"/>
      <c r="AD254" s="173"/>
      <c r="AE254" s="173"/>
      <c r="AF254" s="173"/>
      <c r="AG254" s="173"/>
      <c r="AH254" s="173"/>
      <c r="AI254" s="173"/>
      <c r="AJ254" s="173"/>
      <c r="AK254" s="173"/>
      <c r="AL254" s="173"/>
      <c r="AM254" s="173"/>
      <c r="AN254" s="173"/>
      <c r="AO254" s="173"/>
      <c r="AP254" s="173"/>
      <c r="AQ254" s="173"/>
      <c r="AR254" s="173"/>
      <c r="AS254" s="173"/>
      <c r="AT254" s="173"/>
      <c r="AU254" s="173"/>
      <c r="AV254" s="173"/>
      <c r="AW254" s="173"/>
      <c r="AX254" s="173"/>
      <c r="AY254" s="173"/>
      <c r="AZ254" s="173"/>
      <c r="BA254" s="173"/>
      <c r="BB254" s="173"/>
      <c r="BC254" s="173"/>
      <c r="BD254" s="173"/>
      <c r="BE254" s="173"/>
      <c r="BF254" s="173"/>
      <c r="BG254" s="173"/>
      <c r="BH254" s="173"/>
      <c r="BI254" s="173"/>
      <c r="BJ254" s="173"/>
      <c r="BK254" s="173"/>
      <c r="BL254" s="173"/>
      <c r="BM254" s="173"/>
    </row>
    <row r="255" spans="1:65" s="107" customFormat="1">
      <c r="A255" s="173"/>
      <c r="B255" s="173"/>
      <c r="C255" s="173"/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  <c r="AA255" s="173"/>
      <c r="AB255" s="173"/>
      <c r="AC255" s="173"/>
      <c r="AD255" s="173"/>
      <c r="AE255" s="173"/>
      <c r="AF255" s="173"/>
      <c r="AG255" s="173"/>
      <c r="AH255" s="173"/>
      <c r="AI255" s="173"/>
      <c r="AJ255" s="173"/>
      <c r="AK255" s="173"/>
      <c r="AL255" s="173"/>
      <c r="AM255" s="173"/>
      <c r="AN255" s="173"/>
      <c r="AO255" s="173"/>
      <c r="AP255" s="173"/>
      <c r="AQ255" s="173"/>
      <c r="AR255" s="173"/>
      <c r="AS255" s="173"/>
      <c r="AT255" s="173"/>
      <c r="AU255" s="173"/>
      <c r="AV255" s="173"/>
      <c r="AW255" s="173"/>
      <c r="AX255" s="173"/>
      <c r="AY255" s="173"/>
      <c r="AZ255" s="173"/>
      <c r="BA255" s="173"/>
      <c r="BB255" s="173"/>
      <c r="BC255" s="173"/>
      <c r="BD255" s="173"/>
      <c r="BE255" s="173"/>
      <c r="BF255" s="173"/>
      <c r="BG255" s="173"/>
      <c r="BH255" s="173"/>
      <c r="BI255" s="173"/>
      <c r="BJ255" s="173"/>
      <c r="BK255" s="173"/>
      <c r="BL255" s="173"/>
      <c r="BM255" s="173"/>
    </row>
    <row r="256" spans="1:65" s="107" customFormat="1">
      <c r="A256" s="173"/>
      <c r="B256" s="173"/>
      <c r="C256" s="173"/>
      <c r="D256" s="173"/>
      <c r="E256" s="173"/>
      <c r="F256" s="173"/>
      <c r="G256" s="173"/>
      <c r="H256" s="173"/>
      <c r="I256" s="173"/>
      <c r="J256" s="173"/>
      <c r="K256" s="173"/>
      <c r="L256" s="173"/>
      <c r="M256" s="173"/>
      <c r="N256" s="173"/>
      <c r="O256" s="173"/>
      <c r="P256" s="173"/>
      <c r="Q256" s="173"/>
      <c r="R256" s="173"/>
      <c r="S256" s="173"/>
      <c r="T256" s="173"/>
      <c r="U256" s="173"/>
      <c r="V256" s="173"/>
      <c r="W256" s="173"/>
      <c r="X256" s="173"/>
      <c r="Y256" s="173"/>
      <c r="Z256" s="173"/>
      <c r="AA256" s="173"/>
      <c r="AB256" s="173"/>
      <c r="AC256" s="173"/>
      <c r="AD256" s="173"/>
      <c r="AE256" s="173"/>
      <c r="AF256" s="173"/>
      <c r="AG256" s="173"/>
      <c r="AH256" s="173"/>
      <c r="AI256" s="173"/>
      <c r="AJ256" s="173"/>
      <c r="AK256" s="173"/>
      <c r="AL256" s="173"/>
      <c r="AM256" s="173"/>
      <c r="AN256" s="173"/>
      <c r="AO256" s="173"/>
      <c r="AP256" s="173"/>
      <c r="AQ256" s="173"/>
      <c r="AR256" s="173"/>
      <c r="AS256" s="173"/>
      <c r="AT256" s="173"/>
      <c r="AU256" s="173"/>
      <c r="AV256" s="173"/>
      <c r="AW256" s="173"/>
      <c r="AX256" s="173"/>
      <c r="AY256" s="173"/>
      <c r="AZ256" s="173"/>
      <c r="BA256" s="173"/>
      <c r="BB256" s="173"/>
      <c r="BC256" s="173"/>
      <c r="BD256" s="173"/>
      <c r="BE256" s="173"/>
      <c r="BF256" s="173"/>
      <c r="BG256" s="173"/>
      <c r="BH256" s="173"/>
      <c r="BI256" s="173"/>
      <c r="BJ256" s="173"/>
      <c r="BK256" s="173"/>
      <c r="BL256" s="173"/>
      <c r="BM256" s="173"/>
    </row>
    <row r="257" spans="1:65" s="107" customFormat="1">
      <c r="A257" s="173"/>
      <c r="B257" s="173"/>
      <c r="C257" s="173"/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73"/>
      <c r="O257" s="173"/>
      <c r="P257" s="173"/>
      <c r="Q257" s="173"/>
      <c r="R257" s="173"/>
      <c r="S257" s="173"/>
      <c r="T257" s="173"/>
      <c r="U257" s="173"/>
      <c r="V257" s="173"/>
      <c r="W257" s="173"/>
      <c r="X257" s="173"/>
      <c r="Y257" s="173"/>
      <c r="Z257" s="173"/>
      <c r="AA257" s="173"/>
      <c r="AB257" s="173"/>
      <c r="AC257" s="173"/>
      <c r="AD257" s="173"/>
      <c r="AE257" s="173"/>
      <c r="AF257" s="173"/>
      <c r="AG257" s="173"/>
      <c r="AH257" s="173"/>
      <c r="AI257" s="173"/>
      <c r="AJ257" s="173"/>
      <c r="AK257" s="173"/>
      <c r="AL257" s="173"/>
      <c r="AM257" s="173"/>
      <c r="AN257" s="173"/>
      <c r="AO257" s="173"/>
      <c r="AP257" s="173"/>
      <c r="AQ257" s="173"/>
      <c r="AR257" s="173"/>
      <c r="AS257" s="173"/>
      <c r="AT257" s="173"/>
      <c r="AU257" s="173"/>
      <c r="AV257" s="173"/>
      <c r="AW257" s="173"/>
      <c r="AX257" s="173"/>
      <c r="AY257" s="173"/>
      <c r="AZ257" s="173"/>
      <c r="BA257" s="173"/>
      <c r="BB257" s="173"/>
      <c r="BC257" s="173"/>
      <c r="BD257" s="173"/>
      <c r="BE257" s="173"/>
      <c r="BF257" s="173"/>
      <c r="BG257" s="173"/>
      <c r="BH257" s="173"/>
      <c r="BI257" s="173"/>
      <c r="BJ257" s="173"/>
      <c r="BK257" s="173"/>
      <c r="BL257" s="173"/>
      <c r="BM257" s="173"/>
    </row>
    <row r="258" spans="1:65" s="107" customFormat="1">
      <c r="A258" s="173"/>
      <c r="B258" s="173"/>
      <c r="C258" s="173"/>
      <c r="D258" s="173"/>
      <c r="E258" s="173"/>
      <c r="F258" s="173"/>
      <c r="G258" s="173"/>
      <c r="H258" s="173"/>
      <c r="I258" s="173"/>
      <c r="J258" s="173"/>
      <c r="K258" s="173"/>
      <c r="L258" s="173"/>
      <c r="M258" s="173"/>
      <c r="N258" s="173"/>
      <c r="O258" s="173"/>
      <c r="P258" s="173"/>
      <c r="Q258" s="173"/>
      <c r="R258" s="173"/>
      <c r="S258" s="173"/>
      <c r="T258" s="173"/>
      <c r="U258" s="173"/>
      <c r="V258" s="173"/>
      <c r="W258" s="173"/>
      <c r="X258" s="173"/>
      <c r="Y258" s="173"/>
      <c r="Z258" s="173"/>
      <c r="AA258" s="173"/>
      <c r="AB258" s="173"/>
      <c r="AC258" s="173"/>
      <c r="AD258" s="173"/>
      <c r="AE258" s="173"/>
      <c r="AF258" s="173"/>
      <c r="AG258" s="173"/>
      <c r="AH258" s="173"/>
      <c r="AI258" s="173"/>
      <c r="AJ258" s="173"/>
      <c r="AK258" s="173"/>
      <c r="AL258" s="173"/>
      <c r="AM258" s="173"/>
      <c r="AN258" s="173"/>
      <c r="AO258" s="173"/>
      <c r="AP258" s="173"/>
      <c r="AQ258" s="173"/>
      <c r="AR258" s="173"/>
      <c r="AS258" s="173"/>
      <c r="AT258" s="173"/>
      <c r="AU258" s="173"/>
      <c r="AV258" s="173"/>
      <c r="AW258" s="173"/>
      <c r="AX258" s="173"/>
      <c r="AY258" s="173"/>
      <c r="AZ258" s="173"/>
      <c r="BA258" s="173"/>
      <c r="BB258" s="173"/>
      <c r="BC258" s="173"/>
      <c r="BD258" s="173"/>
      <c r="BE258" s="173"/>
      <c r="BF258" s="173"/>
      <c r="BG258" s="173"/>
      <c r="BH258" s="173"/>
      <c r="BI258" s="173"/>
      <c r="BJ258" s="173"/>
      <c r="BK258" s="173"/>
      <c r="BL258" s="173"/>
      <c r="BM258" s="173"/>
    </row>
    <row r="259" spans="1:65" s="107" customFormat="1">
      <c r="A259" s="173"/>
      <c r="B259" s="173"/>
      <c r="C259" s="173"/>
      <c r="D259" s="173"/>
      <c r="E259" s="173"/>
      <c r="F259" s="173"/>
      <c r="G259" s="173"/>
      <c r="H259" s="173"/>
      <c r="I259" s="173"/>
      <c r="J259" s="173"/>
      <c r="K259" s="173"/>
      <c r="L259" s="173"/>
      <c r="M259" s="173"/>
      <c r="N259" s="173"/>
      <c r="O259" s="173"/>
      <c r="P259" s="173"/>
      <c r="Q259" s="173"/>
      <c r="R259" s="173"/>
      <c r="S259" s="173"/>
      <c r="T259" s="173"/>
      <c r="U259" s="173"/>
      <c r="V259" s="173"/>
      <c r="W259" s="173"/>
      <c r="X259" s="173"/>
      <c r="Y259" s="173"/>
      <c r="Z259" s="173"/>
      <c r="AA259" s="173"/>
      <c r="AB259" s="173"/>
      <c r="AC259" s="173"/>
      <c r="AD259" s="173"/>
      <c r="AE259" s="173"/>
      <c r="AF259" s="173"/>
      <c r="AG259" s="173"/>
      <c r="AH259" s="173"/>
      <c r="AI259" s="173"/>
      <c r="AJ259" s="173"/>
      <c r="AK259" s="173"/>
      <c r="AL259" s="173"/>
      <c r="AM259" s="173"/>
      <c r="AN259" s="173"/>
      <c r="AO259" s="173"/>
      <c r="AP259" s="173"/>
      <c r="AQ259" s="173"/>
      <c r="AR259" s="173"/>
      <c r="AS259" s="173"/>
      <c r="AT259" s="173"/>
      <c r="AU259" s="173"/>
      <c r="AV259" s="173"/>
      <c r="AW259" s="173"/>
      <c r="AX259" s="173"/>
      <c r="AY259" s="173"/>
      <c r="AZ259" s="173"/>
      <c r="BA259" s="173"/>
      <c r="BB259" s="173"/>
      <c r="BC259" s="173"/>
      <c r="BD259" s="173"/>
      <c r="BE259" s="173"/>
      <c r="BF259" s="173"/>
      <c r="BG259" s="173"/>
      <c r="BH259" s="173"/>
      <c r="BI259" s="173"/>
      <c r="BJ259" s="173"/>
      <c r="BK259" s="173"/>
      <c r="BL259" s="173"/>
      <c r="BM259" s="173"/>
    </row>
    <row r="260" spans="1:65" s="107" customFormat="1">
      <c r="A260" s="173"/>
      <c r="B260" s="173"/>
      <c r="C260" s="173"/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73"/>
      <c r="O260" s="173"/>
      <c r="P260" s="173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  <c r="AA260" s="173"/>
      <c r="AB260" s="173"/>
      <c r="AC260" s="173"/>
      <c r="AD260" s="173"/>
      <c r="AE260" s="173"/>
      <c r="AF260" s="173"/>
      <c r="AG260" s="173"/>
      <c r="AH260" s="173"/>
      <c r="AI260" s="173"/>
      <c r="AJ260" s="173"/>
      <c r="AK260" s="173"/>
      <c r="AL260" s="173"/>
      <c r="AM260" s="173"/>
      <c r="AN260" s="173"/>
      <c r="AO260" s="173"/>
      <c r="AP260" s="173"/>
      <c r="AQ260" s="173"/>
      <c r="AR260" s="173"/>
      <c r="AS260" s="173"/>
      <c r="AT260" s="173"/>
      <c r="AU260" s="173"/>
      <c r="AV260" s="173"/>
      <c r="AW260" s="173"/>
      <c r="AX260" s="173"/>
      <c r="AY260" s="173"/>
      <c r="AZ260" s="173"/>
      <c r="BA260" s="173"/>
      <c r="BB260" s="173"/>
      <c r="BC260" s="173"/>
      <c r="BD260" s="173"/>
      <c r="BE260" s="173"/>
      <c r="BF260" s="173"/>
      <c r="BG260" s="173"/>
      <c r="BH260" s="173"/>
      <c r="BI260" s="173"/>
      <c r="BJ260" s="173"/>
      <c r="BK260" s="173"/>
      <c r="BL260" s="173"/>
      <c r="BM260" s="173"/>
    </row>
    <row r="261" spans="1:65" s="107" customFormat="1">
      <c r="A261" s="173"/>
      <c r="B261" s="173"/>
      <c r="C261" s="173"/>
      <c r="D261" s="173"/>
      <c r="E261" s="173"/>
      <c r="F261" s="173"/>
      <c r="G261" s="173"/>
      <c r="H261" s="173"/>
      <c r="I261" s="173"/>
      <c r="J261" s="173"/>
      <c r="K261" s="173"/>
      <c r="L261" s="173"/>
      <c r="M261" s="173"/>
      <c r="N261" s="173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  <c r="AA261" s="173"/>
      <c r="AB261" s="173"/>
      <c r="AC261" s="173"/>
      <c r="AD261" s="173"/>
      <c r="AE261" s="173"/>
      <c r="AF261" s="173"/>
      <c r="AG261" s="173"/>
      <c r="AH261" s="173"/>
      <c r="AI261" s="173"/>
      <c r="AJ261" s="173"/>
      <c r="AK261" s="173"/>
      <c r="AL261" s="173"/>
      <c r="AM261" s="173"/>
      <c r="AN261" s="173"/>
      <c r="AO261" s="173"/>
      <c r="AP261" s="173"/>
      <c r="AQ261" s="173"/>
      <c r="AR261" s="173"/>
      <c r="AS261" s="173"/>
      <c r="AT261" s="173"/>
      <c r="AU261" s="173"/>
      <c r="AV261" s="173"/>
      <c r="AW261" s="173"/>
      <c r="AX261" s="173"/>
      <c r="AY261" s="173"/>
      <c r="AZ261" s="173"/>
      <c r="BA261" s="173"/>
      <c r="BB261" s="173"/>
      <c r="BC261" s="173"/>
      <c r="BD261" s="173"/>
      <c r="BE261" s="173"/>
      <c r="BF261" s="173"/>
      <c r="BG261" s="173"/>
      <c r="BH261" s="173"/>
      <c r="BI261" s="173"/>
      <c r="BJ261" s="173"/>
      <c r="BK261" s="173"/>
      <c r="BL261" s="173"/>
      <c r="BM261" s="173"/>
    </row>
    <row r="262" spans="1:65" s="107" customFormat="1">
      <c r="A262" s="173"/>
      <c r="B262" s="173"/>
      <c r="C262" s="173"/>
      <c r="D262" s="173"/>
      <c r="E262" s="173"/>
      <c r="F262" s="173"/>
      <c r="G262" s="173"/>
      <c r="H262" s="173"/>
      <c r="I262" s="173"/>
      <c r="J262" s="173"/>
      <c r="K262" s="173"/>
      <c r="L262" s="173"/>
      <c r="M262" s="173"/>
      <c r="N262" s="173"/>
      <c r="O262" s="173"/>
      <c r="P262" s="173"/>
      <c r="Q262" s="173"/>
      <c r="R262" s="173"/>
      <c r="S262" s="173"/>
      <c r="T262" s="173"/>
      <c r="U262" s="173"/>
      <c r="V262" s="173"/>
      <c r="W262" s="173"/>
      <c r="X262" s="173"/>
      <c r="Y262" s="173"/>
      <c r="Z262" s="173"/>
      <c r="AA262" s="173"/>
      <c r="AB262" s="173"/>
      <c r="AC262" s="173"/>
      <c r="AD262" s="173"/>
      <c r="AE262" s="173"/>
      <c r="AF262" s="173"/>
      <c r="AG262" s="173"/>
      <c r="AH262" s="173"/>
      <c r="AI262" s="173"/>
      <c r="AJ262" s="173"/>
      <c r="AK262" s="173"/>
      <c r="AL262" s="173"/>
      <c r="AM262" s="173"/>
      <c r="AN262" s="173"/>
      <c r="AO262" s="173"/>
      <c r="AP262" s="173"/>
      <c r="AQ262" s="173"/>
      <c r="AR262" s="173"/>
      <c r="AS262" s="173"/>
      <c r="AT262" s="173"/>
      <c r="AU262" s="173"/>
      <c r="AV262" s="173"/>
      <c r="AW262" s="173"/>
      <c r="AX262" s="173"/>
      <c r="AY262" s="173"/>
      <c r="AZ262" s="173"/>
      <c r="BA262" s="173"/>
      <c r="BB262" s="173"/>
      <c r="BC262" s="173"/>
      <c r="BD262" s="173"/>
      <c r="BE262" s="173"/>
      <c r="BF262" s="173"/>
      <c r="BG262" s="173"/>
      <c r="BH262" s="173"/>
      <c r="BI262" s="173"/>
      <c r="BJ262" s="173"/>
      <c r="BK262" s="173"/>
      <c r="BL262" s="173"/>
      <c r="BM262" s="173"/>
    </row>
    <row r="263" spans="1:65" s="107" customFormat="1">
      <c r="A263" s="173"/>
      <c r="B263" s="173"/>
      <c r="C263" s="173"/>
      <c r="D263" s="173"/>
      <c r="E263" s="173"/>
      <c r="F263" s="173"/>
      <c r="G263" s="173"/>
      <c r="H263" s="173"/>
      <c r="I263" s="173"/>
      <c r="J263" s="173"/>
      <c r="K263" s="173"/>
      <c r="L263" s="173"/>
      <c r="M263" s="173"/>
      <c r="N263" s="173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  <c r="AA263" s="173"/>
      <c r="AB263" s="173"/>
      <c r="AC263" s="173"/>
      <c r="AD263" s="173"/>
      <c r="AE263" s="173"/>
      <c r="AF263" s="173"/>
      <c r="AG263" s="173"/>
      <c r="AH263" s="173"/>
      <c r="AI263" s="173"/>
      <c r="AJ263" s="173"/>
      <c r="AK263" s="173"/>
      <c r="AL263" s="173"/>
      <c r="AM263" s="173"/>
      <c r="AN263" s="173"/>
      <c r="AO263" s="173"/>
      <c r="AP263" s="173"/>
      <c r="AQ263" s="173"/>
      <c r="AR263" s="173"/>
      <c r="AS263" s="173"/>
      <c r="AT263" s="173"/>
      <c r="AU263" s="173"/>
      <c r="AV263" s="173"/>
      <c r="AW263" s="173"/>
      <c r="AX263" s="173"/>
      <c r="AY263" s="173"/>
      <c r="AZ263" s="173"/>
      <c r="BA263" s="173"/>
      <c r="BB263" s="173"/>
      <c r="BC263" s="173"/>
      <c r="BD263" s="173"/>
      <c r="BE263" s="173"/>
      <c r="BF263" s="173"/>
      <c r="BG263" s="173"/>
      <c r="BH263" s="173"/>
      <c r="BI263" s="173"/>
      <c r="BJ263" s="173"/>
      <c r="BK263" s="173"/>
      <c r="BL263" s="173"/>
      <c r="BM263" s="173"/>
    </row>
    <row r="264" spans="1:65" s="107" customFormat="1">
      <c r="A264" s="173"/>
      <c r="B264" s="173"/>
      <c r="C264" s="173"/>
      <c r="D264" s="173"/>
      <c r="E264" s="173"/>
      <c r="F264" s="173"/>
      <c r="G264" s="173"/>
      <c r="H264" s="173"/>
      <c r="I264" s="173"/>
      <c r="J264" s="173"/>
      <c r="K264" s="173"/>
      <c r="L264" s="173"/>
      <c r="M264" s="173"/>
      <c r="N264" s="173"/>
      <c r="O264" s="173"/>
      <c r="P264" s="173"/>
      <c r="Q264" s="173"/>
      <c r="R264" s="173"/>
      <c r="S264" s="173"/>
      <c r="T264" s="173"/>
      <c r="U264" s="173"/>
      <c r="V264" s="173"/>
      <c r="W264" s="173"/>
      <c r="X264" s="173"/>
      <c r="Y264" s="173"/>
      <c r="Z264" s="173"/>
      <c r="AA264" s="173"/>
      <c r="AB264" s="173"/>
      <c r="AC264" s="173"/>
      <c r="AD264" s="173"/>
      <c r="AE264" s="173"/>
      <c r="AF264" s="173"/>
      <c r="AG264" s="173"/>
      <c r="AH264" s="173"/>
      <c r="AI264" s="173"/>
      <c r="AJ264" s="173"/>
      <c r="AK264" s="173"/>
      <c r="AL264" s="173"/>
      <c r="AM264" s="173"/>
      <c r="AN264" s="173"/>
      <c r="AO264" s="173"/>
      <c r="AP264" s="173"/>
      <c r="AQ264" s="173"/>
      <c r="AR264" s="173"/>
      <c r="AS264" s="173"/>
      <c r="AT264" s="173"/>
      <c r="AU264" s="173"/>
      <c r="AV264" s="173"/>
      <c r="AW264" s="173"/>
      <c r="AX264" s="173"/>
      <c r="AY264" s="173"/>
      <c r="AZ264" s="173"/>
      <c r="BA264" s="173"/>
      <c r="BB264" s="173"/>
      <c r="BC264" s="173"/>
      <c r="BD264" s="173"/>
      <c r="BE264" s="173"/>
      <c r="BF264" s="173"/>
      <c r="BG264" s="173"/>
      <c r="BH264" s="173"/>
      <c r="BI264" s="173"/>
      <c r="BJ264" s="173"/>
      <c r="BK264" s="173"/>
      <c r="BL264" s="173"/>
      <c r="BM264" s="173"/>
    </row>
    <row r="265" spans="1:65" s="107" customFormat="1">
      <c r="A265" s="173"/>
      <c r="B265" s="173"/>
      <c r="C265" s="173"/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  <c r="N265" s="173"/>
      <c r="O265" s="173"/>
      <c r="P265" s="173"/>
      <c r="Q265" s="173"/>
      <c r="R265" s="173"/>
      <c r="S265" s="173"/>
      <c r="T265" s="173"/>
      <c r="U265" s="173"/>
      <c r="V265" s="173"/>
      <c r="W265" s="173"/>
      <c r="X265" s="173"/>
      <c r="Y265" s="173"/>
      <c r="Z265" s="173"/>
      <c r="AA265" s="173"/>
      <c r="AB265" s="173"/>
      <c r="AC265" s="173"/>
      <c r="AD265" s="173"/>
      <c r="AE265" s="173"/>
      <c r="AF265" s="173"/>
      <c r="AG265" s="173"/>
      <c r="AH265" s="173"/>
      <c r="AI265" s="173"/>
      <c r="AJ265" s="173"/>
      <c r="AK265" s="173"/>
      <c r="AL265" s="173"/>
      <c r="AM265" s="173"/>
      <c r="AN265" s="173"/>
      <c r="AO265" s="173"/>
      <c r="AP265" s="173"/>
      <c r="AQ265" s="173"/>
      <c r="AR265" s="173"/>
      <c r="AS265" s="173"/>
      <c r="AT265" s="173"/>
      <c r="AU265" s="173"/>
      <c r="AV265" s="173"/>
      <c r="AW265" s="173"/>
      <c r="AX265" s="173"/>
      <c r="AY265" s="173"/>
      <c r="AZ265" s="173"/>
      <c r="BA265" s="173"/>
      <c r="BB265" s="173"/>
      <c r="BC265" s="173"/>
      <c r="BD265" s="173"/>
      <c r="BE265" s="173"/>
      <c r="BF265" s="173"/>
      <c r="BG265" s="173"/>
      <c r="BH265" s="173"/>
      <c r="BI265" s="173"/>
      <c r="BJ265" s="173"/>
      <c r="BK265" s="173"/>
      <c r="BL265" s="173"/>
      <c r="BM265" s="173"/>
    </row>
    <row r="266" spans="1:65" s="107" customFormat="1">
      <c r="A266" s="173"/>
      <c r="B266" s="173"/>
      <c r="C266" s="173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73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  <c r="Z266" s="173"/>
      <c r="AA266" s="173"/>
      <c r="AB266" s="173"/>
      <c r="AC266" s="173"/>
      <c r="AD266" s="173"/>
      <c r="AE266" s="173"/>
      <c r="AF266" s="173"/>
      <c r="AG266" s="173"/>
      <c r="AH266" s="173"/>
      <c r="AI266" s="173"/>
      <c r="AJ266" s="173"/>
      <c r="AK266" s="173"/>
      <c r="AL266" s="173"/>
      <c r="AM266" s="173"/>
      <c r="AN266" s="173"/>
      <c r="AO266" s="173"/>
      <c r="AP266" s="173"/>
      <c r="AQ266" s="173"/>
      <c r="AR266" s="173"/>
      <c r="AS266" s="173"/>
      <c r="AT266" s="173"/>
      <c r="AU266" s="173"/>
      <c r="AV266" s="173"/>
      <c r="AW266" s="173"/>
      <c r="AX266" s="173"/>
      <c r="AY266" s="173"/>
      <c r="AZ266" s="173"/>
      <c r="BA266" s="173"/>
      <c r="BB266" s="173"/>
      <c r="BC266" s="173"/>
      <c r="BD266" s="173"/>
      <c r="BE266" s="173"/>
      <c r="BF266" s="173"/>
      <c r="BG266" s="173"/>
      <c r="BH266" s="173"/>
      <c r="BI266" s="173"/>
      <c r="BJ266" s="173"/>
      <c r="BK266" s="173"/>
      <c r="BL266" s="173"/>
      <c r="BM266" s="173"/>
    </row>
    <row r="267" spans="1:65" s="107" customFormat="1">
      <c r="A267" s="173"/>
      <c r="B267" s="173"/>
      <c r="C267" s="173"/>
      <c r="D267" s="173"/>
      <c r="E267" s="173"/>
      <c r="F267" s="173"/>
      <c r="G267" s="173"/>
      <c r="H267" s="173"/>
      <c r="I267" s="173"/>
      <c r="J267" s="173"/>
      <c r="K267" s="173"/>
      <c r="L267" s="173"/>
      <c r="M267" s="173"/>
      <c r="N267" s="173"/>
      <c r="O267" s="173"/>
      <c r="P267" s="173"/>
      <c r="Q267" s="173"/>
      <c r="R267" s="173"/>
      <c r="S267" s="173"/>
      <c r="T267" s="173"/>
      <c r="U267" s="173"/>
      <c r="V267" s="173"/>
      <c r="W267" s="173"/>
      <c r="X267" s="173"/>
      <c r="Y267" s="173"/>
      <c r="Z267" s="173"/>
      <c r="AA267" s="173"/>
      <c r="AB267" s="173"/>
      <c r="AC267" s="173"/>
      <c r="AD267" s="173"/>
      <c r="AE267" s="173"/>
      <c r="AF267" s="173"/>
      <c r="AG267" s="173"/>
      <c r="AH267" s="173"/>
      <c r="AI267" s="173"/>
      <c r="AJ267" s="173"/>
      <c r="AK267" s="173"/>
      <c r="AL267" s="173"/>
      <c r="AM267" s="173"/>
      <c r="AN267" s="173"/>
      <c r="AO267" s="173"/>
      <c r="AP267" s="173"/>
      <c r="AQ267" s="173"/>
      <c r="AR267" s="173"/>
      <c r="AS267" s="173"/>
      <c r="AT267" s="173"/>
      <c r="AU267" s="173"/>
      <c r="AV267" s="173"/>
      <c r="AW267" s="173"/>
      <c r="AX267" s="173"/>
      <c r="AY267" s="173"/>
      <c r="AZ267" s="173"/>
      <c r="BA267" s="173"/>
      <c r="BB267" s="173"/>
      <c r="BC267" s="173"/>
      <c r="BD267" s="173"/>
      <c r="BE267" s="173"/>
      <c r="BF267" s="173"/>
      <c r="BG267" s="173"/>
      <c r="BH267" s="173"/>
      <c r="BI267" s="173"/>
      <c r="BJ267" s="173"/>
      <c r="BK267" s="173"/>
      <c r="BL267" s="173"/>
      <c r="BM267" s="173"/>
    </row>
    <row r="268" spans="1:65" s="107" customFormat="1">
      <c r="A268" s="173"/>
      <c r="B268" s="173"/>
      <c r="C268" s="173"/>
      <c r="D268" s="173"/>
      <c r="E268" s="173"/>
      <c r="F268" s="173"/>
      <c r="G268" s="173"/>
      <c r="H268" s="173"/>
      <c r="I268" s="173"/>
      <c r="J268" s="173"/>
      <c r="K268" s="173"/>
      <c r="L268" s="173"/>
      <c r="M268" s="173"/>
      <c r="N268" s="173"/>
      <c r="O268" s="173"/>
      <c r="P268" s="173"/>
      <c r="Q268" s="173"/>
      <c r="R268" s="173"/>
      <c r="S268" s="173"/>
      <c r="T268" s="173"/>
      <c r="U268" s="173"/>
      <c r="V268" s="173"/>
      <c r="W268" s="173"/>
      <c r="X268" s="173"/>
      <c r="Y268" s="173"/>
      <c r="Z268" s="173"/>
      <c r="AA268" s="173"/>
      <c r="AB268" s="173"/>
      <c r="AC268" s="173"/>
      <c r="AD268" s="173"/>
      <c r="AE268" s="173"/>
      <c r="AF268" s="173"/>
      <c r="AG268" s="173"/>
      <c r="AH268" s="173"/>
      <c r="AI268" s="173"/>
      <c r="AJ268" s="173"/>
      <c r="AK268" s="173"/>
      <c r="AL268" s="173"/>
      <c r="AM268" s="173"/>
      <c r="AN268" s="173"/>
      <c r="AO268" s="173"/>
      <c r="AP268" s="173"/>
      <c r="AQ268" s="173"/>
      <c r="AR268" s="173"/>
      <c r="AS268" s="173"/>
      <c r="AT268" s="173"/>
      <c r="AU268" s="173"/>
      <c r="AV268" s="173"/>
      <c r="AW268" s="173"/>
      <c r="AX268" s="173"/>
      <c r="AY268" s="173"/>
      <c r="AZ268" s="173"/>
      <c r="BA268" s="173"/>
      <c r="BB268" s="173"/>
      <c r="BC268" s="173"/>
      <c r="BD268" s="173"/>
      <c r="BE268" s="173"/>
      <c r="BF268" s="173"/>
      <c r="BG268" s="173"/>
      <c r="BH268" s="173"/>
      <c r="BI268" s="173"/>
      <c r="BJ268" s="173"/>
      <c r="BK268" s="173"/>
      <c r="BL268" s="173"/>
      <c r="BM268" s="173"/>
    </row>
    <row r="269" spans="1:65" s="107" customFormat="1">
      <c r="A269" s="173"/>
      <c r="B269" s="173"/>
      <c r="C269" s="173"/>
      <c r="D269" s="173"/>
      <c r="E269" s="173"/>
      <c r="F269" s="173"/>
      <c r="G269" s="173"/>
      <c r="H269" s="173"/>
      <c r="I269" s="173"/>
      <c r="J269" s="173"/>
      <c r="K269" s="173"/>
      <c r="L269" s="173"/>
      <c r="M269" s="173"/>
      <c r="N269" s="173"/>
      <c r="O269" s="173"/>
      <c r="P269" s="173"/>
      <c r="Q269" s="173"/>
      <c r="R269" s="173"/>
      <c r="S269" s="173"/>
      <c r="T269" s="173"/>
      <c r="U269" s="173"/>
      <c r="V269" s="173"/>
      <c r="W269" s="173"/>
      <c r="X269" s="173"/>
      <c r="Y269" s="173"/>
      <c r="Z269" s="173"/>
      <c r="AA269" s="173"/>
      <c r="AB269" s="173"/>
      <c r="AC269" s="173"/>
      <c r="AD269" s="173"/>
      <c r="AE269" s="173"/>
      <c r="AF269" s="173"/>
      <c r="AG269" s="173"/>
      <c r="AH269" s="173"/>
      <c r="AI269" s="173"/>
      <c r="AJ269" s="173"/>
      <c r="AK269" s="173"/>
      <c r="AL269" s="173"/>
      <c r="AM269" s="173"/>
      <c r="AN269" s="173"/>
      <c r="AO269" s="173"/>
      <c r="AP269" s="173"/>
      <c r="AQ269" s="173"/>
      <c r="AR269" s="173"/>
      <c r="AS269" s="173"/>
      <c r="AT269" s="173"/>
      <c r="AU269" s="173"/>
      <c r="AV269" s="173"/>
      <c r="AW269" s="173"/>
      <c r="AX269" s="173"/>
      <c r="AY269" s="173"/>
      <c r="AZ269" s="173"/>
      <c r="BA269" s="173"/>
      <c r="BB269" s="173"/>
      <c r="BC269" s="173"/>
      <c r="BD269" s="173"/>
      <c r="BE269" s="173"/>
      <c r="BF269" s="173"/>
      <c r="BG269" s="173"/>
      <c r="BH269" s="173"/>
      <c r="BI269" s="173"/>
      <c r="BJ269" s="173"/>
      <c r="BK269" s="173"/>
      <c r="BL269" s="173"/>
      <c r="BM269" s="173"/>
    </row>
    <row r="270" spans="1:65" s="107" customFormat="1">
      <c r="A270" s="173"/>
      <c r="B270" s="173"/>
      <c r="C270" s="173"/>
      <c r="D270" s="173"/>
      <c r="E270" s="173"/>
      <c r="F270" s="173"/>
      <c r="G270" s="173"/>
      <c r="H270" s="173"/>
      <c r="I270" s="173"/>
      <c r="J270" s="173"/>
      <c r="K270" s="173"/>
      <c r="L270" s="173"/>
      <c r="M270" s="173"/>
      <c r="N270" s="173"/>
      <c r="O270" s="173"/>
      <c r="P270" s="173"/>
      <c r="Q270" s="173"/>
      <c r="R270" s="173"/>
      <c r="S270" s="173"/>
      <c r="T270" s="173"/>
      <c r="U270" s="173"/>
      <c r="V270" s="173"/>
      <c r="W270" s="173"/>
      <c r="X270" s="173"/>
      <c r="Y270" s="173"/>
      <c r="Z270" s="173"/>
      <c r="AA270" s="173"/>
      <c r="AB270" s="173"/>
      <c r="AC270" s="173"/>
      <c r="AD270" s="173"/>
      <c r="AE270" s="173"/>
      <c r="AF270" s="173"/>
      <c r="AG270" s="173"/>
      <c r="AH270" s="173"/>
      <c r="AI270" s="173"/>
      <c r="AJ270" s="173"/>
      <c r="AK270" s="173"/>
      <c r="AL270" s="173"/>
      <c r="AM270" s="173"/>
      <c r="AN270" s="173"/>
      <c r="AO270" s="173"/>
      <c r="AP270" s="173"/>
      <c r="AQ270" s="173"/>
      <c r="AR270" s="173"/>
      <c r="AS270" s="173"/>
      <c r="AT270" s="173"/>
      <c r="AU270" s="173"/>
      <c r="AV270" s="173"/>
      <c r="AW270" s="173"/>
      <c r="AX270" s="173"/>
      <c r="AY270" s="173"/>
      <c r="AZ270" s="173"/>
      <c r="BA270" s="173"/>
      <c r="BB270" s="173"/>
      <c r="BC270" s="173"/>
      <c r="BD270" s="173"/>
      <c r="BE270" s="173"/>
      <c r="BF270" s="173"/>
      <c r="BG270" s="173"/>
      <c r="BH270" s="173"/>
      <c r="BI270" s="173"/>
      <c r="BJ270" s="173"/>
      <c r="BK270" s="173"/>
      <c r="BL270" s="173"/>
      <c r="BM270" s="173"/>
    </row>
    <row r="271" spans="1:65" s="107" customFormat="1">
      <c r="A271" s="173"/>
      <c r="B271" s="173"/>
      <c r="C271" s="173"/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  <c r="AA271" s="173"/>
      <c r="AB271" s="173"/>
      <c r="AC271" s="173"/>
      <c r="AD271" s="173"/>
      <c r="AE271" s="173"/>
      <c r="AF271" s="173"/>
      <c r="AG271" s="173"/>
      <c r="AH271" s="173"/>
      <c r="AI271" s="173"/>
      <c r="AJ271" s="173"/>
      <c r="AK271" s="173"/>
      <c r="AL271" s="173"/>
      <c r="AM271" s="173"/>
      <c r="AN271" s="173"/>
      <c r="AO271" s="173"/>
      <c r="AP271" s="173"/>
      <c r="AQ271" s="173"/>
      <c r="AR271" s="173"/>
      <c r="AS271" s="173"/>
      <c r="AT271" s="173"/>
      <c r="AU271" s="173"/>
      <c r="AV271" s="173"/>
      <c r="AW271" s="173"/>
      <c r="AX271" s="173"/>
      <c r="AY271" s="173"/>
      <c r="AZ271" s="173"/>
      <c r="BA271" s="173"/>
      <c r="BB271" s="173"/>
      <c r="BC271" s="173"/>
      <c r="BD271" s="173"/>
      <c r="BE271" s="173"/>
      <c r="BF271" s="173"/>
      <c r="BG271" s="173"/>
      <c r="BH271" s="173"/>
      <c r="BI271" s="173"/>
      <c r="BJ271" s="173"/>
      <c r="BK271" s="173"/>
      <c r="BL271" s="173"/>
      <c r="BM271" s="173"/>
    </row>
    <row r="272" spans="1:65" s="107" customFormat="1">
      <c r="A272" s="173"/>
      <c r="B272" s="173"/>
      <c r="C272" s="173"/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  <c r="N272" s="173"/>
      <c r="O272" s="173"/>
      <c r="P272" s="173"/>
      <c r="Q272" s="173"/>
      <c r="R272" s="173"/>
      <c r="S272" s="173"/>
      <c r="T272" s="173"/>
      <c r="U272" s="173"/>
      <c r="V272" s="173"/>
      <c r="W272" s="173"/>
      <c r="X272" s="173"/>
      <c r="Y272" s="173"/>
      <c r="Z272" s="173"/>
      <c r="AA272" s="173"/>
      <c r="AB272" s="173"/>
      <c r="AC272" s="173"/>
      <c r="AD272" s="173"/>
      <c r="AE272" s="173"/>
      <c r="AF272" s="173"/>
      <c r="AG272" s="173"/>
      <c r="AH272" s="173"/>
      <c r="AI272" s="173"/>
      <c r="AJ272" s="173"/>
      <c r="AK272" s="173"/>
      <c r="AL272" s="173"/>
      <c r="AM272" s="173"/>
      <c r="AN272" s="173"/>
      <c r="AO272" s="173"/>
      <c r="AP272" s="173"/>
      <c r="AQ272" s="173"/>
      <c r="AR272" s="173"/>
      <c r="AS272" s="173"/>
      <c r="AT272" s="173"/>
      <c r="AU272" s="173"/>
      <c r="AV272" s="173"/>
      <c r="AW272" s="173"/>
      <c r="AX272" s="173"/>
      <c r="AY272" s="173"/>
      <c r="AZ272" s="173"/>
      <c r="BA272" s="173"/>
      <c r="BB272" s="173"/>
      <c r="BC272" s="173"/>
      <c r="BD272" s="173"/>
      <c r="BE272" s="173"/>
      <c r="BF272" s="173"/>
      <c r="BG272" s="173"/>
      <c r="BH272" s="173"/>
      <c r="BI272" s="173"/>
      <c r="BJ272" s="173"/>
      <c r="BK272" s="173"/>
      <c r="BL272" s="173"/>
      <c r="BM272" s="173"/>
    </row>
    <row r="273" spans="1:65" s="107" customFormat="1">
      <c r="A273" s="173"/>
      <c r="B273" s="173"/>
      <c r="C273" s="173"/>
      <c r="D273" s="173"/>
      <c r="E273" s="173"/>
      <c r="F273" s="173"/>
      <c r="G273" s="173"/>
      <c r="H273" s="173"/>
      <c r="I273" s="173"/>
      <c r="J273" s="173"/>
      <c r="K273" s="173"/>
      <c r="L273" s="173"/>
      <c r="M273" s="173"/>
      <c r="N273" s="173"/>
      <c r="O273" s="173"/>
      <c r="P273" s="173"/>
      <c r="Q273" s="173"/>
      <c r="R273" s="173"/>
      <c r="S273" s="173"/>
      <c r="T273" s="173"/>
      <c r="U273" s="173"/>
      <c r="V273" s="173"/>
      <c r="W273" s="173"/>
      <c r="X273" s="173"/>
      <c r="Y273" s="173"/>
      <c r="Z273" s="173"/>
      <c r="AA273" s="173"/>
      <c r="AB273" s="173"/>
      <c r="AC273" s="173"/>
      <c r="AD273" s="173"/>
      <c r="AE273" s="173"/>
      <c r="AF273" s="173"/>
      <c r="AG273" s="173"/>
      <c r="AH273" s="173"/>
      <c r="AI273" s="173"/>
      <c r="AJ273" s="173"/>
      <c r="AK273" s="173"/>
      <c r="AL273" s="173"/>
      <c r="AM273" s="173"/>
      <c r="AN273" s="173"/>
      <c r="AO273" s="173"/>
      <c r="AP273" s="173"/>
      <c r="AQ273" s="173"/>
      <c r="AR273" s="173"/>
      <c r="AS273" s="173"/>
      <c r="AT273" s="173"/>
      <c r="AU273" s="173"/>
      <c r="AV273" s="173"/>
      <c r="AW273" s="173"/>
      <c r="AX273" s="173"/>
      <c r="AY273" s="173"/>
      <c r="AZ273" s="173"/>
      <c r="BA273" s="173"/>
      <c r="BB273" s="173"/>
      <c r="BC273" s="173"/>
      <c r="BD273" s="173"/>
      <c r="BE273" s="173"/>
      <c r="BF273" s="173"/>
      <c r="BG273" s="173"/>
      <c r="BH273" s="173"/>
      <c r="BI273" s="173"/>
      <c r="BJ273" s="173"/>
      <c r="BK273" s="173"/>
      <c r="BL273" s="173"/>
      <c r="BM273" s="173"/>
    </row>
    <row r="274" spans="1:65" s="107" customFormat="1">
      <c r="A274" s="173"/>
      <c r="B274" s="173"/>
      <c r="C274" s="173"/>
      <c r="D274" s="173"/>
      <c r="E274" s="173"/>
      <c r="F274" s="173"/>
      <c r="G274" s="173"/>
      <c r="H274" s="173"/>
      <c r="I274" s="173"/>
      <c r="J274" s="173"/>
      <c r="K274" s="173"/>
      <c r="L274" s="173"/>
      <c r="M274" s="173"/>
      <c r="N274" s="173"/>
      <c r="O274" s="173"/>
      <c r="P274" s="173"/>
      <c r="Q274" s="173"/>
      <c r="R274" s="173"/>
      <c r="S274" s="173"/>
      <c r="T274" s="173"/>
      <c r="U274" s="173"/>
      <c r="V274" s="173"/>
      <c r="W274" s="173"/>
      <c r="X274" s="173"/>
      <c r="Y274" s="173"/>
      <c r="Z274" s="173"/>
      <c r="AA274" s="173"/>
      <c r="AB274" s="173"/>
      <c r="AC274" s="173"/>
      <c r="AD274" s="173"/>
      <c r="AE274" s="173"/>
      <c r="AF274" s="173"/>
      <c r="AG274" s="173"/>
      <c r="AH274" s="173"/>
      <c r="AI274" s="173"/>
      <c r="AJ274" s="173"/>
      <c r="AK274" s="173"/>
      <c r="AL274" s="173"/>
      <c r="AM274" s="173"/>
      <c r="AN274" s="173"/>
      <c r="AO274" s="173"/>
      <c r="AP274" s="173"/>
      <c r="AQ274" s="173"/>
      <c r="AR274" s="173"/>
      <c r="AS274" s="173"/>
      <c r="AT274" s="173"/>
      <c r="AU274" s="173"/>
      <c r="AV274" s="173"/>
      <c r="AW274" s="173"/>
      <c r="AX274" s="173"/>
      <c r="AY274" s="173"/>
      <c r="AZ274" s="173"/>
      <c r="BA274" s="173"/>
      <c r="BB274" s="173"/>
      <c r="BC274" s="173"/>
      <c r="BD274" s="173"/>
      <c r="BE274" s="173"/>
      <c r="BF274" s="173"/>
      <c r="BG274" s="173"/>
      <c r="BH274" s="173"/>
      <c r="BI274" s="173"/>
      <c r="BJ274" s="173"/>
      <c r="BK274" s="173"/>
      <c r="BL274" s="173"/>
      <c r="BM274" s="173"/>
    </row>
    <row r="275" spans="1:65" s="107" customFormat="1">
      <c r="A275" s="173"/>
      <c r="B275" s="173"/>
      <c r="C275" s="173"/>
      <c r="D275" s="173"/>
      <c r="E275" s="173"/>
      <c r="F275" s="173"/>
      <c r="G275" s="173"/>
      <c r="H275" s="173"/>
      <c r="I275" s="173"/>
      <c r="J275" s="173"/>
      <c r="K275" s="173"/>
      <c r="L275" s="173"/>
      <c r="M275" s="173"/>
      <c r="N275" s="173"/>
      <c r="O275" s="173"/>
      <c r="P275" s="173"/>
      <c r="Q275" s="173"/>
      <c r="R275" s="173"/>
      <c r="S275" s="173"/>
      <c r="T275" s="173"/>
      <c r="U275" s="173"/>
      <c r="V275" s="173"/>
      <c r="W275" s="173"/>
      <c r="X275" s="173"/>
      <c r="Y275" s="173"/>
      <c r="Z275" s="173"/>
      <c r="AA275" s="173"/>
      <c r="AB275" s="173"/>
      <c r="AC275" s="173"/>
      <c r="AD275" s="173"/>
      <c r="AE275" s="173"/>
      <c r="AF275" s="173"/>
      <c r="AG275" s="173"/>
      <c r="AH275" s="173"/>
      <c r="AI275" s="173"/>
      <c r="AJ275" s="173"/>
      <c r="AK275" s="173"/>
      <c r="AL275" s="173"/>
      <c r="AM275" s="173"/>
      <c r="AN275" s="173"/>
      <c r="AO275" s="173"/>
      <c r="AP275" s="173"/>
      <c r="AQ275" s="173"/>
      <c r="AR275" s="173"/>
      <c r="AS275" s="173"/>
      <c r="AT275" s="173"/>
      <c r="AU275" s="173"/>
      <c r="AV275" s="173"/>
      <c r="AW275" s="173"/>
      <c r="AX275" s="173"/>
      <c r="AY275" s="173"/>
      <c r="AZ275" s="173"/>
      <c r="BA275" s="173"/>
      <c r="BB275" s="173"/>
      <c r="BC275" s="173"/>
      <c r="BD275" s="173"/>
      <c r="BE275" s="173"/>
      <c r="BF275" s="173"/>
      <c r="BG275" s="173"/>
      <c r="BH275" s="173"/>
      <c r="BI275" s="173"/>
      <c r="BJ275" s="173"/>
      <c r="BK275" s="173"/>
      <c r="BL275" s="173"/>
      <c r="BM275" s="173"/>
    </row>
    <row r="276" spans="1:65" s="107" customFormat="1">
      <c r="A276" s="173"/>
      <c r="B276" s="173"/>
      <c r="C276" s="173"/>
      <c r="D276" s="173"/>
      <c r="E276" s="173"/>
      <c r="F276" s="173"/>
      <c r="G276" s="173"/>
      <c r="H276" s="173"/>
      <c r="I276" s="173"/>
      <c r="J276" s="173"/>
      <c r="K276" s="173"/>
      <c r="L276" s="173"/>
      <c r="M276" s="173"/>
      <c r="N276" s="173"/>
      <c r="O276" s="173"/>
      <c r="P276" s="173"/>
      <c r="Q276" s="173"/>
      <c r="R276" s="173"/>
      <c r="S276" s="173"/>
      <c r="T276" s="173"/>
      <c r="U276" s="173"/>
      <c r="V276" s="173"/>
      <c r="W276" s="173"/>
      <c r="X276" s="173"/>
      <c r="Y276" s="173"/>
      <c r="Z276" s="173"/>
      <c r="AA276" s="173"/>
      <c r="AB276" s="173"/>
      <c r="AC276" s="173"/>
      <c r="AD276" s="173"/>
      <c r="AE276" s="173"/>
      <c r="AF276" s="173"/>
      <c r="AG276" s="173"/>
      <c r="AH276" s="173"/>
      <c r="AI276" s="173"/>
      <c r="AJ276" s="173"/>
      <c r="AK276" s="173"/>
      <c r="AL276" s="173"/>
      <c r="AM276" s="173"/>
      <c r="AN276" s="173"/>
      <c r="AO276" s="173"/>
      <c r="AP276" s="173"/>
      <c r="AQ276" s="173"/>
      <c r="AR276" s="173"/>
      <c r="AS276" s="173"/>
      <c r="AT276" s="173"/>
      <c r="AU276" s="173"/>
      <c r="AV276" s="173"/>
      <c r="AW276" s="173"/>
      <c r="AX276" s="173"/>
      <c r="AY276" s="173"/>
      <c r="AZ276" s="173"/>
      <c r="BA276" s="173"/>
      <c r="BB276" s="173"/>
      <c r="BC276" s="173"/>
      <c r="BD276" s="173"/>
      <c r="BE276" s="173"/>
      <c r="BF276" s="173"/>
      <c r="BG276" s="173"/>
      <c r="BH276" s="173"/>
      <c r="BI276" s="173"/>
      <c r="BJ276" s="173"/>
      <c r="BK276" s="173"/>
      <c r="BL276" s="173"/>
      <c r="BM276" s="173"/>
    </row>
    <row r="277" spans="1:65" s="107" customFormat="1">
      <c r="A277" s="173"/>
      <c r="B277" s="173"/>
      <c r="C277" s="173"/>
      <c r="D277" s="173"/>
      <c r="E277" s="173"/>
      <c r="F277" s="173"/>
      <c r="G277" s="173"/>
      <c r="H277" s="173"/>
      <c r="I277" s="173"/>
      <c r="J277" s="173"/>
      <c r="K277" s="173"/>
      <c r="L277" s="173"/>
      <c r="M277" s="173"/>
      <c r="N277" s="173"/>
      <c r="O277" s="173"/>
      <c r="P277" s="173"/>
      <c r="Q277" s="173"/>
      <c r="R277" s="173"/>
      <c r="S277" s="173"/>
      <c r="T277" s="173"/>
      <c r="U277" s="173"/>
      <c r="V277" s="173"/>
      <c r="W277" s="173"/>
      <c r="X277" s="173"/>
      <c r="Y277" s="173"/>
      <c r="Z277" s="173"/>
      <c r="AA277" s="173"/>
      <c r="AB277" s="173"/>
      <c r="AC277" s="173"/>
      <c r="AD277" s="173"/>
      <c r="AE277" s="173"/>
      <c r="AF277" s="173"/>
      <c r="AG277" s="173"/>
      <c r="AH277" s="173"/>
      <c r="AI277" s="173"/>
      <c r="AJ277" s="173"/>
      <c r="AK277" s="173"/>
      <c r="AL277" s="173"/>
      <c r="AM277" s="173"/>
      <c r="AN277" s="173"/>
      <c r="AO277" s="173"/>
      <c r="AP277" s="173"/>
      <c r="AQ277" s="173"/>
      <c r="AR277" s="173"/>
      <c r="AS277" s="173"/>
      <c r="AT277" s="173"/>
      <c r="AU277" s="173"/>
      <c r="AV277" s="173"/>
      <c r="AW277" s="173"/>
      <c r="AX277" s="173"/>
      <c r="AY277" s="173"/>
      <c r="AZ277" s="173"/>
      <c r="BA277" s="173"/>
      <c r="BB277" s="173"/>
      <c r="BC277" s="173"/>
      <c r="BD277" s="173"/>
      <c r="BE277" s="173"/>
      <c r="BF277" s="173"/>
      <c r="BG277" s="173"/>
      <c r="BH277" s="173"/>
      <c r="BI277" s="173"/>
      <c r="BJ277" s="173"/>
      <c r="BK277" s="173"/>
      <c r="BL277" s="173"/>
      <c r="BM277" s="173"/>
    </row>
    <row r="278" spans="1:65" s="107" customFormat="1">
      <c r="A278" s="173"/>
      <c r="B278" s="173"/>
      <c r="C278" s="173"/>
      <c r="D278" s="173"/>
      <c r="E278" s="173"/>
      <c r="F278" s="173"/>
      <c r="G278" s="173"/>
      <c r="H278" s="173"/>
      <c r="I278" s="173"/>
      <c r="J278" s="173"/>
      <c r="K278" s="173"/>
      <c r="L278" s="173"/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  <c r="AA278" s="173"/>
      <c r="AB278" s="173"/>
      <c r="AC278" s="173"/>
      <c r="AD278" s="173"/>
      <c r="AE278" s="173"/>
      <c r="AF278" s="173"/>
      <c r="AG278" s="173"/>
      <c r="AH278" s="173"/>
      <c r="AI278" s="173"/>
      <c r="AJ278" s="173"/>
      <c r="AK278" s="173"/>
      <c r="AL278" s="173"/>
      <c r="AM278" s="173"/>
      <c r="AN278" s="173"/>
      <c r="AO278" s="173"/>
      <c r="AP278" s="173"/>
      <c r="AQ278" s="173"/>
      <c r="AR278" s="173"/>
      <c r="AS278" s="173"/>
      <c r="AT278" s="173"/>
      <c r="AU278" s="173"/>
      <c r="AV278" s="173"/>
      <c r="AW278" s="173"/>
      <c r="AX278" s="173"/>
      <c r="AY278" s="173"/>
      <c r="AZ278" s="173"/>
      <c r="BA278" s="173"/>
      <c r="BB278" s="173"/>
      <c r="BC278" s="173"/>
      <c r="BD278" s="173"/>
      <c r="BE278" s="173"/>
      <c r="BF278" s="173"/>
      <c r="BG278" s="173"/>
      <c r="BH278" s="173"/>
      <c r="BI278" s="173"/>
      <c r="BJ278" s="173"/>
      <c r="BK278" s="173"/>
      <c r="BL278" s="173"/>
      <c r="BM278" s="173"/>
    </row>
    <row r="279" spans="1:65" s="107" customFormat="1">
      <c r="A279" s="173"/>
      <c r="B279" s="173"/>
      <c r="C279" s="173"/>
      <c r="D279" s="173"/>
      <c r="E279" s="173"/>
      <c r="F279" s="173"/>
      <c r="G279" s="173"/>
      <c r="H279" s="173"/>
      <c r="I279" s="173"/>
      <c r="J279" s="173"/>
      <c r="K279" s="173"/>
      <c r="L279" s="173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  <c r="AA279" s="173"/>
      <c r="AB279" s="173"/>
      <c r="AC279" s="173"/>
      <c r="AD279" s="173"/>
      <c r="AE279" s="173"/>
      <c r="AF279" s="173"/>
      <c r="AG279" s="173"/>
      <c r="AH279" s="173"/>
      <c r="AI279" s="173"/>
      <c r="AJ279" s="173"/>
      <c r="AK279" s="173"/>
      <c r="AL279" s="173"/>
      <c r="AM279" s="173"/>
      <c r="AN279" s="173"/>
      <c r="AO279" s="173"/>
      <c r="AP279" s="173"/>
      <c r="AQ279" s="173"/>
      <c r="AR279" s="173"/>
      <c r="AS279" s="173"/>
      <c r="AT279" s="173"/>
      <c r="AU279" s="173"/>
      <c r="AV279" s="173"/>
      <c r="AW279" s="173"/>
      <c r="AX279" s="173"/>
      <c r="AY279" s="173"/>
      <c r="AZ279" s="173"/>
      <c r="BA279" s="173"/>
      <c r="BB279" s="173"/>
      <c r="BC279" s="173"/>
      <c r="BD279" s="173"/>
      <c r="BE279" s="173"/>
      <c r="BF279" s="173"/>
      <c r="BG279" s="173"/>
      <c r="BH279" s="173"/>
      <c r="BI279" s="173"/>
      <c r="BJ279" s="173"/>
      <c r="BK279" s="173"/>
      <c r="BL279" s="173"/>
      <c r="BM279" s="173"/>
    </row>
    <row r="280" spans="1:65" s="107" customFormat="1">
      <c r="A280" s="173"/>
      <c r="B280" s="173"/>
      <c r="C280" s="173"/>
      <c r="D280" s="173"/>
      <c r="E280" s="173"/>
      <c r="F280" s="173"/>
      <c r="G280" s="173"/>
      <c r="H280" s="173"/>
      <c r="I280" s="173"/>
      <c r="J280" s="173"/>
      <c r="K280" s="173"/>
      <c r="L280" s="173"/>
      <c r="M280" s="173"/>
      <c r="N280" s="173"/>
      <c r="O280" s="173"/>
      <c r="P280" s="173"/>
      <c r="Q280" s="173"/>
      <c r="R280" s="173"/>
      <c r="S280" s="173"/>
      <c r="T280" s="173"/>
      <c r="U280" s="173"/>
      <c r="V280" s="173"/>
      <c r="W280" s="173"/>
      <c r="X280" s="173"/>
      <c r="Y280" s="173"/>
      <c r="Z280" s="173"/>
      <c r="AA280" s="173"/>
      <c r="AB280" s="173"/>
      <c r="AC280" s="173"/>
      <c r="AD280" s="173"/>
      <c r="AE280" s="173"/>
      <c r="AF280" s="173"/>
      <c r="AG280" s="173"/>
      <c r="AH280" s="173"/>
      <c r="AI280" s="173"/>
      <c r="AJ280" s="173"/>
      <c r="AK280" s="173"/>
      <c r="AL280" s="173"/>
      <c r="AM280" s="173"/>
      <c r="AN280" s="173"/>
      <c r="AO280" s="173"/>
      <c r="AP280" s="173"/>
      <c r="AQ280" s="173"/>
      <c r="AR280" s="173"/>
      <c r="AS280" s="173"/>
      <c r="AT280" s="173"/>
      <c r="AU280" s="173"/>
      <c r="AV280" s="173"/>
      <c r="AW280" s="173"/>
      <c r="AX280" s="173"/>
      <c r="AY280" s="173"/>
      <c r="AZ280" s="173"/>
      <c r="BA280" s="173"/>
      <c r="BB280" s="173"/>
      <c r="BC280" s="173"/>
      <c r="BD280" s="173"/>
      <c r="BE280" s="173"/>
      <c r="BF280" s="173"/>
      <c r="BG280" s="173"/>
      <c r="BH280" s="173"/>
      <c r="BI280" s="173"/>
      <c r="BJ280" s="173"/>
      <c r="BK280" s="173"/>
      <c r="BL280" s="173"/>
      <c r="BM280" s="173"/>
    </row>
    <row r="281" spans="1:65" s="107" customFormat="1">
      <c r="A281" s="173"/>
      <c r="B281" s="173"/>
      <c r="C281" s="173"/>
      <c r="D281" s="173"/>
      <c r="E281" s="173"/>
      <c r="F281" s="173"/>
      <c r="G281" s="173"/>
      <c r="H281" s="173"/>
      <c r="I281" s="173"/>
      <c r="J281" s="173"/>
      <c r="K281" s="173"/>
      <c r="L281" s="173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3"/>
      <c r="X281" s="173"/>
      <c r="Y281" s="173"/>
      <c r="Z281" s="173"/>
      <c r="AA281" s="173"/>
      <c r="AB281" s="173"/>
      <c r="AC281" s="173"/>
      <c r="AD281" s="173"/>
      <c r="AE281" s="173"/>
      <c r="AF281" s="173"/>
      <c r="AG281" s="173"/>
      <c r="AH281" s="173"/>
      <c r="AI281" s="173"/>
      <c r="AJ281" s="173"/>
      <c r="AK281" s="173"/>
      <c r="AL281" s="173"/>
      <c r="AM281" s="173"/>
      <c r="AN281" s="173"/>
      <c r="AO281" s="173"/>
      <c r="AP281" s="173"/>
      <c r="AQ281" s="173"/>
      <c r="AR281" s="173"/>
      <c r="AS281" s="173"/>
      <c r="AT281" s="173"/>
      <c r="AU281" s="173"/>
      <c r="AV281" s="173"/>
      <c r="AW281" s="173"/>
      <c r="AX281" s="173"/>
      <c r="AY281" s="173"/>
      <c r="AZ281" s="173"/>
      <c r="BA281" s="173"/>
      <c r="BB281" s="173"/>
      <c r="BC281" s="173"/>
      <c r="BD281" s="173"/>
      <c r="BE281" s="173"/>
      <c r="BF281" s="173"/>
      <c r="BG281" s="173"/>
      <c r="BH281" s="173"/>
      <c r="BI281" s="173"/>
      <c r="BJ281" s="173"/>
      <c r="BK281" s="173"/>
      <c r="BL281" s="173"/>
      <c r="BM281" s="173"/>
    </row>
    <row r="282" spans="1:65" s="107" customFormat="1">
      <c r="A282" s="173"/>
      <c r="B282" s="173"/>
      <c r="C282" s="173"/>
      <c r="D282" s="173"/>
      <c r="E282" s="173"/>
      <c r="F282" s="173"/>
      <c r="G282" s="173"/>
      <c r="H282" s="173"/>
      <c r="I282" s="173"/>
      <c r="J282" s="173"/>
      <c r="K282" s="173"/>
      <c r="L282" s="173"/>
      <c r="M282" s="173"/>
      <c r="N282" s="173"/>
      <c r="O282" s="173"/>
      <c r="P282" s="173"/>
      <c r="Q282" s="173"/>
      <c r="R282" s="173"/>
      <c r="S282" s="173"/>
      <c r="T282" s="173"/>
      <c r="U282" s="173"/>
      <c r="V282" s="173"/>
      <c r="W282" s="173"/>
      <c r="X282" s="173"/>
      <c r="Y282" s="173"/>
      <c r="Z282" s="173"/>
      <c r="AA282" s="173"/>
      <c r="AB282" s="173"/>
      <c r="AC282" s="173"/>
      <c r="AD282" s="173"/>
      <c r="AE282" s="173"/>
      <c r="AF282" s="173"/>
      <c r="AG282" s="173"/>
      <c r="AH282" s="173"/>
      <c r="AI282" s="173"/>
      <c r="AJ282" s="173"/>
      <c r="AK282" s="173"/>
      <c r="AL282" s="173"/>
      <c r="AM282" s="173"/>
      <c r="AN282" s="173"/>
      <c r="AO282" s="173"/>
      <c r="AP282" s="173"/>
      <c r="AQ282" s="173"/>
      <c r="AR282" s="173"/>
      <c r="AS282" s="173"/>
      <c r="AT282" s="173"/>
      <c r="AU282" s="173"/>
      <c r="AV282" s="173"/>
      <c r="AW282" s="173"/>
      <c r="AX282" s="173"/>
      <c r="AY282" s="173"/>
      <c r="AZ282" s="173"/>
      <c r="BA282" s="173"/>
      <c r="BB282" s="173"/>
      <c r="BC282" s="173"/>
      <c r="BD282" s="173"/>
      <c r="BE282" s="173"/>
      <c r="BF282" s="173"/>
      <c r="BG282" s="173"/>
      <c r="BH282" s="173"/>
      <c r="BI282" s="173"/>
      <c r="BJ282" s="173"/>
      <c r="BK282" s="173"/>
      <c r="BL282" s="173"/>
      <c r="BM282" s="173"/>
    </row>
    <row r="283" spans="1:65" s="107" customFormat="1">
      <c r="A283" s="173"/>
      <c r="B283" s="173"/>
      <c r="C283" s="173"/>
      <c r="D283" s="173"/>
      <c r="E283" s="173"/>
      <c r="F283" s="173"/>
      <c r="G283" s="173"/>
      <c r="H283" s="173"/>
      <c r="I283" s="173"/>
      <c r="J283" s="173"/>
      <c r="K283" s="173"/>
      <c r="L283" s="173"/>
      <c r="M283" s="173"/>
      <c r="N283" s="173"/>
      <c r="O283" s="173"/>
      <c r="P283" s="173"/>
      <c r="Q283" s="173"/>
      <c r="R283" s="173"/>
      <c r="S283" s="173"/>
      <c r="T283" s="173"/>
      <c r="U283" s="173"/>
      <c r="V283" s="173"/>
      <c r="W283" s="173"/>
      <c r="X283" s="173"/>
      <c r="Y283" s="173"/>
      <c r="Z283" s="173"/>
      <c r="AA283" s="173"/>
      <c r="AB283" s="173"/>
      <c r="AC283" s="173"/>
      <c r="AD283" s="173"/>
      <c r="AE283" s="173"/>
      <c r="AF283" s="173"/>
      <c r="AG283" s="173"/>
      <c r="AH283" s="173"/>
      <c r="AI283" s="173"/>
      <c r="AJ283" s="173"/>
      <c r="AK283" s="173"/>
      <c r="AL283" s="173"/>
      <c r="AM283" s="173"/>
      <c r="AN283" s="173"/>
      <c r="AO283" s="173"/>
      <c r="AP283" s="173"/>
      <c r="AQ283" s="173"/>
      <c r="AR283" s="173"/>
      <c r="AS283" s="173"/>
      <c r="AT283" s="173"/>
      <c r="AU283" s="173"/>
      <c r="AV283" s="173"/>
      <c r="AW283" s="173"/>
      <c r="AX283" s="173"/>
      <c r="AY283" s="173"/>
      <c r="AZ283" s="173"/>
      <c r="BA283" s="173"/>
      <c r="BB283" s="173"/>
      <c r="BC283" s="173"/>
      <c r="BD283" s="173"/>
      <c r="BE283" s="173"/>
      <c r="BF283" s="173"/>
      <c r="BG283" s="173"/>
      <c r="BH283" s="173"/>
      <c r="BI283" s="173"/>
      <c r="BJ283" s="173"/>
      <c r="BK283" s="173"/>
      <c r="BL283" s="173"/>
      <c r="BM283" s="173"/>
    </row>
    <row r="284" spans="1:65" s="107" customFormat="1">
      <c r="A284" s="173"/>
      <c r="B284" s="173"/>
      <c r="C284" s="173"/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3"/>
      <c r="Y284" s="173"/>
      <c r="Z284" s="173"/>
      <c r="AA284" s="173"/>
      <c r="AB284" s="173"/>
      <c r="AC284" s="173"/>
      <c r="AD284" s="173"/>
      <c r="AE284" s="173"/>
      <c r="AF284" s="173"/>
      <c r="AG284" s="173"/>
      <c r="AH284" s="173"/>
      <c r="AI284" s="173"/>
      <c r="AJ284" s="173"/>
      <c r="AK284" s="173"/>
      <c r="AL284" s="173"/>
      <c r="AM284" s="173"/>
      <c r="AN284" s="173"/>
      <c r="AO284" s="173"/>
      <c r="AP284" s="173"/>
      <c r="AQ284" s="173"/>
      <c r="AR284" s="173"/>
      <c r="AS284" s="173"/>
      <c r="AT284" s="173"/>
      <c r="AU284" s="173"/>
      <c r="AV284" s="173"/>
      <c r="AW284" s="173"/>
      <c r="AX284" s="173"/>
      <c r="AY284" s="173"/>
      <c r="AZ284" s="173"/>
      <c r="BA284" s="173"/>
      <c r="BB284" s="173"/>
      <c r="BC284" s="173"/>
      <c r="BD284" s="173"/>
      <c r="BE284" s="173"/>
      <c r="BF284" s="173"/>
      <c r="BG284" s="173"/>
      <c r="BH284" s="173"/>
      <c r="BI284" s="173"/>
      <c r="BJ284" s="173"/>
      <c r="BK284" s="173"/>
      <c r="BL284" s="173"/>
      <c r="BM284" s="173"/>
    </row>
    <row r="285" spans="1:65" s="107" customFormat="1">
      <c r="A285" s="173"/>
      <c r="B285" s="173"/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73"/>
      <c r="O285" s="173"/>
      <c r="P285" s="173"/>
      <c r="Q285" s="173"/>
      <c r="R285" s="173"/>
      <c r="S285" s="173"/>
      <c r="T285" s="173"/>
      <c r="U285" s="173"/>
      <c r="V285" s="173"/>
      <c r="W285" s="173"/>
      <c r="X285" s="173"/>
      <c r="Y285" s="173"/>
      <c r="Z285" s="173"/>
      <c r="AA285" s="173"/>
      <c r="AB285" s="173"/>
      <c r="AC285" s="173"/>
      <c r="AD285" s="173"/>
      <c r="AE285" s="173"/>
      <c r="AF285" s="173"/>
      <c r="AG285" s="173"/>
      <c r="AH285" s="173"/>
      <c r="AI285" s="173"/>
      <c r="AJ285" s="173"/>
      <c r="AK285" s="173"/>
      <c r="AL285" s="173"/>
      <c r="AM285" s="173"/>
      <c r="AN285" s="173"/>
      <c r="AO285" s="173"/>
      <c r="AP285" s="173"/>
      <c r="AQ285" s="173"/>
      <c r="AR285" s="173"/>
      <c r="AS285" s="173"/>
      <c r="AT285" s="173"/>
      <c r="AU285" s="173"/>
      <c r="AV285" s="173"/>
      <c r="AW285" s="173"/>
      <c r="AX285" s="173"/>
      <c r="AY285" s="173"/>
      <c r="AZ285" s="173"/>
      <c r="BA285" s="173"/>
      <c r="BB285" s="173"/>
      <c r="BC285" s="173"/>
      <c r="BD285" s="173"/>
      <c r="BE285" s="173"/>
      <c r="BF285" s="173"/>
      <c r="BG285" s="173"/>
      <c r="BH285" s="173"/>
      <c r="BI285" s="173"/>
      <c r="BJ285" s="173"/>
      <c r="BK285" s="173"/>
      <c r="BL285" s="173"/>
      <c r="BM285" s="173"/>
    </row>
    <row r="286" spans="1:65" s="107" customFormat="1">
      <c r="A286" s="173"/>
      <c r="B286" s="173"/>
      <c r="C286" s="173"/>
      <c r="D286" s="173"/>
      <c r="E286" s="173"/>
      <c r="F286" s="173"/>
      <c r="G286" s="173"/>
      <c r="H286" s="173"/>
      <c r="I286" s="173"/>
      <c r="J286" s="173"/>
      <c r="K286" s="173"/>
      <c r="L286" s="173"/>
      <c r="M286" s="173"/>
      <c r="N286" s="173"/>
      <c r="O286" s="173"/>
      <c r="P286" s="173"/>
      <c r="Q286" s="173"/>
      <c r="R286" s="173"/>
      <c r="S286" s="173"/>
      <c r="T286" s="173"/>
      <c r="U286" s="173"/>
      <c r="V286" s="173"/>
      <c r="W286" s="173"/>
      <c r="X286" s="173"/>
      <c r="Y286" s="173"/>
      <c r="Z286" s="173"/>
      <c r="AA286" s="173"/>
      <c r="AB286" s="173"/>
      <c r="AC286" s="173"/>
      <c r="AD286" s="173"/>
      <c r="AE286" s="173"/>
      <c r="AF286" s="173"/>
      <c r="AG286" s="173"/>
      <c r="AH286" s="173"/>
      <c r="AI286" s="173"/>
      <c r="AJ286" s="173"/>
      <c r="AK286" s="173"/>
      <c r="AL286" s="173"/>
      <c r="AM286" s="173"/>
      <c r="AN286" s="173"/>
      <c r="AO286" s="173"/>
      <c r="AP286" s="173"/>
      <c r="AQ286" s="173"/>
      <c r="AR286" s="173"/>
      <c r="AS286" s="173"/>
      <c r="AT286" s="173"/>
      <c r="AU286" s="173"/>
      <c r="AV286" s="173"/>
      <c r="AW286" s="173"/>
      <c r="AX286" s="173"/>
      <c r="AY286" s="173"/>
      <c r="AZ286" s="173"/>
      <c r="BA286" s="173"/>
      <c r="BB286" s="173"/>
      <c r="BC286" s="173"/>
      <c r="BD286" s="173"/>
      <c r="BE286" s="173"/>
      <c r="BF286" s="173"/>
      <c r="BG286" s="173"/>
      <c r="BH286" s="173"/>
      <c r="BI286" s="173"/>
      <c r="BJ286" s="173"/>
      <c r="BK286" s="173"/>
      <c r="BL286" s="173"/>
      <c r="BM286" s="173"/>
    </row>
    <row r="287" spans="1:65" s="107" customFormat="1">
      <c r="A287" s="173"/>
      <c r="B287" s="173"/>
      <c r="C287" s="173"/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  <c r="AA287" s="173"/>
      <c r="AB287" s="173"/>
      <c r="AC287" s="173"/>
      <c r="AD287" s="173"/>
      <c r="AE287" s="173"/>
      <c r="AF287" s="173"/>
      <c r="AG287" s="173"/>
      <c r="AH287" s="173"/>
      <c r="AI287" s="173"/>
      <c r="AJ287" s="173"/>
      <c r="AK287" s="173"/>
      <c r="AL287" s="173"/>
      <c r="AM287" s="173"/>
      <c r="AN287" s="173"/>
      <c r="AO287" s="173"/>
      <c r="AP287" s="173"/>
      <c r="AQ287" s="173"/>
      <c r="AR287" s="173"/>
      <c r="AS287" s="173"/>
      <c r="AT287" s="173"/>
      <c r="AU287" s="173"/>
      <c r="AV287" s="173"/>
      <c r="AW287" s="173"/>
      <c r="AX287" s="173"/>
      <c r="AY287" s="173"/>
      <c r="AZ287" s="173"/>
      <c r="BA287" s="173"/>
      <c r="BB287" s="173"/>
      <c r="BC287" s="173"/>
      <c r="BD287" s="173"/>
      <c r="BE287" s="173"/>
      <c r="BF287" s="173"/>
      <c r="BG287" s="173"/>
      <c r="BH287" s="173"/>
      <c r="BI287" s="173"/>
      <c r="BJ287" s="173"/>
      <c r="BK287" s="173"/>
      <c r="BL287" s="173"/>
      <c r="BM287" s="173"/>
    </row>
    <row r="288" spans="1:65" s="107" customFormat="1">
      <c r="A288" s="173"/>
      <c r="B288" s="173"/>
      <c r="C288" s="173"/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  <c r="AA288" s="173"/>
      <c r="AB288" s="173"/>
      <c r="AC288" s="173"/>
      <c r="AD288" s="173"/>
      <c r="AE288" s="173"/>
      <c r="AF288" s="173"/>
      <c r="AG288" s="173"/>
      <c r="AH288" s="173"/>
      <c r="AI288" s="173"/>
      <c r="AJ288" s="173"/>
      <c r="AK288" s="173"/>
      <c r="AL288" s="173"/>
      <c r="AM288" s="173"/>
      <c r="AN288" s="173"/>
      <c r="AO288" s="173"/>
      <c r="AP288" s="173"/>
      <c r="AQ288" s="173"/>
      <c r="AR288" s="173"/>
      <c r="AS288" s="173"/>
      <c r="AT288" s="173"/>
      <c r="AU288" s="173"/>
      <c r="AV288" s="173"/>
      <c r="AW288" s="173"/>
      <c r="AX288" s="173"/>
      <c r="AY288" s="173"/>
      <c r="AZ288" s="173"/>
      <c r="BA288" s="173"/>
      <c r="BB288" s="173"/>
      <c r="BC288" s="173"/>
      <c r="BD288" s="173"/>
      <c r="BE288" s="173"/>
      <c r="BF288" s="173"/>
      <c r="BG288" s="173"/>
      <c r="BH288" s="173"/>
      <c r="BI288" s="173"/>
      <c r="BJ288" s="173"/>
      <c r="BK288" s="173"/>
      <c r="BL288" s="173"/>
      <c r="BM288" s="173"/>
    </row>
    <row r="289" spans="1:65" s="107" customFormat="1">
      <c r="A289" s="173"/>
      <c r="B289" s="173"/>
      <c r="C289" s="173"/>
      <c r="D289" s="173"/>
      <c r="E289" s="173"/>
      <c r="F289" s="173"/>
      <c r="G289" s="173"/>
      <c r="H289" s="173"/>
      <c r="I289" s="173"/>
      <c r="J289" s="173"/>
      <c r="K289" s="173"/>
      <c r="L289" s="173"/>
      <c r="M289" s="173"/>
      <c r="N289" s="173"/>
      <c r="O289" s="173"/>
      <c r="P289" s="173"/>
      <c r="Q289" s="173"/>
      <c r="R289" s="173"/>
      <c r="S289" s="173"/>
      <c r="T289" s="173"/>
      <c r="U289" s="173"/>
      <c r="V289" s="173"/>
      <c r="W289" s="173"/>
      <c r="X289" s="173"/>
      <c r="Y289" s="173"/>
      <c r="Z289" s="173"/>
      <c r="AA289" s="173"/>
      <c r="AB289" s="173"/>
      <c r="AC289" s="173"/>
      <c r="AD289" s="173"/>
      <c r="AE289" s="173"/>
      <c r="AF289" s="173"/>
      <c r="AG289" s="173"/>
      <c r="AH289" s="173"/>
      <c r="AI289" s="173"/>
      <c r="AJ289" s="173"/>
      <c r="AK289" s="173"/>
      <c r="AL289" s="173"/>
      <c r="AM289" s="173"/>
      <c r="AN289" s="173"/>
      <c r="AO289" s="173"/>
      <c r="AP289" s="173"/>
      <c r="AQ289" s="173"/>
      <c r="AR289" s="173"/>
      <c r="AS289" s="173"/>
      <c r="AT289" s="173"/>
      <c r="AU289" s="173"/>
      <c r="AV289" s="173"/>
      <c r="AW289" s="173"/>
      <c r="AX289" s="173"/>
      <c r="AY289" s="173"/>
      <c r="AZ289" s="173"/>
      <c r="BA289" s="173"/>
      <c r="BB289" s="173"/>
      <c r="BC289" s="173"/>
      <c r="BD289" s="173"/>
      <c r="BE289" s="173"/>
      <c r="BF289" s="173"/>
      <c r="BG289" s="173"/>
      <c r="BH289" s="173"/>
      <c r="BI289" s="173"/>
      <c r="BJ289" s="173"/>
      <c r="BK289" s="173"/>
      <c r="BL289" s="173"/>
      <c r="BM289" s="173"/>
    </row>
    <row r="290" spans="1:65" s="107" customFormat="1">
      <c r="A290" s="173"/>
      <c r="B290" s="173"/>
      <c r="C290" s="173"/>
      <c r="D290" s="173"/>
      <c r="E290" s="173"/>
      <c r="F290" s="173"/>
      <c r="G290" s="173"/>
      <c r="H290" s="173"/>
      <c r="I290" s="173"/>
      <c r="J290" s="173"/>
      <c r="K290" s="173"/>
      <c r="L290" s="173"/>
      <c r="M290" s="173"/>
      <c r="N290" s="173"/>
      <c r="O290" s="173"/>
      <c r="P290" s="173"/>
      <c r="Q290" s="173"/>
      <c r="R290" s="173"/>
      <c r="S290" s="173"/>
      <c r="T290" s="173"/>
      <c r="U290" s="173"/>
      <c r="V290" s="173"/>
      <c r="W290" s="173"/>
      <c r="X290" s="173"/>
      <c r="Y290" s="173"/>
      <c r="Z290" s="173"/>
      <c r="AA290" s="173"/>
      <c r="AB290" s="173"/>
      <c r="AC290" s="173"/>
      <c r="AD290" s="173"/>
      <c r="AE290" s="173"/>
      <c r="AF290" s="173"/>
      <c r="AG290" s="173"/>
      <c r="AH290" s="173"/>
      <c r="AI290" s="173"/>
      <c r="AJ290" s="173"/>
      <c r="AK290" s="173"/>
      <c r="AL290" s="173"/>
      <c r="AM290" s="173"/>
      <c r="AN290" s="173"/>
      <c r="AO290" s="173"/>
      <c r="AP290" s="173"/>
      <c r="AQ290" s="173"/>
      <c r="AR290" s="173"/>
      <c r="AS290" s="173"/>
      <c r="AT290" s="173"/>
      <c r="AU290" s="173"/>
      <c r="AV290" s="173"/>
      <c r="AW290" s="173"/>
      <c r="AX290" s="173"/>
      <c r="AY290" s="173"/>
      <c r="AZ290" s="173"/>
      <c r="BA290" s="173"/>
      <c r="BB290" s="173"/>
      <c r="BC290" s="173"/>
      <c r="BD290" s="173"/>
      <c r="BE290" s="173"/>
      <c r="BF290" s="173"/>
      <c r="BG290" s="173"/>
      <c r="BH290" s="173"/>
      <c r="BI290" s="173"/>
      <c r="BJ290" s="173"/>
      <c r="BK290" s="173"/>
      <c r="BL290" s="173"/>
      <c r="BM290" s="173"/>
    </row>
    <row r="291" spans="1:65" s="107" customFormat="1">
      <c r="A291" s="173"/>
      <c r="B291" s="173"/>
      <c r="C291" s="173"/>
      <c r="D291" s="173"/>
      <c r="E291" s="173"/>
      <c r="F291" s="173"/>
      <c r="G291" s="173"/>
      <c r="H291" s="173"/>
      <c r="I291" s="173"/>
      <c r="J291" s="173"/>
      <c r="K291" s="173"/>
      <c r="L291" s="173"/>
      <c r="M291" s="173"/>
      <c r="N291" s="173"/>
      <c r="O291" s="173"/>
      <c r="P291" s="173"/>
      <c r="Q291" s="173"/>
      <c r="R291" s="173"/>
      <c r="S291" s="173"/>
      <c r="T291" s="173"/>
      <c r="U291" s="173"/>
      <c r="V291" s="173"/>
      <c r="W291" s="173"/>
      <c r="X291" s="173"/>
      <c r="Y291" s="173"/>
      <c r="Z291" s="173"/>
      <c r="AA291" s="173"/>
      <c r="AB291" s="173"/>
      <c r="AC291" s="173"/>
      <c r="AD291" s="173"/>
      <c r="AE291" s="173"/>
      <c r="AF291" s="173"/>
      <c r="AG291" s="173"/>
      <c r="AH291" s="173"/>
      <c r="AI291" s="173"/>
      <c r="AJ291" s="173"/>
      <c r="AK291" s="173"/>
      <c r="AL291" s="173"/>
      <c r="AM291" s="173"/>
      <c r="AN291" s="173"/>
      <c r="AO291" s="173"/>
      <c r="AP291" s="173"/>
      <c r="AQ291" s="173"/>
      <c r="AR291" s="173"/>
      <c r="AS291" s="173"/>
      <c r="AT291" s="173"/>
      <c r="AU291" s="173"/>
      <c r="AV291" s="173"/>
      <c r="AW291" s="173"/>
      <c r="AX291" s="173"/>
      <c r="AY291" s="173"/>
      <c r="AZ291" s="173"/>
      <c r="BA291" s="173"/>
      <c r="BB291" s="173"/>
      <c r="BC291" s="173"/>
      <c r="BD291" s="173"/>
      <c r="BE291" s="173"/>
      <c r="BF291" s="173"/>
      <c r="BG291" s="173"/>
      <c r="BH291" s="173"/>
      <c r="BI291" s="173"/>
      <c r="BJ291" s="173"/>
      <c r="BK291" s="173"/>
      <c r="BL291" s="173"/>
      <c r="BM291" s="173"/>
    </row>
    <row r="292" spans="1:65" s="107" customFormat="1">
      <c r="A292" s="173"/>
      <c r="B292" s="173"/>
      <c r="C292" s="173"/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73"/>
      <c r="O292" s="173"/>
      <c r="P292" s="173"/>
      <c r="Q292" s="173"/>
      <c r="R292" s="173"/>
      <c r="S292" s="173"/>
      <c r="T292" s="173"/>
      <c r="U292" s="173"/>
      <c r="V292" s="173"/>
      <c r="W292" s="173"/>
      <c r="X292" s="173"/>
      <c r="Y292" s="173"/>
      <c r="Z292" s="173"/>
      <c r="AA292" s="173"/>
      <c r="AB292" s="173"/>
      <c r="AC292" s="173"/>
      <c r="AD292" s="173"/>
      <c r="AE292" s="173"/>
      <c r="AF292" s="173"/>
      <c r="AG292" s="173"/>
      <c r="AH292" s="173"/>
      <c r="AI292" s="173"/>
      <c r="AJ292" s="173"/>
      <c r="AK292" s="173"/>
      <c r="AL292" s="173"/>
      <c r="AM292" s="173"/>
      <c r="AN292" s="173"/>
      <c r="AO292" s="173"/>
      <c r="AP292" s="173"/>
      <c r="AQ292" s="173"/>
      <c r="AR292" s="173"/>
      <c r="AS292" s="173"/>
      <c r="AT292" s="173"/>
      <c r="AU292" s="173"/>
      <c r="AV292" s="173"/>
      <c r="AW292" s="173"/>
      <c r="AX292" s="173"/>
      <c r="AY292" s="173"/>
      <c r="AZ292" s="173"/>
      <c r="BA292" s="173"/>
      <c r="BB292" s="173"/>
      <c r="BC292" s="173"/>
      <c r="BD292" s="173"/>
      <c r="BE292" s="173"/>
      <c r="BF292" s="173"/>
      <c r="BG292" s="173"/>
      <c r="BH292" s="173"/>
      <c r="BI292" s="173"/>
      <c r="BJ292" s="173"/>
      <c r="BK292" s="173"/>
      <c r="BL292" s="173"/>
      <c r="BM292" s="173"/>
    </row>
    <row r="293" spans="1:65" s="107" customFormat="1">
      <c r="A293" s="173"/>
      <c r="B293" s="173"/>
      <c r="C293" s="173"/>
      <c r="D293" s="173"/>
      <c r="E293" s="173"/>
      <c r="F293" s="173"/>
      <c r="G293" s="173"/>
      <c r="H293" s="173"/>
      <c r="I293" s="173"/>
      <c r="J293" s="173"/>
      <c r="K293" s="173"/>
      <c r="L293" s="173"/>
      <c r="M293" s="173"/>
      <c r="N293" s="173"/>
      <c r="O293" s="173"/>
      <c r="P293" s="173"/>
      <c r="Q293" s="173"/>
      <c r="R293" s="173"/>
      <c r="S293" s="173"/>
      <c r="T293" s="173"/>
      <c r="U293" s="173"/>
      <c r="V293" s="173"/>
      <c r="W293" s="173"/>
      <c r="X293" s="173"/>
      <c r="Y293" s="173"/>
      <c r="Z293" s="173"/>
      <c r="AA293" s="173"/>
      <c r="AB293" s="173"/>
      <c r="AC293" s="173"/>
      <c r="AD293" s="173"/>
      <c r="AE293" s="173"/>
      <c r="AF293" s="173"/>
      <c r="AG293" s="173"/>
      <c r="AH293" s="173"/>
      <c r="AI293" s="173"/>
      <c r="AJ293" s="173"/>
      <c r="AK293" s="173"/>
      <c r="AL293" s="173"/>
      <c r="AM293" s="173"/>
      <c r="AN293" s="173"/>
      <c r="AO293" s="173"/>
      <c r="AP293" s="173"/>
      <c r="AQ293" s="173"/>
      <c r="AR293" s="173"/>
      <c r="AS293" s="173"/>
      <c r="AT293" s="173"/>
      <c r="AU293" s="173"/>
      <c r="AV293" s="173"/>
      <c r="AW293" s="173"/>
      <c r="AX293" s="173"/>
      <c r="AY293" s="173"/>
      <c r="AZ293" s="173"/>
      <c r="BA293" s="173"/>
      <c r="BB293" s="173"/>
      <c r="BC293" s="173"/>
      <c r="BD293" s="173"/>
      <c r="BE293" s="173"/>
      <c r="BF293" s="173"/>
      <c r="BG293" s="173"/>
      <c r="BH293" s="173"/>
      <c r="BI293" s="173"/>
      <c r="BJ293" s="173"/>
      <c r="BK293" s="173"/>
      <c r="BL293" s="173"/>
      <c r="BM293" s="173"/>
    </row>
    <row r="294" spans="1:65" s="107" customFormat="1">
      <c r="A294" s="173"/>
      <c r="B294" s="173"/>
      <c r="C294" s="173"/>
      <c r="D294" s="173"/>
      <c r="E294" s="173"/>
      <c r="F294" s="173"/>
      <c r="G294" s="173"/>
      <c r="H294" s="173"/>
      <c r="I294" s="173"/>
      <c r="J294" s="173"/>
      <c r="K294" s="173"/>
      <c r="L294" s="173"/>
      <c r="M294" s="173"/>
      <c r="N294" s="173"/>
      <c r="O294" s="173"/>
      <c r="P294" s="173"/>
      <c r="Q294" s="173"/>
      <c r="R294" s="173"/>
      <c r="S294" s="173"/>
      <c r="T294" s="173"/>
      <c r="U294" s="173"/>
      <c r="V294" s="173"/>
      <c r="W294" s="173"/>
      <c r="X294" s="173"/>
      <c r="Y294" s="173"/>
      <c r="Z294" s="173"/>
      <c r="AA294" s="173"/>
      <c r="AB294" s="173"/>
      <c r="AC294" s="173"/>
      <c r="AD294" s="173"/>
      <c r="AE294" s="173"/>
      <c r="AF294" s="173"/>
      <c r="AG294" s="173"/>
      <c r="AH294" s="173"/>
      <c r="AI294" s="173"/>
      <c r="AJ294" s="173"/>
      <c r="AK294" s="173"/>
      <c r="AL294" s="173"/>
      <c r="AM294" s="173"/>
      <c r="AN294" s="173"/>
      <c r="AO294" s="173"/>
      <c r="AP294" s="173"/>
      <c r="AQ294" s="173"/>
      <c r="AR294" s="173"/>
      <c r="AS294" s="173"/>
      <c r="AT294" s="173"/>
      <c r="AU294" s="173"/>
      <c r="AV294" s="173"/>
      <c r="AW294" s="173"/>
      <c r="AX294" s="173"/>
      <c r="AY294" s="173"/>
      <c r="AZ294" s="173"/>
      <c r="BA294" s="173"/>
      <c r="BB294" s="173"/>
      <c r="BC294" s="173"/>
      <c r="BD294" s="173"/>
      <c r="BE294" s="173"/>
      <c r="BF294" s="173"/>
      <c r="BG294" s="173"/>
      <c r="BH294" s="173"/>
      <c r="BI294" s="173"/>
      <c r="BJ294" s="173"/>
      <c r="BK294" s="173"/>
      <c r="BL294" s="173"/>
      <c r="BM294" s="173"/>
    </row>
    <row r="295" spans="1:65" s="107" customFormat="1">
      <c r="A295" s="173"/>
      <c r="B295" s="173"/>
      <c r="C295" s="173"/>
      <c r="D295" s="173"/>
      <c r="E295" s="173"/>
      <c r="F295" s="173"/>
      <c r="G295" s="173"/>
      <c r="H295" s="173"/>
      <c r="I295" s="173"/>
      <c r="J295" s="173"/>
      <c r="K295" s="173"/>
      <c r="L295" s="173"/>
      <c r="M295" s="173"/>
      <c r="N295" s="173"/>
      <c r="O295" s="173"/>
      <c r="P295" s="173"/>
      <c r="Q295" s="173"/>
      <c r="R295" s="173"/>
      <c r="S295" s="173"/>
      <c r="T295" s="173"/>
      <c r="U295" s="173"/>
      <c r="V295" s="173"/>
      <c r="W295" s="173"/>
      <c r="X295" s="173"/>
      <c r="Y295" s="173"/>
      <c r="Z295" s="173"/>
      <c r="AA295" s="173"/>
      <c r="AB295" s="173"/>
      <c r="AC295" s="173"/>
      <c r="AD295" s="173"/>
      <c r="AE295" s="173"/>
      <c r="AF295" s="173"/>
      <c r="AG295" s="173"/>
      <c r="AH295" s="173"/>
      <c r="AI295" s="173"/>
      <c r="AJ295" s="173"/>
      <c r="AK295" s="173"/>
      <c r="AL295" s="173"/>
      <c r="AM295" s="173"/>
      <c r="AN295" s="173"/>
      <c r="AO295" s="173"/>
      <c r="AP295" s="173"/>
      <c r="AQ295" s="173"/>
      <c r="AR295" s="173"/>
      <c r="AS295" s="173"/>
      <c r="AT295" s="173"/>
      <c r="AU295" s="173"/>
      <c r="AV295" s="173"/>
      <c r="AW295" s="173"/>
      <c r="AX295" s="173"/>
      <c r="AY295" s="173"/>
      <c r="AZ295" s="173"/>
      <c r="BA295" s="173"/>
      <c r="BB295" s="173"/>
      <c r="BC295" s="173"/>
      <c r="BD295" s="173"/>
      <c r="BE295" s="173"/>
      <c r="BF295" s="173"/>
      <c r="BG295" s="173"/>
      <c r="BH295" s="173"/>
      <c r="BI295" s="173"/>
      <c r="BJ295" s="173"/>
      <c r="BK295" s="173"/>
      <c r="BL295" s="173"/>
      <c r="BM295" s="173"/>
    </row>
    <row r="296" spans="1:65" s="107" customFormat="1">
      <c r="A296" s="173"/>
      <c r="B296" s="173"/>
      <c r="C296" s="173"/>
      <c r="D296" s="173"/>
      <c r="E296" s="173"/>
      <c r="F296" s="173"/>
      <c r="G296" s="173"/>
      <c r="H296" s="173"/>
      <c r="I296" s="173"/>
      <c r="J296" s="173"/>
      <c r="K296" s="173"/>
      <c r="L296" s="173"/>
      <c r="M296" s="173"/>
      <c r="N296" s="173"/>
      <c r="O296" s="173"/>
      <c r="P296" s="173"/>
      <c r="Q296" s="173"/>
      <c r="R296" s="173"/>
      <c r="S296" s="173"/>
      <c r="T296" s="173"/>
      <c r="U296" s="173"/>
      <c r="V296" s="173"/>
      <c r="W296" s="173"/>
      <c r="X296" s="173"/>
      <c r="Y296" s="173"/>
      <c r="Z296" s="173"/>
      <c r="AA296" s="173"/>
      <c r="AB296" s="173"/>
      <c r="AC296" s="173"/>
      <c r="AD296" s="173"/>
      <c r="AE296" s="173"/>
      <c r="AF296" s="173"/>
      <c r="AG296" s="173"/>
      <c r="AH296" s="173"/>
      <c r="AI296" s="173"/>
      <c r="AJ296" s="173"/>
      <c r="AK296" s="173"/>
      <c r="AL296" s="173"/>
      <c r="AM296" s="173"/>
      <c r="AN296" s="173"/>
      <c r="AO296" s="173"/>
      <c r="AP296" s="173"/>
      <c r="AQ296" s="173"/>
      <c r="AR296" s="173"/>
      <c r="AS296" s="173"/>
      <c r="AT296" s="173"/>
      <c r="AU296" s="173"/>
      <c r="AV296" s="173"/>
      <c r="AW296" s="173"/>
      <c r="AX296" s="173"/>
      <c r="AY296" s="173"/>
      <c r="AZ296" s="173"/>
      <c r="BA296" s="173"/>
      <c r="BB296" s="173"/>
      <c r="BC296" s="173"/>
      <c r="BD296" s="173"/>
      <c r="BE296" s="173"/>
      <c r="BF296" s="173"/>
      <c r="BG296" s="173"/>
      <c r="BH296" s="173"/>
      <c r="BI296" s="173"/>
      <c r="BJ296" s="173"/>
      <c r="BK296" s="173"/>
      <c r="BL296" s="173"/>
      <c r="BM296" s="173"/>
    </row>
    <row r="297" spans="1:65" s="107" customFormat="1">
      <c r="A297" s="173"/>
      <c r="B297" s="173"/>
      <c r="C297" s="173"/>
      <c r="D297" s="173"/>
      <c r="E297" s="173"/>
      <c r="F297" s="173"/>
      <c r="G297" s="173"/>
      <c r="H297" s="173"/>
      <c r="I297" s="173"/>
      <c r="J297" s="173"/>
      <c r="K297" s="173"/>
      <c r="L297" s="173"/>
      <c r="M297" s="173"/>
      <c r="N297" s="173"/>
      <c r="O297" s="173"/>
      <c r="P297" s="173"/>
      <c r="Q297" s="173"/>
      <c r="R297" s="173"/>
      <c r="S297" s="173"/>
      <c r="T297" s="173"/>
      <c r="U297" s="173"/>
      <c r="V297" s="173"/>
      <c r="W297" s="173"/>
      <c r="X297" s="173"/>
      <c r="Y297" s="173"/>
      <c r="Z297" s="173"/>
      <c r="AA297" s="173"/>
      <c r="AB297" s="173"/>
      <c r="AC297" s="173"/>
      <c r="AD297" s="173"/>
      <c r="AE297" s="173"/>
      <c r="AF297" s="173"/>
      <c r="AG297" s="173"/>
      <c r="AH297" s="173"/>
      <c r="AI297" s="173"/>
      <c r="AJ297" s="173"/>
      <c r="AK297" s="173"/>
      <c r="AL297" s="173"/>
      <c r="AM297" s="173"/>
      <c r="AN297" s="173"/>
      <c r="AO297" s="173"/>
      <c r="AP297" s="173"/>
      <c r="AQ297" s="173"/>
      <c r="AR297" s="173"/>
      <c r="AS297" s="173"/>
      <c r="AT297" s="173"/>
      <c r="AU297" s="173"/>
      <c r="AV297" s="173"/>
      <c r="AW297" s="173"/>
      <c r="AX297" s="173"/>
      <c r="AY297" s="173"/>
      <c r="AZ297" s="173"/>
      <c r="BA297" s="173"/>
      <c r="BB297" s="173"/>
      <c r="BC297" s="173"/>
      <c r="BD297" s="173"/>
      <c r="BE297" s="173"/>
      <c r="BF297" s="173"/>
      <c r="BG297" s="173"/>
      <c r="BH297" s="173"/>
      <c r="BI297" s="173"/>
      <c r="BJ297" s="173"/>
      <c r="BK297" s="173"/>
      <c r="BL297" s="173"/>
      <c r="BM297" s="173"/>
    </row>
    <row r="298" spans="1:65" s="107" customFormat="1">
      <c r="A298" s="173"/>
      <c r="B298" s="173"/>
      <c r="C298" s="173"/>
      <c r="D298" s="173"/>
      <c r="E298" s="173"/>
      <c r="F298" s="173"/>
      <c r="G298" s="173"/>
      <c r="H298" s="173"/>
      <c r="I298" s="173"/>
      <c r="J298" s="173"/>
      <c r="K298" s="173"/>
      <c r="L298" s="173"/>
      <c r="M298" s="173"/>
      <c r="N298" s="173"/>
      <c r="O298" s="173"/>
      <c r="P298" s="173"/>
      <c r="Q298" s="173"/>
      <c r="R298" s="173"/>
      <c r="S298" s="173"/>
      <c r="T298" s="173"/>
      <c r="U298" s="173"/>
      <c r="V298" s="173"/>
      <c r="W298" s="173"/>
      <c r="X298" s="173"/>
      <c r="Y298" s="173"/>
      <c r="Z298" s="173"/>
      <c r="AA298" s="173"/>
      <c r="AB298" s="173"/>
      <c r="AC298" s="173"/>
      <c r="AD298" s="173"/>
      <c r="AE298" s="173"/>
      <c r="AF298" s="173"/>
      <c r="AG298" s="173"/>
      <c r="AH298" s="173"/>
      <c r="AI298" s="173"/>
      <c r="AJ298" s="173"/>
      <c r="AK298" s="173"/>
      <c r="AL298" s="173"/>
      <c r="AM298" s="173"/>
      <c r="AN298" s="173"/>
      <c r="AO298" s="173"/>
      <c r="AP298" s="173"/>
      <c r="AQ298" s="173"/>
      <c r="AR298" s="173"/>
      <c r="AS298" s="173"/>
      <c r="AT298" s="173"/>
      <c r="AU298" s="173"/>
      <c r="AV298" s="173"/>
      <c r="AW298" s="173"/>
      <c r="AX298" s="173"/>
      <c r="AY298" s="173"/>
      <c r="AZ298" s="173"/>
      <c r="BA298" s="173"/>
      <c r="BB298" s="173"/>
      <c r="BC298" s="173"/>
      <c r="BD298" s="173"/>
      <c r="BE298" s="173"/>
      <c r="BF298" s="173"/>
      <c r="BG298" s="173"/>
      <c r="BH298" s="173"/>
      <c r="BI298" s="173"/>
      <c r="BJ298" s="173"/>
      <c r="BK298" s="173"/>
      <c r="BL298" s="173"/>
      <c r="BM298" s="173"/>
    </row>
    <row r="299" spans="1:65" s="107" customFormat="1">
      <c r="A299" s="173"/>
      <c r="B299" s="173"/>
      <c r="C299" s="173"/>
      <c r="D299" s="173"/>
      <c r="E299" s="173"/>
      <c r="F299" s="173"/>
      <c r="G299" s="173"/>
      <c r="H299" s="173"/>
      <c r="I299" s="173"/>
      <c r="J299" s="173"/>
      <c r="K299" s="173"/>
      <c r="L299" s="173"/>
      <c r="M299" s="173"/>
      <c r="N299" s="173"/>
      <c r="O299" s="173"/>
      <c r="P299" s="173"/>
      <c r="Q299" s="173"/>
      <c r="R299" s="173"/>
      <c r="S299" s="173"/>
      <c r="T299" s="173"/>
      <c r="U299" s="173"/>
      <c r="V299" s="173"/>
      <c r="W299" s="173"/>
      <c r="X299" s="173"/>
      <c r="Y299" s="173"/>
      <c r="Z299" s="173"/>
      <c r="AA299" s="173"/>
      <c r="AB299" s="173"/>
      <c r="AC299" s="173"/>
      <c r="AD299" s="173"/>
      <c r="AE299" s="173"/>
      <c r="AF299" s="173"/>
      <c r="AG299" s="173"/>
      <c r="AH299" s="173"/>
      <c r="AI299" s="173"/>
      <c r="AJ299" s="173"/>
      <c r="AK299" s="173"/>
      <c r="AL299" s="173"/>
      <c r="AM299" s="173"/>
      <c r="AN299" s="173"/>
      <c r="AO299" s="173"/>
      <c r="AP299" s="173"/>
      <c r="AQ299" s="173"/>
      <c r="AR299" s="173"/>
      <c r="AS299" s="173"/>
      <c r="AT299" s="173"/>
      <c r="AU299" s="173"/>
      <c r="AV299" s="173"/>
      <c r="AW299" s="173"/>
      <c r="AX299" s="173"/>
      <c r="AY299" s="173"/>
      <c r="AZ299" s="173"/>
      <c r="BA299" s="173"/>
      <c r="BB299" s="173"/>
      <c r="BC299" s="173"/>
      <c r="BD299" s="173"/>
      <c r="BE299" s="173"/>
      <c r="BF299" s="173"/>
      <c r="BG299" s="173"/>
      <c r="BH299" s="173"/>
      <c r="BI299" s="173"/>
      <c r="BJ299" s="173"/>
      <c r="BK299" s="173"/>
      <c r="BL299" s="173"/>
      <c r="BM299" s="173"/>
    </row>
    <row r="300" spans="1:65" s="107" customFormat="1">
      <c r="A300" s="173"/>
      <c r="B300" s="173"/>
      <c r="C300" s="173"/>
      <c r="D300" s="173"/>
      <c r="E300" s="173"/>
      <c r="F300" s="173"/>
      <c r="G300" s="173"/>
      <c r="H300" s="173"/>
      <c r="I300" s="173"/>
      <c r="J300" s="173"/>
      <c r="K300" s="173"/>
      <c r="L300" s="173"/>
      <c r="M300" s="173"/>
      <c r="N300" s="173"/>
      <c r="O300" s="173"/>
      <c r="P300" s="173"/>
      <c r="Q300" s="173"/>
      <c r="R300" s="173"/>
      <c r="S300" s="173"/>
      <c r="T300" s="173"/>
      <c r="U300" s="173"/>
      <c r="V300" s="173"/>
      <c r="W300" s="173"/>
      <c r="X300" s="173"/>
      <c r="Y300" s="173"/>
      <c r="Z300" s="173"/>
      <c r="AA300" s="173"/>
      <c r="AB300" s="173"/>
      <c r="AC300" s="173"/>
      <c r="AD300" s="173"/>
      <c r="AE300" s="173"/>
      <c r="AF300" s="173"/>
      <c r="AG300" s="173"/>
      <c r="AH300" s="173"/>
      <c r="AI300" s="173"/>
      <c r="AJ300" s="173"/>
      <c r="AK300" s="173"/>
      <c r="AL300" s="173"/>
      <c r="AM300" s="173"/>
      <c r="AN300" s="173"/>
      <c r="AO300" s="173"/>
      <c r="AP300" s="173"/>
      <c r="AQ300" s="173"/>
      <c r="AR300" s="173"/>
      <c r="AS300" s="173"/>
      <c r="AT300" s="173"/>
      <c r="AU300" s="173"/>
      <c r="AV300" s="173"/>
      <c r="AW300" s="173"/>
      <c r="AX300" s="173"/>
      <c r="AY300" s="173"/>
      <c r="AZ300" s="173"/>
      <c r="BA300" s="173"/>
      <c r="BB300" s="173"/>
      <c r="BC300" s="173"/>
      <c r="BD300" s="173"/>
      <c r="BE300" s="173"/>
      <c r="BF300" s="173"/>
      <c r="BG300" s="173"/>
      <c r="BH300" s="173"/>
      <c r="BI300" s="173"/>
      <c r="BJ300" s="173"/>
      <c r="BK300" s="173"/>
      <c r="BL300" s="173"/>
      <c r="BM300" s="173"/>
    </row>
    <row r="301" spans="1:65" s="107" customFormat="1">
      <c r="A301" s="173"/>
      <c r="B301" s="173"/>
      <c r="C301" s="173"/>
      <c r="D301" s="173"/>
      <c r="E301" s="173"/>
      <c r="F301" s="173"/>
      <c r="G301" s="173"/>
      <c r="H301" s="173"/>
      <c r="I301" s="173"/>
      <c r="J301" s="173"/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3"/>
      <c r="X301" s="173"/>
      <c r="Y301" s="173"/>
      <c r="Z301" s="173"/>
      <c r="AA301" s="173"/>
      <c r="AB301" s="173"/>
      <c r="AC301" s="173"/>
      <c r="AD301" s="173"/>
      <c r="AE301" s="173"/>
      <c r="AF301" s="173"/>
      <c r="AG301" s="173"/>
      <c r="AH301" s="173"/>
      <c r="AI301" s="173"/>
      <c r="AJ301" s="173"/>
      <c r="AK301" s="173"/>
      <c r="AL301" s="173"/>
      <c r="AM301" s="173"/>
      <c r="AN301" s="173"/>
      <c r="AO301" s="173"/>
      <c r="AP301" s="173"/>
      <c r="AQ301" s="173"/>
      <c r="AR301" s="173"/>
      <c r="AS301" s="173"/>
      <c r="AT301" s="173"/>
      <c r="AU301" s="173"/>
      <c r="AV301" s="173"/>
      <c r="AW301" s="173"/>
      <c r="AX301" s="173"/>
      <c r="AY301" s="173"/>
      <c r="AZ301" s="173"/>
      <c r="BA301" s="173"/>
      <c r="BB301" s="173"/>
      <c r="BC301" s="173"/>
      <c r="BD301" s="173"/>
      <c r="BE301" s="173"/>
      <c r="BF301" s="173"/>
      <c r="BG301" s="173"/>
      <c r="BH301" s="173"/>
      <c r="BI301" s="173"/>
      <c r="BJ301" s="173"/>
      <c r="BK301" s="173"/>
      <c r="BL301" s="173"/>
      <c r="BM301" s="173"/>
    </row>
    <row r="302" spans="1:65" s="107" customFormat="1">
      <c r="A302" s="173"/>
      <c r="B302" s="173"/>
      <c r="C302" s="173"/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73"/>
      <c r="O302" s="173"/>
      <c r="P302" s="173"/>
      <c r="Q302" s="173"/>
      <c r="R302" s="173"/>
      <c r="S302" s="173"/>
      <c r="T302" s="173"/>
      <c r="U302" s="173"/>
      <c r="V302" s="173"/>
      <c r="W302" s="173"/>
      <c r="X302" s="173"/>
      <c r="Y302" s="173"/>
      <c r="Z302" s="173"/>
      <c r="AA302" s="173"/>
      <c r="AB302" s="173"/>
      <c r="AC302" s="173"/>
      <c r="AD302" s="173"/>
      <c r="AE302" s="173"/>
      <c r="AF302" s="173"/>
      <c r="AG302" s="173"/>
      <c r="AH302" s="173"/>
      <c r="AI302" s="173"/>
      <c r="AJ302" s="173"/>
      <c r="AK302" s="173"/>
      <c r="AL302" s="173"/>
      <c r="AM302" s="173"/>
      <c r="AN302" s="173"/>
      <c r="AO302" s="173"/>
      <c r="AP302" s="173"/>
      <c r="AQ302" s="173"/>
      <c r="AR302" s="173"/>
      <c r="AS302" s="173"/>
      <c r="AT302" s="173"/>
      <c r="AU302" s="173"/>
      <c r="AV302" s="173"/>
      <c r="AW302" s="173"/>
      <c r="AX302" s="173"/>
      <c r="AY302" s="173"/>
      <c r="AZ302" s="173"/>
      <c r="BA302" s="173"/>
      <c r="BB302" s="173"/>
      <c r="BC302" s="173"/>
      <c r="BD302" s="173"/>
      <c r="BE302" s="173"/>
      <c r="BF302" s="173"/>
      <c r="BG302" s="173"/>
      <c r="BH302" s="173"/>
      <c r="BI302" s="173"/>
      <c r="BJ302" s="173"/>
      <c r="BK302" s="173"/>
      <c r="BL302" s="173"/>
      <c r="BM302" s="173"/>
    </row>
    <row r="303" spans="1:65" s="107" customFormat="1">
      <c r="A303" s="173"/>
      <c r="B303" s="173"/>
      <c r="C303" s="173"/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  <c r="AA303" s="173"/>
      <c r="AB303" s="173"/>
      <c r="AC303" s="173"/>
      <c r="AD303" s="173"/>
      <c r="AE303" s="173"/>
      <c r="AF303" s="173"/>
      <c r="AG303" s="173"/>
      <c r="AH303" s="173"/>
      <c r="AI303" s="173"/>
      <c r="AJ303" s="173"/>
      <c r="AK303" s="173"/>
      <c r="AL303" s="173"/>
      <c r="AM303" s="173"/>
      <c r="AN303" s="173"/>
      <c r="AO303" s="173"/>
      <c r="AP303" s="173"/>
      <c r="AQ303" s="173"/>
      <c r="AR303" s="173"/>
      <c r="AS303" s="173"/>
      <c r="AT303" s="173"/>
      <c r="AU303" s="173"/>
      <c r="AV303" s="173"/>
      <c r="AW303" s="173"/>
      <c r="AX303" s="173"/>
      <c r="AY303" s="173"/>
      <c r="AZ303" s="173"/>
      <c r="BA303" s="173"/>
      <c r="BB303" s="173"/>
      <c r="BC303" s="173"/>
      <c r="BD303" s="173"/>
      <c r="BE303" s="173"/>
      <c r="BF303" s="173"/>
      <c r="BG303" s="173"/>
      <c r="BH303" s="173"/>
      <c r="BI303" s="173"/>
      <c r="BJ303" s="173"/>
      <c r="BK303" s="173"/>
      <c r="BL303" s="173"/>
      <c r="BM303" s="173"/>
    </row>
    <row r="304" spans="1:65" s="107" customFormat="1">
      <c r="A304" s="173"/>
      <c r="B304" s="173"/>
      <c r="C304" s="173"/>
      <c r="D304" s="173"/>
      <c r="E304" s="173"/>
      <c r="F304" s="173"/>
      <c r="G304" s="173"/>
      <c r="H304" s="173"/>
      <c r="I304" s="173"/>
      <c r="J304" s="173"/>
      <c r="K304" s="173"/>
      <c r="L304" s="173"/>
      <c r="M304" s="173"/>
      <c r="N304" s="173"/>
      <c r="O304" s="173"/>
      <c r="P304" s="173"/>
      <c r="Q304" s="173"/>
      <c r="R304" s="173"/>
      <c r="S304" s="173"/>
      <c r="T304" s="173"/>
      <c r="U304" s="173"/>
      <c r="V304" s="173"/>
      <c r="W304" s="173"/>
      <c r="X304" s="173"/>
      <c r="Y304" s="173"/>
      <c r="Z304" s="173"/>
      <c r="AA304" s="173"/>
      <c r="AB304" s="173"/>
      <c r="AC304" s="173"/>
      <c r="AD304" s="173"/>
      <c r="AE304" s="173"/>
      <c r="AF304" s="173"/>
      <c r="AG304" s="173"/>
      <c r="AH304" s="173"/>
      <c r="AI304" s="173"/>
      <c r="AJ304" s="173"/>
      <c r="AK304" s="173"/>
      <c r="AL304" s="173"/>
      <c r="AM304" s="173"/>
      <c r="AN304" s="173"/>
      <c r="AO304" s="173"/>
      <c r="AP304" s="173"/>
      <c r="AQ304" s="173"/>
      <c r="AR304" s="173"/>
      <c r="AS304" s="173"/>
      <c r="AT304" s="173"/>
      <c r="AU304" s="173"/>
      <c r="AV304" s="173"/>
      <c r="AW304" s="173"/>
      <c r="AX304" s="173"/>
      <c r="AY304" s="173"/>
      <c r="AZ304" s="173"/>
      <c r="BA304" s="173"/>
      <c r="BB304" s="173"/>
      <c r="BC304" s="173"/>
      <c r="BD304" s="173"/>
      <c r="BE304" s="173"/>
      <c r="BF304" s="173"/>
      <c r="BG304" s="173"/>
      <c r="BH304" s="173"/>
      <c r="BI304" s="173"/>
      <c r="BJ304" s="173"/>
      <c r="BK304" s="173"/>
      <c r="BL304" s="173"/>
      <c r="BM304" s="173"/>
    </row>
    <row r="305" spans="1:65" s="107" customFormat="1">
      <c r="A305" s="173"/>
      <c r="B305" s="173"/>
      <c r="C305" s="173"/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73"/>
      <c r="O305" s="173"/>
      <c r="P305" s="173"/>
      <c r="Q305" s="173"/>
      <c r="R305" s="173"/>
      <c r="S305" s="173"/>
      <c r="T305" s="173"/>
      <c r="U305" s="173"/>
      <c r="V305" s="173"/>
      <c r="W305" s="173"/>
      <c r="X305" s="173"/>
      <c r="Y305" s="173"/>
      <c r="Z305" s="173"/>
      <c r="AA305" s="173"/>
      <c r="AB305" s="173"/>
      <c r="AC305" s="173"/>
      <c r="AD305" s="173"/>
      <c r="AE305" s="173"/>
      <c r="AF305" s="173"/>
      <c r="AG305" s="173"/>
      <c r="AH305" s="173"/>
      <c r="AI305" s="173"/>
      <c r="AJ305" s="173"/>
      <c r="AK305" s="173"/>
      <c r="AL305" s="173"/>
      <c r="AM305" s="173"/>
      <c r="AN305" s="173"/>
      <c r="AO305" s="173"/>
      <c r="AP305" s="173"/>
      <c r="AQ305" s="173"/>
      <c r="AR305" s="173"/>
      <c r="AS305" s="173"/>
      <c r="AT305" s="173"/>
      <c r="AU305" s="173"/>
      <c r="AV305" s="173"/>
      <c r="AW305" s="173"/>
      <c r="AX305" s="173"/>
      <c r="AY305" s="173"/>
      <c r="AZ305" s="173"/>
      <c r="BA305" s="173"/>
      <c r="BB305" s="173"/>
      <c r="BC305" s="173"/>
      <c r="BD305" s="173"/>
      <c r="BE305" s="173"/>
      <c r="BF305" s="173"/>
      <c r="BG305" s="173"/>
      <c r="BH305" s="173"/>
      <c r="BI305" s="173"/>
      <c r="BJ305" s="173"/>
      <c r="BK305" s="173"/>
      <c r="BL305" s="173"/>
      <c r="BM305" s="173"/>
    </row>
    <row r="306" spans="1:65" s="107" customFormat="1">
      <c r="A306" s="173"/>
      <c r="B306" s="173"/>
      <c r="C306" s="173"/>
      <c r="D306" s="173"/>
      <c r="E306" s="173"/>
      <c r="F306" s="173"/>
      <c r="G306" s="173"/>
      <c r="H306" s="173"/>
      <c r="I306" s="173"/>
      <c r="J306" s="173"/>
      <c r="K306" s="173"/>
      <c r="L306" s="173"/>
      <c r="M306" s="173"/>
      <c r="N306" s="173"/>
      <c r="O306" s="173"/>
      <c r="P306" s="173"/>
      <c r="Q306" s="173"/>
      <c r="R306" s="173"/>
      <c r="S306" s="173"/>
      <c r="T306" s="173"/>
      <c r="U306" s="173"/>
      <c r="V306" s="173"/>
      <c r="W306" s="173"/>
      <c r="X306" s="173"/>
      <c r="Y306" s="173"/>
      <c r="Z306" s="173"/>
      <c r="AA306" s="173"/>
      <c r="AB306" s="173"/>
      <c r="AC306" s="173"/>
      <c r="AD306" s="173"/>
      <c r="AE306" s="173"/>
      <c r="AF306" s="173"/>
      <c r="AG306" s="173"/>
      <c r="AH306" s="173"/>
      <c r="AI306" s="173"/>
      <c r="AJ306" s="173"/>
      <c r="AK306" s="173"/>
      <c r="AL306" s="173"/>
      <c r="AM306" s="173"/>
      <c r="AN306" s="173"/>
      <c r="AO306" s="173"/>
      <c r="AP306" s="173"/>
      <c r="AQ306" s="173"/>
      <c r="AR306" s="173"/>
      <c r="AS306" s="173"/>
      <c r="AT306" s="173"/>
      <c r="AU306" s="173"/>
      <c r="AV306" s="173"/>
      <c r="AW306" s="173"/>
      <c r="AX306" s="173"/>
      <c r="AY306" s="173"/>
      <c r="AZ306" s="173"/>
      <c r="BA306" s="173"/>
      <c r="BB306" s="173"/>
      <c r="BC306" s="173"/>
      <c r="BD306" s="173"/>
      <c r="BE306" s="173"/>
      <c r="BF306" s="173"/>
      <c r="BG306" s="173"/>
      <c r="BH306" s="173"/>
      <c r="BI306" s="173"/>
      <c r="BJ306" s="173"/>
      <c r="BK306" s="173"/>
      <c r="BL306" s="173"/>
      <c r="BM306" s="173"/>
    </row>
    <row r="307" spans="1:65" s="107" customFormat="1">
      <c r="A307" s="173"/>
      <c r="B307" s="173"/>
      <c r="C307" s="173"/>
      <c r="D307" s="173"/>
      <c r="E307" s="173"/>
      <c r="F307" s="173"/>
      <c r="G307" s="173"/>
      <c r="H307" s="173"/>
      <c r="I307" s="173"/>
      <c r="J307" s="173"/>
      <c r="K307" s="173"/>
      <c r="L307" s="173"/>
      <c r="M307" s="173"/>
      <c r="N307" s="173"/>
      <c r="O307" s="173"/>
      <c r="P307" s="173"/>
      <c r="Q307" s="173"/>
      <c r="R307" s="173"/>
      <c r="S307" s="173"/>
      <c r="T307" s="173"/>
      <c r="U307" s="173"/>
      <c r="V307" s="173"/>
      <c r="W307" s="173"/>
      <c r="X307" s="173"/>
      <c r="Y307" s="173"/>
      <c r="Z307" s="173"/>
      <c r="AA307" s="173"/>
      <c r="AB307" s="173"/>
      <c r="AC307" s="173"/>
      <c r="AD307" s="173"/>
      <c r="AE307" s="173"/>
      <c r="AF307" s="173"/>
      <c r="AG307" s="173"/>
      <c r="AH307" s="173"/>
      <c r="AI307" s="173"/>
      <c r="AJ307" s="173"/>
      <c r="AK307" s="173"/>
      <c r="AL307" s="173"/>
      <c r="AM307" s="173"/>
      <c r="AN307" s="173"/>
      <c r="AO307" s="173"/>
      <c r="AP307" s="173"/>
      <c r="AQ307" s="173"/>
      <c r="AR307" s="173"/>
      <c r="AS307" s="173"/>
      <c r="AT307" s="173"/>
      <c r="AU307" s="173"/>
      <c r="AV307" s="173"/>
      <c r="AW307" s="173"/>
      <c r="AX307" s="173"/>
      <c r="AY307" s="173"/>
      <c r="AZ307" s="173"/>
      <c r="BA307" s="173"/>
      <c r="BB307" s="173"/>
      <c r="BC307" s="173"/>
      <c r="BD307" s="173"/>
      <c r="BE307" s="173"/>
      <c r="BF307" s="173"/>
      <c r="BG307" s="173"/>
      <c r="BH307" s="173"/>
      <c r="BI307" s="173"/>
      <c r="BJ307" s="173"/>
      <c r="BK307" s="173"/>
      <c r="BL307" s="173"/>
      <c r="BM307" s="173"/>
    </row>
    <row r="308" spans="1:65" s="107" customFormat="1">
      <c r="A308" s="173"/>
      <c r="B308" s="173"/>
      <c r="C308" s="173"/>
      <c r="D308" s="173"/>
      <c r="E308" s="173"/>
      <c r="F308" s="173"/>
      <c r="G308" s="173"/>
      <c r="H308" s="173"/>
      <c r="I308" s="173"/>
      <c r="J308" s="173"/>
      <c r="K308" s="173"/>
      <c r="L308" s="173"/>
      <c r="M308" s="173"/>
      <c r="N308" s="173"/>
      <c r="O308" s="173"/>
      <c r="P308" s="173"/>
      <c r="Q308" s="173"/>
      <c r="R308" s="173"/>
      <c r="S308" s="173"/>
      <c r="T308" s="173"/>
      <c r="U308" s="173"/>
      <c r="V308" s="173"/>
      <c r="W308" s="173"/>
      <c r="X308" s="173"/>
      <c r="Y308" s="173"/>
      <c r="Z308" s="173"/>
      <c r="AA308" s="173"/>
      <c r="AB308" s="173"/>
      <c r="AC308" s="173"/>
      <c r="AD308" s="173"/>
      <c r="AE308" s="173"/>
      <c r="AF308" s="173"/>
      <c r="AG308" s="173"/>
      <c r="AH308" s="173"/>
      <c r="AI308" s="173"/>
      <c r="AJ308" s="173"/>
      <c r="AK308" s="173"/>
      <c r="AL308" s="173"/>
      <c r="AM308" s="173"/>
      <c r="AN308" s="173"/>
      <c r="AO308" s="173"/>
      <c r="AP308" s="173"/>
      <c r="AQ308" s="173"/>
      <c r="AR308" s="173"/>
      <c r="AS308" s="173"/>
      <c r="AT308" s="173"/>
      <c r="AU308" s="173"/>
      <c r="AV308" s="173"/>
      <c r="AW308" s="173"/>
      <c r="AX308" s="173"/>
      <c r="AY308" s="173"/>
      <c r="AZ308" s="173"/>
      <c r="BA308" s="173"/>
      <c r="BB308" s="173"/>
      <c r="BC308" s="173"/>
      <c r="BD308" s="173"/>
      <c r="BE308" s="173"/>
      <c r="BF308" s="173"/>
      <c r="BG308" s="173"/>
      <c r="BH308" s="173"/>
      <c r="BI308" s="173"/>
      <c r="BJ308" s="173"/>
      <c r="BK308" s="173"/>
      <c r="BL308" s="173"/>
      <c r="BM308" s="173"/>
    </row>
    <row r="309" spans="1:65" s="107" customFormat="1">
      <c r="A309" s="173"/>
      <c r="B309" s="173"/>
      <c r="C309" s="173"/>
      <c r="D309" s="173"/>
      <c r="E309" s="173"/>
      <c r="F309" s="173"/>
      <c r="G309" s="173"/>
      <c r="H309" s="173"/>
      <c r="I309" s="173"/>
      <c r="J309" s="173"/>
      <c r="K309" s="173"/>
      <c r="L309" s="173"/>
      <c r="M309" s="173"/>
      <c r="N309" s="173"/>
      <c r="O309" s="173"/>
      <c r="P309" s="173"/>
      <c r="Q309" s="173"/>
      <c r="R309" s="173"/>
      <c r="S309" s="173"/>
      <c r="T309" s="173"/>
      <c r="U309" s="173"/>
      <c r="V309" s="173"/>
      <c r="W309" s="173"/>
      <c r="X309" s="173"/>
      <c r="Y309" s="173"/>
      <c r="Z309" s="173"/>
      <c r="AA309" s="173"/>
      <c r="AB309" s="173"/>
      <c r="AC309" s="173"/>
      <c r="AD309" s="173"/>
      <c r="AE309" s="173"/>
      <c r="AF309" s="173"/>
      <c r="AG309" s="173"/>
      <c r="AH309" s="173"/>
      <c r="AI309" s="173"/>
      <c r="AJ309" s="173"/>
      <c r="AK309" s="173"/>
      <c r="AL309" s="173"/>
      <c r="AM309" s="173"/>
      <c r="AN309" s="173"/>
      <c r="AO309" s="173"/>
      <c r="AP309" s="173"/>
      <c r="AQ309" s="173"/>
      <c r="AR309" s="173"/>
      <c r="AS309" s="173"/>
      <c r="AT309" s="173"/>
      <c r="AU309" s="173"/>
      <c r="AV309" s="173"/>
      <c r="AW309" s="173"/>
      <c r="AX309" s="173"/>
      <c r="AY309" s="173"/>
      <c r="AZ309" s="173"/>
      <c r="BA309" s="173"/>
      <c r="BB309" s="173"/>
      <c r="BC309" s="173"/>
      <c r="BD309" s="173"/>
      <c r="BE309" s="173"/>
      <c r="BF309" s="173"/>
      <c r="BG309" s="173"/>
      <c r="BH309" s="173"/>
      <c r="BI309" s="173"/>
      <c r="BJ309" s="173"/>
      <c r="BK309" s="173"/>
      <c r="BL309" s="173"/>
      <c r="BM309" s="173"/>
    </row>
    <row r="310" spans="1:65" s="107" customFormat="1">
      <c r="A310" s="173"/>
      <c r="B310" s="173"/>
      <c r="C310" s="173"/>
      <c r="D310" s="173"/>
      <c r="E310" s="173"/>
      <c r="F310" s="173"/>
      <c r="G310" s="173"/>
      <c r="H310" s="173"/>
      <c r="I310" s="173"/>
      <c r="J310" s="173"/>
      <c r="K310" s="173"/>
      <c r="L310" s="173"/>
      <c r="M310" s="173"/>
      <c r="N310" s="173"/>
      <c r="O310" s="173"/>
      <c r="P310" s="173"/>
      <c r="Q310" s="173"/>
      <c r="R310" s="173"/>
      <c r="S310" s="173"/>
      <c r="T310" s="173"/>
      <c r="U310" s="173"/>
      <c r="V310" s="173"/>
      <c r="W310" s="173"/>
      <c r="X310" s="173"/>
      <c r="Y310" s="173"/>
      <c r="Z310" s="173"/>
      <c r="AA310" s="173"/>
      <c r="AB310" s="173"/>
      <c r="AC310" s="173"/>
      <c r="AD310" s="173"/>
      <c r="AE310" s="173"/>
      <c r="AF310" s="173"/>
      <c r="AG310" s="173"/>
      <c r="AH310" s="173"/>
      <c r="AI310" s="173"/>
      <c r="AJ310" s="173"/>
      <c r="AK310" s="173"/>
      <c r="AL310" s="173"/>
      <c r="AM310" s="173"/>
      <c r="AN310" s="173"/>
      <c r="AO310" s="173"/>
      <c r="AP310" s="173"/>
      <c r="AQ310" s="173"/>
      <c r="AR310" s="173"/>
      <c r="AS310" s="173"/>
      <c r="AT310" s="173"/>
      <c r="AU310" s="173"/>
      <c r="AV310" s="173"/>
      <c r="AW310" s="173"/>
      <c r="AX310" s="173"/>
      <c r="AY310" s="173"/>
      <c r="AZ310" s="173"/>
      <c r="BA310" s="173"/>
      <c r="BB310" s="173"/>
      <c r="BC310" s="173"/>
      <c r="BD310" s="173"/>
      <c r="BE310" s="173"/>
      <c r="BF310" s="173"/>
      <c r="BG310" s="173"/>
      <c r="BH310" s="173"/>
      <c r="BI310" s="173"/>
      <c r="BJ310" s="173"/>
      <c r="BK310" s="173"/>
      <c r="BL310" s="173"/>
      <c r="BM310" s="173"/>
    </row>
    <row r="311" spans="1:65" s="107" customFormat="1">
      <c r="A311" s="173"/>
      <c r="B311" s="173"/>
      <c r="C311" s="173"/>
      <c r="D311" s="173"/>
      <c r="E311" s="173"/>
      <c r="F311" s="173"/>
      <c r="G311" s="173"/>
      <c r="H311" s="173"/>
      <c r="I311" s="173"/>
      <c r="J311" s="173"/>
      <c r="K311" s="173"/>
      <c r="L311" s="173"/>
      <c r="M311" s="173"/>
      <c r="N311" s="173"/>
      <c r="O311" s="173"/>
      <c r="P311" s="173"/>
      <c r="Q311" s="173"/>
      <c r="R311" s="173"/>
      <c r="S311" s="173"/>
      <c r="T311" s="173"/>
      <c r="U311" s="173"/>
      <c r="V311" s="173"/>
      <c r="W311" s="173"/>
      <c r="X311" s="173"/>
      <c r="Y311" s="173"/>
      <c r="Z311" s="173"/>
      <c r="AA311" s="173"/>
      <c r="AB311" s="173"/>
      <c r="AC311" s="173"/>
      <c r="AD311" s="173"/>
      <c r="AE311" s="173"/>
      <c r="AF311" s="173"/>
      <c r="AG311" s="173"/>
      <c r="AH311" s="173"/>
      <c r="AI311" s="173"/>
      <c r="AJ311" s="173"/>
      <c r="AK311" s="173"/>
      <c r="AL311" s="173"/>
      <c r="AM311" s="173"/>
      <c r="AN311" s="173"/>
      <c r="AO311" s="173"/>
      <c r="AP311" s="173"/>
      <c r="AQ311" s="173"/>
      <c r="AR311" s="173"/>
      <c r="AS311" s="173"/>
      <c r="AT311" s="173"/>
      <c r="AU311" s="173"/>
      <c r="AV311" s="173"/>
      <c r="AW311" s="173"/>
      <c r="AX311" s="173"/>
      <c r="AY311" s="173"/>
      <c r="AZ311" s="173"/>
      <c r="BA311" s="173"/>
      <c r="BB311" s="173"/>
      <c r="BC311" s="173"/>
      <c r="BD311" s="173"/>
      <c r="BE311" s="173"/>
      <c r="BF311" s="173"/>
      <c r="BG311" s="173"/>
      <c r="BH311" s="173"/>
      <c r="BI311" s="173"/>
      <c r="BJ311" s="173"/>
      <c r="BK311" s="173"/>
      <c r="BL311" s="173"/>
      <c r="BM311" s="173"/>
    </row>
    <row r="312" spans="1:65" s="107" customFormat="1">
      <c r="A312" s="173"/>
      <c r="B312" s="173"/>
      <c r="C312" s="173"/>
      <c r="D312" s="173"/>
      <c r="E312" s="173"/>
      <c r="F312" s="173"/>
      <c r="G312" s="173"/>
      <c r="H312" s="173"/>
      <c r="I312" s="173"/>
      <c r="J312" s="173"/>
      <c r="K312" s="173"/>
      <c r="L312" s="173"/>
      <c r="M312" s="173"/>
      <c r="N312" s="173"/>
      <c r="O312" s="173"/>
      <c r="P312" s="173"/>
      <c r="Q312" s="173"/>
      <c r="R312" s="173"/>
      <c r="S312" s="173"/>
      <c r="T312" s="173"/>
      <c r="U312" s="173"/>
      <c r="V312" s="173"/>
      <c r="W312" s="173"/>
      <c r="X312" s="173"/>
      <c r="Y312" s="173"/>
      <c r="Z312" s="173"/>
      <c r="AA312" s="173"/>
      <c r="AB312" s="173"/>
      <c r="AC312" s="173"/>
      <c r="AD312" s="173"/>
      <c r="AE312" s="173"/>
      <c r="AF312" s="173"/>
      <c r="AG312" s="173"/>
      <c r="AH312" s="173"/>
      <c r="AI312" s="173"/>
      <c r="AJ312" s="173"/>
      <c r="AK312" s="173"/>
      <c r="AL312" s="173"/>
      <c r="AM312" s="173"/>
      <c r="AN312" s="173"/>
      <c r="AO312" s="173"/>
      <c r="AP312" s="173"/>
      <c r="AQ312" s="173"/>
      <c r="AR312" s="173"/>
      <c r="AS312" s="173"/>
      <c r="AT312" s="173"/>
      <c r="AU312" s="173"/>
      <c r="AV312" s="173"/>
      <c r="AW312" s="173"/>
      <c r="AX312" s="173"/>
      <c r="AY312" s="173"/>
      <c r="AZ312" s="173"/>
      <c r="BA312" s="173"/>
      <c r="BB312" s="173"/>
      <c r="BC312" s="173"/>
      <c r="BD312" s="173"/>
      <c r="BE312" s="173"/>
      <c r="BF312" s="173"/>
      <c r="BG312" s="173"/>
      <c r="BH312" s="173"/>
      <c r="BI312" s="173"/>
      <c r="BJ312" s="173"/>
      <c r="BK312" s="173"/>
      <c r="BL312" s="173"/>
      <c r="BM312" s="173"/>
    </row>
    <row r="313" spans="1:65" s="107" customFormat="1">
      <c r="A313" s="173"/>
      <c r="B313" s="173"/>
      <c r="C313" s="173"/>
      <c r="D313" s="173"/>
      <c r="E313" s="173"/>
      <c r="F313" s="173"/>
      <c r="G313" s="173"/>
      <c r="H313" s="173"/>
      <c r="I313" s="173"/>
      <c r="J313" s="173"/>
      <c r="K313" s="173"/>
      <c r="L313" s="173"/>
      <c r="M313" s="173"/>
      <c r="N313" s="173"/>
      <c r="O313" s="173"/>
      <c r="P313" s="173"/>
      <c r="Q313" s="173"/>
      <c r="R313" s="173"/>
      <c r="S313" s="173"/>
      <c r="T313" s="173"/>
      <c r="U313" s="173"/>
      <c r="V313" s="173"/>
      <c r="W313" s="173"/>
      <c r="X313" s="173"/>
      <c r="Y313" s="173"/>
      <c r="Z313" s="173"/>
      <c r="AA313" s="173"/>
      <c r="AB313" s="173"/>
      <c r="AC313" s="173"/>
      <c r="AD313" s="173"/>
      <c r="AE313" s="173"/>
      <c r="AF313" s="173"/>
      <c r="AG313" s="173"/>
      <c r="AH313" s="173"/>
      <c r="AI313" s="173"/>
      <c r="AJ313" s="173"/>
      <c r="AK313" s="173"/>
      <c r="AL313" s="173"/>
      <c r="AM313" s="173"/>
      <c r="AN313" s="173"/>
      <c r="AO313" s="173"/>
      <c r="AP313" s="173"/>
      <c r="AQ313" s="173"/>
      <c r="AR313" s="173"/>
      <c r="AS313" s="173"/>
      <c r="AT313" s="173"/>
      <c r="AU313" s="173"/>
      <c r="AV313" s="173"/>
      <c r="AW313" s="173"/>
      <c r="AX313" s="173"/>
      <c r="AY313" s="173"/>
      <c r="AZ313" s="173"/>
      <c r="BA313" s="173"/>
      <c r="BB313" s="173"/>
      <c r="BC313" s="173"/>
      <c r="BD313" s="173"/>
      <c r="BE313" s="173"/>
      <c r="BF313" s="173"/>
      <c r="BG313" s="173"/>
      <c r="BH313" s="173"/>
      <c r="BI313" s="173"/>
      <c r="BJ313" s="173"/>
      <c r="BK313" s="173"/>
      <c r="BL313" s="173"/>
      <c r="BM313" s="173"/>
    </row>
    <row r="314" spans="1:65" s="107" customFormat="1">
      <c r="A314" s="173"/>
      <c r="B314" s="173"/>
      <c r="C314" s="173"/>
      <c r="D314" s="173"/>
      <c r="E314" s="173"/>
      <c r="F314" s="173"/>
      <c r="G314" s="173"/>
      <c r="H314" s="173"/>
      <c r="I314" s="173"/>
      <c r="J314" s="173"/>
      <c r="K314" s="173"/>
      <c r="L314" s="173"/>
      <c r="M314" s="173"/>
      <c r="N314" s="173"/>
      <c r="O314" s="173"/>
      <c r="P314" s="173"/>
      <c r="Q314" s="173"/>
      <c r="R314" s="173"/>
      <c r="S314" s="173"/>
      <c r="T314" s="173"/>
      <c r="U314" s="173"/>
      <c r="V314" s="173"/>
      <c r="W314" s="173"/>
      <c r="X314" s="173"/>
      <c r="Y314" s="173"/>
      <c r="Z314" s="173"/>
      <c r="AA314" s="173"/>
      <c r="AB314" s="173"/>
      <c r="AC314" s="173"/>
      <c r="AD314" s="173"/>
      <c r="AE314" s="173"/>
      <c r="AF314" s="173"/>
      <c r="AG314" s="173"/>
      <c r="AH314" s="173"/>
      <c r="AI314" s="173"/>
      <c r="AJ314" s="173"/>
      <c r="AK314" s="173"/>
      <c r="AL314" s="173"/>
      <c r="AM314" s="173"/>
      <c r="AN314" s="173"/>
      <c r="AO314" s="173"/>
      <c r="AP314" s="173"/>
      <c r="AQ314" s="173"/>
      <c r="AR314" s="173"/>
      <c r="AS314" s="173"/>
      <c r="AT314" s="173"/>
      <c r="AU314" s="173"/>
      <c r="AV314" s="173"/>
      <c r="AW314" s="173"/>
      <c r="AX314" s="173"/>
      <c r="AY314" s="173"/>
      <c r="AZ314" s="173"/>
      <c r="BA314" s="173"/>
      <c r="BB314" s="173"/>
      <c r="BC314" s="173"/>
      <c r="BD314" s="173"/>
      <c r="BE314" s="173"/>
      <c r="BF314" s="173"/>
      <c r="BG314" s="173"/>
      <c r="BH314" s="173"/>
      <c r="BI314" s="173"/>
      <c r="BJ314" s="173"/>
      <c r="BK314" s="173"/>
      <c r="BL314" s="173"/>
      <c r="BM314" s="173"/>
    </row>
    <row r="315" spans="1:65" s="107" customFormat="1">
      <c r="A315" s="173"/>
      <c r="B315" s="173"/>
      <c r="C315" s="173"/>
      <c r="D315" s="173"/>
      <c r="E315" s="173"/>
      <c r="F315" s="173"/>
      <c r="G315" s="173"/>
      <c r="H315" s="173"/>
      <c r="I315" s="173"/>
      <c r="J315" s="173"/>
      <c r="K315" s="173"/>
      <c r="L315" s="173"/>
      <c r="M315" s="173"/>
      <c r="N315" s="173"/>
      <c r="O315" s="173"/>
      <c r="P315" s="173"/>
      <c r="Q315" s="173"/>
      <c r="R315" s="173"/>
      <c r="S315" s="173"/>
      <c r="T315" s="173"/>
      <c r="U315" s="173"/>
      <c r="V315" s="173"/>
      <c r="W315" s="173"/>
      <c r="X315" s="173"/>
      <c r="Y315" s="173"/>
      <c r="Z315" s="173"/>
      <c r="AA315" s="173"/>
      <c r="AB315" s="173"/>
      <c r="AC315" s="173"/>
      <c r="AD315" s="173"/>
      <c r="AE315" s="173"/>
      <c r="AF315" s="173"/>
      <c r="AG315" s="173"/>
      <c r="AH315" s="173"/>
      <c r="AI315" s="173"/>
      <c r="AJ315" s="173"/>
      <c r="AK315" s="173"/>
      <c r="AL315" s="173"/>
      <c r="AM315" s="173"/>
      <c r="AN315" s="173"/>
      <c r="AO315" s="173"/>
      <c r="AP315" s="173"/>
      <c r="AQ315" s="173"/>
      <c r="AR315" s="173"/>
      <c r="AS315" s="173"/>
      <c r="AT315" s="173"/>
      <c r="AU315" s="173"/>
      <c r="AV315" s="173"/>
      <c r="AW315" s="173"/>
      <c r="AX315" s="173"/>
      <c r="AY315" s="173"/>
      <c r="AZ315" s="173"/>
      <c r="BA315" s="173"/>
      <c r="BB315" s="173"/>
      <c r="BC315" s="173"/>
      <c r="BD315" s="173"/>
      <c r="BE315" s="173"/>
      <c r="BF315" s="173"/>
      <c r="BG315" s="173"/>
      <c r="BH315" s="173"/>
      <c r="BI315" s="173"/>
      <c r="BJ315" s="173"/>
      <c r="BK315" s="173"/>
      <c r="BL315" s="173"/>
      <c r="BM315" s="173"/>
    </row>
    <row r="316" spans="1:65" s="107" customFormat="1">
      <c r="A316" s="173"/>
      <c r="B316" s="173"/>
      <c r="C316" s="173"/>
      <c r="D316" s="173"/>
      <c r="E316" s="173"/>
      <c r="F316" s="173"/>
      <c r="G316" s="173"/>
      <c r="H316" s="173"/>
      <c r="I316" s="173"/>
      <c r="J316" s="173"/>
      <c r="K316" s="173"/>
      <c r="L316" s="173"/>
      <c r="M316" s="173"/>
      <c r="N316" s="173"/>
      <c r="O316" s="173"/>
      <c r="P316" s="173"/>
      <c r="Q316" s="173"/>
      <c r="R316" s="173"/>
      <c r="S316" s="173"/>
      <c r="T316" s="173"/>
      <c r="U316" s="173"/>
      <c r="V316" s="173"/>
      <c r="W316" s="173"/>
      <c r="X316" s="173"/>
      <c r="Y316" s="173"/>
      <c r="Z316" s="173"/>
      <c r="AA316" s="173"/>
      <c r="AB316" s="173"/>
      <c r="AC316" s="173"/>
      <c r="AD316" s="173"/>
      <c r="AE316" s="173"/>
      <c r="AF316" s="173"/>
      <c r="AG316" s="173"/>
      <c r="AH316" s="173"/>
      <c r="AI316" s="173"/>
      <c r="AJ316" s="173"/>
      <c r="AK316" s="173"/>
      <c r="AL316" s="173"/>
      <c r="AM316" s="173"/>
      <c r="AN316" s="173"/>
      <c r="AO316" s="173"/>
      <c r="AP316" s="173"/>
      <c r="AQ316" s="173"/>
      <c r="AR316" s="173"/>
      <c r="AS316" s="173"/>
      <c r="AT316" s="173"/>
      <c r="AU316" s="173"/>
      <c r="AV316" s="173"/>
      <c r="AW316" s="173"/>
      <c r="AX316" s="173"/>
      <c r="AY316" s="173"/>
      <c r="AZ316" s="173"/>
      <c r="BA316" s="173"/>
      <c r="BB316" s="173"/>
      <c r="BC316" s="173"/>
      <c r="BD316" s="173"/>
      <c r="BE316" s="173"/>
      <c r="BF316" s="173"/>
      <c r="BG316" s="173"/>
      <c r="BH316" s="173"/>
      <c r="BI316" s="173"/>
      <c r="BJ316" s="173"/>
      <c r="BK316" s="173"/>
      <c r="BL316" s="173"/>
      <c r="BM316" s="173"/>
    </row>
    <row r="317" spans="1:65" s="107" customFormat="1">
      <c r="A317" s="173"/>
      <c r="B317" s="173"/>
      <c r="C317" s="173"/>
      <c r="D317" s="173"/>
      <c r="E317" s="173"/>
      <c r="F317" s="173"/>
      <c r="G317" s="173"/>
      <c r="H317" s="173"/>
      <c r="I317" s="173"/>
      <c r="J317" s="173"/>
      <c r="K317" s="173"/>
      <c r="L317" s="173"/>
      <c r="M317" s="173"/>
      <c r="N317" s="173"/>
      <c r="O317" s="173"/>
      <c r="P317" s="173"/>
      <c r="Q317" s="173"/>
      <c r="R317" s="173"/>
      <c r="S317" s="173"/>
      <c r="T317" s="173"/>
      <c r="U317" s="173"/>
      <c r="V317" s="173"/>
      <c r="W317" s="173"/>
      <c r="X317" s="173"/>
      <c r="Y317" s="173"/>
      <c r="Z317" s="173"/>
      <c r="AA317" s="173"/>
      <c r="AB317" s="173"/>
      <c r="AC317" s="173"/>
      <c r="AD317" s="173"/>
      <c r="AE317" s="173"/>
      <c r="AF317" s="173"/>
      <c r="AG317" s="173"/>
      <c r="AH317" s="173"/>
      <c r="AI317" s="173"/>
      <c r="AJ317" s="173"/>
      <c r="AK317" s="173"/>
      <c r="AL317" s="173"/>
      <c r="AM317" s="173"/>
      <c r="AN317" s="173"/>
      <c r="AO317" s="173"/>
      <c r="AP317" s="173"/>
      <c r="AQ317" s="173"/>
      <c r="AR317" s="173"/>
      <c r="AS317" s="173"/>
      <c r="AT317" s="173"/>
      <c r="AU317" s="173"/>
      <c r="AV317" s="173"/>
      <c r="AW317" s="173"/>
      <c r="AX317" s="173"/>
      <c r="AY317" s="173"/>
      <c r="AZ317" s="173"/>
      <c r="BA317" s="173"/>
      <c r="BB317" s="173"/>
      <c r="BC317" s="173"/>
      <c r="BD317" s="173"/>
      <c r="BE317" s="173"/>
      <c r="BF317" s="173"/>
      <c r="BG317" s="173"/>
      <c r="BH317" s="173"/>
      <c r="BI317" s="173"/>
      <c r="BJ317" s="173"/>
      <c r="BK317" s="173"/>
      <c r="BL317" s="173"/>
      <c r="BM317" s="173"/>
    </row>
    <row r="318" spans="1:65" s="107" customFormat="1">
      <c r="A318" s="173"/>
      <c r="B318" s="173"/>
      <c r="C318" s="173"/>
      <c r="D318" s="173"/>
      <c r="E318" s="173"/>
      <c r="F318" s="173"/>
      <c r="G318" s="173"/>
      <c r="H318" s="173"/>
      <c r="I318" s="173"/>
      <c r="J318" s="173"/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3"/>
      <c r="Z318" s="173"/>
      <c r="AA318" s="173"/>
      <c r="AB318" s="173"/>
      <c r="AC318" s="173"/>
      <c r="AD318" s="173"/>
      <c r="AE318" s="173"/>
      <c r="AF318" s="173"/>
      <c r="AG318" s="173"/>
      <c r="AH318" s="173"/>
      <c r="AI318" s="173"/>
      <c r="AJ318" s="173"/>
      <c r="AK318" s="173"/>
      <c r="AL318" s="173"/>
      <c r="AM318" s="173"/>
      <c r="AN318" s="173"/>
      <c r="AO318" s="173"/>
      <c r="AP318" s="173"/>
      <c r="AQ318" s="173"/>
      <c r="AR318" s="173"/>
      <c r="AS318" s="173"/>
      <c r="AT318" s="173"/>
      <c r="AU318" s="173"/>
      <c r="AV318" s="173"/>
      <c r="AW318" s="173"/>
      <c r="AX318" s="173"/>
      <c r="AY318" s="173"/>
      <c r="AZ318" s="173"/>
      <c r="BA318" s="173"/>
      <c r="BB318" s="173"/>
      <c r="BC318" s="173"/>
      <c r="BD318" s="173"/>
      <c r="BE318" s="173"/>
      <c r="BF318" s="173"/>
      <c r="BG318" s="173"/>
      <c r="BH318" s="173"/>
      <c r="BI318" s="173"/>
      <c r="BJ318" s="173"/>
      <c r="BK318" s="173"/>
      <c r="BL318" s="173"/>
      <c r="BM318" s="173"/>
    </row>
    <row r="319" spans="1:65" s="107" customFormat="1">
      <c r="A319" s="173"/>
      <c r="B319" s="173"/>
      <c r="C319" s="173"/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  <c r="AA319" s="173"/>
      <c r="AB319" s="173"/>
      <c r="AC319" s="173"/>
      <c r="AD319" s="173"/>
      <c r="AE319" s="173"/>
      <c r="AF319" s="173"/>
      <c r="AG319" s="173"/>
      <c r="AH319" s="173"/>
      <c r="AI319" s="173"/>
      <c r="AJ319" s="173"/>
      <c r="AK319" s="173"/>
      <c r="AL319" s="173"/>
      <c r="AM319" s="173"/>
      <c r="AN319" s="173"/>
      <c r="AO319" s="173"/>
      <c r="AP319" s="173"/>
      <c r="AQ319" s="173"/>
      <c r="AR319" s="173"/>
      <c r="AS319" s="173"/>
      <c r="AT319" s="173"/>
      <c r="AU319" s="173"/>
      <c r="AV319" s="173"/>
      <c r="AW319" s="173"/>
      <c r="AX319" s="173"/>
      <c r="AY319" s="173"/>
      <c r="AZ319" s="173"/>
      <c r="BA319" s="173"/>
      <c r="BB319" s="173"/>
      <c r="BC319" s="173"/>
      <c r="BD319" s="173"/>
      <c r="BE319" s="173"/>
      <c r="BF319" s="173"/>
      <c r="BG319" s="173"/>
      <c r="BH319" s="173"/>
      <c r="BI319" s="173"/>
      <c r="BJ319" s="173"/>
      <c r="BK319" s="173"/>
      <c r="BL319" s="173"/>
      <c r="BM319" s="173"/>
    </row>
    <row r="320" spans="1:65" s="107" customFormat="1">
      <c r="A320" s="173"/>
      <c r="B320" s="173"/>
      <c r="C320" s="173"/>
      <c r="D320" s="173"/>
      <c r="E320" s="173"/>
      <c r="F320" s="173"/>
      <c r="G320" s="173"/>
      <c r="H320" s="173"/>
      <c r="I320" s="173"/>
      <c r="J320" s="173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  <c r="AA320" s="173"/>
      <c r="AB320" s="173"/>
      <c r="AC320" s="173"/>
      <c r="AD320" s="173"/>
      <c r="AE320" s="173"/>
      <c r="AF320" s="173"/>
      <c r="AG320" s="173"/>
      <c r="AH320" s="173"/>
      <c r="AI320" s="173"/>
      <c r="AJ320" s="173"/>
      <c r="AK320" s="173"/>
      <c r="AL320" s="173"/>
      <c r="AM320" s="173"/>
      <c r="AN320" s="173"/>
      <c r="AO320" s="173"/>
      <c r="AP320" s="173"/>
      <c r="AQ320" s="173"/>
      <c r="AR320" s="173"/>
      <c r="AS320" s="173"/>
      <c r="AT320" s="173"/>
      <c r="AU320" s="173"/>
      <c r="AV320" s="173"/>
      <c r="AW320" s="173"/>
      <c r="AX320" s="173"/>
      <c r="AY320" s="173"/>
      <c r="AZ320" s="173"/>
      <c r="BA320" s="173"/>
      <c r="BB320" s="173"/>
      <c r="BC320" s="173"/>
      <c r="BD320" s="173"/>
      <c r="BE320" s="173"/>
      <c r="BF320" s="173"/>
      <c r="BG320" s="173"/>
      <c r="BH320" s="173"/>
      <c r="BI320" s="173"/>
      <c r="BJ320" s="173"/>
      <c r="BK320" s="173"/>
      <c r="BL320" s="173"/>
      <c r="BM320" s="173"/>
    </row>
    <row r="321" spans="1:65" s="107" customFormat="1">
      <c r="A321" s="173"/>
      <c r="B321" s="173"/>
      <c r="C321" s="173"/>
      <c r="D321" s="173"/>
      <c r="E321" s="173"/>
      <c r="F321" s="173"/>
      <c r="G321" s="173"/>
      <c r="H321" s="173"/>
      <c r="I321" s="173"/>
      <c r="J321" s="173"/>
      <c r="K321" s="173"/>
      <c r="L321" s="173"/>
      <c r="M321" s="173"/>
      <c r="N321" s="173"/>
      <c r="O321" s="173"/>
      <c r="P321" s="173"/>
      <c r="Q321" s="173"/>
      <c r="R321" s="173"/>
      <c r="S321" s="173"/>
      <c r="T321" s="173"/>
      <c r="U321" s="173"/>
      <c r="V321" s="173"/>
      <c r="W321" s="173"/>
      <c r="X321" s="173"/>
      <c r="Y321" s="173"/>
      <c r="Z321" s="173"/>
      <c r="AA321" s="173"/>
      <c r="AB321" s="173"/>
      <c r="AC321" s="173"/>
      <c r="AD321" s="173"/>
      <c r="AE321" s="173"/>
      <c r="AF321" s="173"/>
      <c r="AG321" s="173"/>
      <c r="AH321" s="173"/>
      <c r="AI321" s="173"/>
      <c r="AJ321" s="173"/>
      <c r="AK321" s="173"/>
      <c r="AL321" s="173"/>
      <c r="AM321" s="173"/>
      <c r="AN321" s="173"/>
      <c r="AO321" s="173"/>
      <c r="AP321" s="173"/>
      <c r="AQ321" s="173"/>
      <c r="AR321" s="173"/>
      <c r="AS321" s="173"/>
      <c r="AT321" s="173"/>
      <c r="AU321" s="173"/>
      <c r="AV321" s="173"/>
      <c r="AW321" s="173"/>
      <c r="AX321" s="173"/>
      <c r="AY321" s="173"/>
      <c r="AZ321" s="173"/>
      <c r="BA321" s="173"/>
      <c r="BB321" s="173"/>
      <c r="BC321" s="173"/>
      <c r="BD321" s="173"/>
      <c r="BE321" s="173"/>
      <c r="BF321" s="173"/>
      <c r="BG321" s="173"/>
      <c r="BH321" s="173"/>
      <c r="BI321" s="173"/>
      <c r="BJ321" s="173"/>
      <c r="BK321" s="173"/>
      <c r="BL321" s="173"/>
      <c r="BM321" s="173"/>
    </row>
    <row r="322" spans="1:65" s="107" customFormat="1">
      <c r="A322" s="173"/>
      <c r="B322" s="173"/>
      <c r="C322" s="173"/>
      <c r="D322" s="173"/>
      <c r="E322" s="173"/>
      <c r="F322" s="173"/>
      <c r="G322" s="173"/>
      <c r="H322" s="173"/>
      <c r="I322" s="173"/>
      <c r="J322" s="173"/>
      <c r="K322" s="173"/>
      <c r="L322" s="173"/>
      <c r="M322" s="173"/>
      <c r="N322" s="173"/>
      <c r="O322" s="173"/>
      <c r="P322" s="173"/>
      <c r="Q322" s="173"/>
      <c r="R322" s="173"/>
      <c r="S322" s="173"/>
      <c r="T322" s="173"/>
      <c r="U322" s="173"/>
      <c r="V322" s="173"/>
      <c r="W322" s="173"/>
      <c r="X322" s="173"/>
      <c r="Y322" s="173"/>
      <c r="Z322" s="173"/>
      <c r="AA322" s="173"/>
      <c r="AB322" s="173"/>
      <c r="AC322" s="173"/>
      <c r="AD322" s="173"/>
      <c r="AE322" s="173"/>
      <c r="AF322" s="173"/>
      <c r="AG322" s="173"/>
      <c r="AH322" s="173"/>
      <c r="AI322" s="173"/>
      <c r="AJ322" s="173"/>
      <c r="AK322" s="173"/>
      <c r="AL322" s="173"/>
      <c r="AM322" s="173"/>
      <c r="AN322" s="173"/>
      <c r="AO322" s="173"/>
      <c r="AP322" s="173"/>
      <c r="AQ322" s="173"/>
      <c r="AR322" s="173"/>
      <c r="AS322" s="173"/>
      <c r="AT322" s="173"/>
      <c r="AU322" s="173"/>
      <c r="AV322" s="173"/>
      <c r="AW322" s="173"/>
      <c r="AX322" s="173"/>
      <c r="AY322" s="173"/>
      <c r="AZ322" s="173"/>
      <c r="BA322" s="173"/>
      <c r="BB322" s="173"/>
      <c r="BC322" s="173"/>
      <c r="BD322" s="173"/>
      <c r="BE322" s="173"/>
      <c r="BF322" s="173"/>
      <c r="BG322" s="173"/>
      <c r="BH322" s="173"/>
      <c r="BI322" s="173"/>
      <c r="BJ322" s="173"/>
      <c r="BK322" s="173"/>
      <c r="BL322" s="173"/>
      <c r="BM322" s="173"/>
    </row>
    <row r="323" spans="1:65" s="107" customFormat="1">
      <c r="A323" s="173"/>
      <c r="B323" s="173"/>
      <c r="C323" s="173"/>
      <c r="D323" s="173"/>
      <c r="E323" s="173"/>
      <c r="F323" s="173"/>
      <c r="G323" s="173"/>
      <c r="H323" s="173"/>
      <c r="I323" s="173"/>
      <c r="J323" s="173"/>
      <c r="K323" s="173"/>
      <c r="L323" s="173"/>
      <c r="M323" s="173"/>
      <c r="N323" s="173"/>
      <c r="O323" s="173"/>
      <c r="P323" s="173"/>
      <c r="Q323" s="173"/>
      <c r="R323" s="173"/>
      <c r="S323" s="173"/>
      <c r="T323" s="173"/>
      <c r="U323" s="173"/>
      <c r="V323" s="173"/>
      <c r="W323" s="173"/>
      <c r="X323" s="173"/>
      <c r="Y323" s="173"/>
      <c r="Z323" s="173"/>
      <c r="AA323" s="173"/>
      <c r="AB323" s="173"/>
      <c r="AC323" s="173"/>
      <c r="AD323" s="173"/>
      <c r="AE323" s="173"/>
      <c r="AF323" s="173"/>
      <c r="AG323" s="173"/>
      <c r="AH323" s="173"/>
      <c r="AI323" s="173"/>
      <c r="AJ323" s="173"/>
      <c r="AK323" s="173"/>
      <c r="AL323" s="173"/>
      <c r="AM323" s="173"/>
      <c r="AN323" s="173"/>
      <c r="AO323" s="173"/>
      <c r="AP323" s="173"/>
      <c r="AQ323" s="173"/>
      <c r="AR323" s="173"/>
      <c r="AS323" s="173"/>
      <c r="AT323" s="173"/>
      <c r="AU323" s="173"/>
      <c r="AV323" s="173"/>
      <c r="AW323" s="173"/>
      <c r="AX323" s="173"/>
      <c r="AY323" s="173"/>
      <c r="AZ323" s="173"/>
      <c r="BA323" s="173"/>
      <c r="BB323" s="173"/>
      <c r="BC323" s="173"/>
      <c r="BD323" s="173"/>
      <c r="BE323" s="173"/>
      <c r="BF323" s="173"/>
      <c r="BG323" s="173"/>
      <c r="BH323" s="173"/>
      <c r="BI323" s="173"/>
      <c r="BJ323" s="173"/>
      <c r="BK323" s="173"/>
      <c r="BL323" s="173"/>
      <c r="BM323" s="173"/>
    </row>
    <row r="324" spans="1:65" s="107" customFormat="1">
      <c r="A324" s="173"/>
      <c r="B324" s="173"/>
      <c r="C324" s="173"/>
      <c r="D324" s="173"/>
      <c r="E324" s="173"/>
      <c r="F324" s="173"/>
      <c r="G324" s="173"/>
      <c r="H324" s="173"/>
      <c r="I324" s="173"/>
      <c r="J324" s="173"/>
      <c r="K324" s="173"/>
      <c r="L324" s="173"/>
      <c r="M324" s="173"/>
      <c r="N324" s="173"/>
      <c r="O324" s="173"/>
      <c r="P324" s="173"/>
      <c r="Q324" s="173"/>
      <c r="R324" s="173"/>
      <c r="S324" s="173"/>
      <c r="T324" s="173"/>
      <c r="U324" s="173"/>
      <c r="V324" s="173"/>
      <c r="W324" s="173"/>
      <c r="X324" s="173"/>
      <c r="Y324" s="173"/>
      <c r="Z324" s="173"/>
      <c r="AA324" s="173"/>
      <c r="AB324" s="173"/>
      <c r="AC324" s="173"/>
      <c r="AD324" s="173"/>
      <c r="AE324" s="173"/>
      <c r="AF324" s="173"/>
      <c r="AG324" s="173"/>
      <c r="AH324" s="173"/>
      <c r="AI324" s="173"/>
      <c r="AJ324" s="173"/>
      <c r="AK324" s="173"/>
      <c r="AL324" s="173"/>
      <c r="AM324" s="173"/>
      <c r="AN324" s="173"/>
      <c r="AO324" s="173"/>
      <c r="AP324" s="173"/>
      <c r="AQ324" s="173"/>
      <c r="AR324" s="173"/>
      <c r="AS324" s="173"/>
      <c r="AT324" s="173"/>
      <c r="AU324" s="173"/>
      <c r="AV324" s="173"/>
      <c r="AW324" s="173"/>
      <c r="AX324" s="173"/>
      <c r="AY324" s="173"/>
      <c r="AZ324" s="173"/>
      <c r="BA324" s="173"/>
      <c r="BB324" s="173"/>
      <c r="BC324" s="173"/>
      <c r="BD324" s="173"/>
      <c r="BE324" s="173"/>
      <c r="BF324" s="173"/>
      <c r="BG324" s="173"/>
      <c r="BH324" s="173"/>
      <c r="BI324" s="173"/>
      <c r="BJ324" s="173"/>
      <c r="BK324" s="173"/>
      <c r="BL324" s="173"/>
      <c r="BM324" s="173"/>
    </row>
    <row r="325" spans="1:65" s="107" customFormat="1">
      <c r="A325" s="173"/>
      <c r="B325" s="173"/>
      <c r="C325" s="173"/>
      <c r="D325" s="173"/>
      <c r="E325" s="173"/>
      <c r="F325" s="173"/>
      <c r="G325" s="173"/>
      <c r="H325" s="173"/>
      <c r="I325" s="173"/>
      <c r="J325" s="173"/>
      <c r="K325" s="173"/>
      <c r="L325" s="173"/>
      <c r="M325" s="173"/>
      <c r="N325" s="173"/>
      <c r="O325" s="173"/>
      <c r="P325" s="173"/>
      <c r="Q325" s="173"/>
      <c r="R325" s="173"/>
      <c r="S325" s="173"/>
      <c r="T325" s="173"/>
      <c r="U325" s="173"/>
      <c r="V325" s="173"/>
      <c r="W325" s="173"/>
      <c r="X325" s="173"/>
      <c r="Y325" s="173"/>
      <c r="Z325" s="173"/>
      <c r="AA325" s="173"/>
      <c r="AB325" s="173"/>
      <c r="AC325" s="173"/>
      <c r="AD325" s="173"/>
      <c r="AE325" s="173"/>
      <c r="AF325" s="173"/>
      <c r="AG325" s="173"/>
      <c r="AH325" s="173"/>
      <c r="AI325" s="173"/>
      <c r="AJ325" s="173"/>
      <c r="AK325" s="173"/>
      <c r="AL325" s="173"/>
      <c r="AM325" s="173"/>
      <c r="AN325" s="173"/>
      <c r="AO325" s="173"/>
      <c r="AP325" s="173"/>
      <c r="AQ325" s="173"/>
      <c r="AR325" s="173"/>
      <c r="AS325" s="173"/>
      <c r="AT325" s="173"/>
      <c r="AU325" s="173"/>
      <c r="AV325" s="173"/>
      <c r="AW325" s="173"/>
      <c r="AX325" s="173"/>
      <c r="AY325" s="173"/>
      <c r="AZ325" s="173"/>
      <c r="BA325" s="173"/>
      <c r="BB325" s="173"/>
      <c r="BC325" s="173"/>
      <c r="BD325" s="173"/>
      <c r="BE325" s="173"/>
      <c r="BF325" s="173"/>
      <c r="BG325" s="173"/>
      <c r="BH325" s="173"/>
      <c r="BI325" s="173"/>
      <c r="BJ325" s="173"/>
      <c r="BK325" s="173"/>
      <c r="BL325" s="173"/>
      <c r="BM325" s="173"/>
    </row>
    <row r="326" spans="1:65" s="107" customFormat="1">
      <c r="A326" s="173"/>
      <c r="B326" s="173"/>
      <c r="C326" s="173"/>
      <c r="D326" s="173"/>
      <c r="E326" s="173"/>
      <c r="F326" s="173"/>
      <c r="G326" s="173"/>
      <c r="H326" s="173"/>
      <c r="I326" s="173"/>
      <c r="J326" s="173"/>
      <c r="K326" s="173"/>
      <c r="L326" s="173"/>
      <c r="M326" s="173"/>
      <c r="N326" s="173"/>
      <c r="O326" s="173"/>
      <c r="P326" s="173"/>
      <c r="Q326" s="173"/>
      <c r="R326" s="173"/>
      <c r="S326" s="173"/>
      <c r="T326" s="173"/>
      <c r="U326" s="173"/>
      <c r="V326" s="173"/>
      <c r="W326" s="173"/>
      <c r="X326" s="173"/>
      <c r="Y326" s="173"/>
      <c r="Z326" s="173"/>
      <c r="AA326" s="173"/>
      <c r="AB326" s="173"/>
      <c r="AC326" s="173"/>
      <c r="AD326" s="173"/>
      <c r="AE326" s="173"/>
      <c r="AF326" s="173"/>
      <c r="AG326" s="173"/>
      <c r="AH326" s="173"/>
      <c r="AI326" s="173"/>
      <c r="AJ326" s="173"/>
      <c r="AK326" s="173"/>
      <c r="AL326" s="173"/>
      <c r="AM326" s="173"/>
      <c r="AN326" s="173"/>
      <c r="AO326" s="173"/>
      <c r="AP326" s="173"/>
      <c r="AQ326" s="173"/>
      <c r="AR326" s="173"/>
      <c r="AS326" s="173"/>
      <c r="AT326" s="173"/>
      <c r="AU326" s="173"/>
      <c r="AV326" s="173"/>
      <c r="AW326" s="173"/>
      <c r="AX326" s="173"/>
      <c r="AY326" s="173"/>
      <c r="AZ326" s="173"/>
      <c r="BA326" s="173"/>
      <c r="BB326" s="173"/>
      <c r="BC326" s="173"/>
      <c r="BD326" s="173"/>
      <c r="BE326" s="173"/>
      <c r="BF326" s="173"/>
      <c r="BG326" s="173"/>
      <c r="BH326" s="173"/>
      <c r="BI326" s="173"/>
      <c r="BJ326" s="173"/>
      <c r="BK326" s="173"/>
      <c r="BL326" s="173"/>
      <c r="BM326" s="173"/>
    </row>
    <row r="327" spans="1:65" s="107" customFormat="1">
      <c r="A327" s="173"/>
      <c r="B327" s="173"/>
      <c r="C327" s="173"/>
      <c r="D327" s="173"/>
      <c r="E327" s="173"/>
      <c r="F327" s="173"/>
      <c r="G327" s="173"/>
      <c r="H327" s="173"/>
      <c r="I327" s="173"/>
      <c r="J327" s="173"/>
      <c r="K327" s="173"/>
      <c r="L327" s="173"/>
      <c r="M327" s="173"/>
      <c r="N327" s="173"/>
      <c r="O327" s="173"/>
      <c r="P327" s="173"/>
      <c r="Q327" s="173"/>
      <c r="R327" s="173"/>
      <c r="S327" s="173"/>
      <c r="T327" s="173"/>
      <c r="U327" s="173"/>
      <c r="V327" s="173"/>
      <c r="W327" s="173"/>
      <c r="X327" s="173"/>
      <c r="Y327" s="173"/>
      <c r="Z327" s="173"/>
      <c r="AA327" s="173"/>
      <c r="AB327" s="173"/>
      <c r="AC327" s="173"/>
      <c r="AD327" s="173"/>
      <c r="AE327" s="173"/>
      <c r="AF327" s="173"/>
      <c r="AG327" s="173"/>
      <c r="AH327" s="173"/>
      <c r="AI327" s="173"/>
      <c r="AJ327" s="173"/>
      <c r="AK327" s="173"/>
      <c r="AL327" s="173"/>
      <c r="AM327" s="173"/>
      <c r="AN327" s="173"/>
      <c r="AO327" s="173"/>
      <c r="AP327" s="173"/>
      <c r="AQ327" s="173"/>
      <c r="AR327" s="173"/>
      <c r="AS327" s="173"/>
      <c r="AT327" s="173"/>
      <c r="AU327" s="173"/>
      <c r="AV327" s="173"/>
      <c r="AW327" s="173"/>
      <c r="AX327" s="173"/>
      <c r="AY327" s="173"/>
      <c r="AZ327" s="173"/>
      <c r="BA327" s="173"/>
      <c r="BB327" s="173"/>
      <c r="BC327" s="173"/>
      <c r="BD327" s="173"/>
      <c r="BE327" s="173"/>
      <c r="BF327" s="173"/>
      <c r="BG327" s="173"/>
      <c r="BH327" s="173"/>
      <c r="BI327" s="173"/>
      <c r="BJ327" s="173"/>
      <c r="BK327" s="173"/>
      <c r="BL327" s="173"/>
      <c r="BM327" s="173"/>
    </row>
    <row r="328" spans="1:65" s="107" customFormat="1">
      <c r="A328" s="173"/>
      <c r="B328" s="173"/>
      <c r="C328" s="173"/>
      <c r="D328" s="173"/>
      <c r="E328" s="173"/>
      <c r="F328" s="173"/>
      <c r="G328" s="173"/>
      <c r="H328" s="173"/>
      <c r="I328" s="173"/>
      <c r="J328" s="173"/>
      <c r="K328" s="173"/>
      <c r="L328" s="173"/>
      <c r="M328" s="173"/>
      <c r="N328" s="173"/>
      <c r="O328" s="173"/>
      <c r="P328" s="173"/>
      <c r="Q328" s="173"/>
      <c r="R328" s="173"/>
      <c r="S328" s="173"/>
      <c r="T328" s="173"/>
      <c r="U328" s="173"/>
      <c r="V328" s="173"/>
      <c r="W328" s="173"/>
      <c r="X328" s="173"/>
      <c r="Y328" s="173"/>
      <c r="Z328" s="173"/>
      <c r="AA328" s="173"/>
      <c r="AB328" s="173"/>
      <c r="AC328" s="173"/>
      <c r="AD328" s="173"/>
      <c r="AE328" s="173"/>
      <c r="AF328" s="173"/>
      <c r="AG328" s="173"/>
      <c r="AH328" s="173"/>
      <c r="AI328" s="173"/>
      <c r="AJ328" s="173"/>
      <c r="AK328" s="173"/>
      <c r="AL328" s="173"/>
      <c r="AM328" s="173"/>
      <c r="AN328" s="173"/>
      <c r="AO328" s="173"/>
      <c r="AP328" s="173"/>
      <c r="AQ328" s="173"/>
      <c r="AR328" s="173"/>
      <c r="AS328" s="173"/>
      <c r="AT328" s="173"/>
      <c r="AU328" s="173"/>
      <c r="AV328" s="173"/>
      <c r="AW328" s="173"/>
      <c r="AX328" s="173"/>
      <c r="AY328" s="173"/>
      <c r="AZ328" s="173"/>
      <c r="BA328" s="173"/>
      <c r="BB328" s="173"/>
      <c r="BC328" s="173"/>
      <c r="BD328" s="173"/>
      <c r="BE328" s="173"/>
      <c r="BF328" s="173"/>
      <c r="BG328" s="173"/>
      <c r="BH328" s="173"/>
      <c r="BI328" s="173"/>
      <c r="BJ328" s="173"/>
      <c r="BK328" s="173"/>
      <c r="BL328" s="173"/>
      <c r="BM328" s="173"/>
    </row>
    <row r="329" spans="1:65" s="107" customFormat="1">
      <c r="A329" s="173"/>
      <c r="B329" s="173"/>
      <c r="C329" s="173"/>
      <c r="D329" s="173"/>
      <c r="E329" s="173"/>
      <c r="F329" s="173"/>
      <c r="G329" s="173"/>
      <c r="H329" s="173"/>
      <c r="I329" s="173"/>
      <c r="J329" s="173"/>
      <c r="K329" s="173"/>
      <c r="L329" s="173"/>
      <c r="M329" s="173"/>
      <c r="N329" s="173"/>
      <c r="O329" s="173"/>
      <c r="P329" s="173"/>
      <c r="Q329" s="173"/>
      <c r="R329" s="173"/>
      <c r="S329" s="173"/>
      <c r="T329" s="173"/>
      <c r="U329" s="173"/>
      <c r="V329" s="173"/>
      <c r="W329" s="173"/>
      <c r="X329" s="173"/>
      <c r="Y329" s="173"/>
      <c r="Z329" s="173"/>
      <c r="AA329" s="173"/>
      <c r="AB329" s="173"/>
      <c r="AC329" s="173"/>
      <c r="AD329" s="173"/>
      <c r="AE329" s="173"/>
      <c r="AF329" s="173"/>
      <c r="AG329" s="173"/>
      <c r="AH329" s="173"/>
      <c r="AI329" s="173"/>
      <c r="AJ329" s="173"/>
      <c r="AK329" s="173"/>
      <c r="AL329" s="173"/>
      <c r="AM329" s="173"/>
      <c r="AN329" s="173"/>
      <c r="AO329" s="173"/>
      <c r="AP329" s="173"/>
      <c r="AQ329" s="173"/>
      <c r="AR329" s="173"/>
      <c r="AS329" s="173"/>
      <c r="AT329" s="173"/>
      <c r="AU329" s="173"/>
      <c r="AV329" s="173"/>
      <c r="AW329" s="173"/>
      <c r="AX329" s="173"/>
      <c r="AY329" s="173"/>
      <c r="AZ329" s="173"/>
      <c r="BA329" s="173"/>
      <c r="BB329" s="173"/>
      <c r="BC329" s="173"/>
      <c r="BD329" s="173"/>
      <c r="BE329" s="173"/>
      <c r="BF329" s="173"/>
      <c r="BG329" s="173"/>
      <c r="BH329" s="173"/>
      <c r="BI329" s="173"/>
      <c r="BJ329" s="173"/>
      <c r="BK329" s="173"/>
      <c r="BL329" s="173"/>
      <c r="BM329" s="173"/>
    </row>
    <row r="330" spans="1:65" s="107" customFormat="1">
      <c r="A330" s="173"/>
      <c r="B330" s="173"/>
      <c r="C330" s="173"/>
      <c r="D330" s="173"/>
      <c r="E330" s="173"/>
      <c r="F330" s="173"/>
      <c r="G330" s="173"/>
      <c r="H330" s="173"/>
      <c r="I330" s="173"/>
      <c r="J330" s="173"/>
      <c r="K330" s="173"/>
      <c r="L330" s="173"/>
      <c r="M330" s="173"/>
      <c r="N330" s="173"/>
      <c r="O330" s="173"/>
      <c r="P330" s="173"/>
      <c r="Q330" s="173"/>
      <c r="R330" s="173"/>
      <c r="S330" s="173"/>
      <c r="T330" s="173"/>
      <c r="U330" s="173"/>
      <c r="V330" s="173"/>
      <c r="W330" s="173"/>
      <c r="X330" s="173"/>
      <c r="Y330" s="173"/>
      <c r="Z330" s="173"/>
      <c r="AA330" s="173"/>
      <c r="AB330" s="173"/>
      <c r="AC330" s="173"/>
      <c r="AD330" s="173"/>
      <c r="AE330" s="173"/>
      <c r="AF330" s="173"/>
      <c r="AG330" s="173"/>
      <c r="AH330" s="173"/>
      <c r="AI330" s="173"/>
      <c r="AJ330" s="173"/>
      <c r="AK330" s="173"/>
      <c r="AL330" s="173"/>
      <c r="AM330" s="173"/>
      <c r="AN330" s="173"/>
      <c r="AO330" s="173"/>
      <c r="AP330" s="173"/>
      <c r="AQ330" s="173"/>
      <c r="AR330" s="173"/>
      <c r="AS330" s="173"/>
      <c r="AT330" s="173"/>
      <c r="AU330" s="173"/>
      <c r="AV330" s="173"/>
      <c r="AW330" s="173"/>
      <c r="AX330" s="173"/>
      <c r="AY330" s="173"/>
      <c r="AZ330" s="173"/>
      <c r="BA330" s="173"/>
      <c r="BB330" s="173"/>
      <c r="BC330" s="173"/>
      <c r="BD330" s="173"/>
      <c r="BE330" s="173"/>
      <c r="BF330" s="173"/>
      <c r="BG330" s="173"/>
      <c r="BH330" s="173"/>
      <c r="BI330" s="173"/>
      <c r="BJ330" s="173"/>
      <c r="BK330" s="173"/>
      <c r="BL330" s="173"/>
      <c r="BM330" s="173"/>
    </row>
    <row r="331" spans="1:65" s="107" customFormat="1">
      <c r="A331" s="173"/>
      <c r="B331" s="173"/>
      <c r="C331" s="173"/>
      <c r="D331" s="173"/>
      <c r="E331" s="173"/>
      <c r="F331" s="173"/>
      <c r="G331" s="173"/>
      <c r="H331" s="173"/>
      <c r="I331" s="173"/>
      <c r="J331" s="173"/>
      <c r="K331" s="173"/>
      <c r="L331" s="173"/>
      <c r="M331" s="173"/>
      <c r="N331" s="173"/>
      <c r="O331" s="173"/>
      <c r="P331" s="173"/>
      <c r="Q331" s="173"/>
      <c r="R331" s="173"/>
      <c r="S331" s="173"/>
      <c r="T331" s="173"/>
      <c r="U331" s="173"/>
      <c r="V331" s="173"/>
      <c r="W331" s="173"/>
      <c r="X331" s="173"/>
      <c r="Y331" s="173"/>
      <c r="Z331" s="173"/>
      <c r="AA331" s="173"/>
      <c r="AB331" s="173"/>
      <c r="AC331" s="173"/>
      <c r="AD331" s="173"/>
      <c r="AE331" s="173"/>
      <c r="AF331" s="173"/>
      <c r="AG331" s="173"/>
      <c r="AH331" s="173"/>
      <c r="AI331" s="173"/>
      <c r="AJ331" s="173"/>
      <c r="AK331" s="173"/>
      <c r="AL331" s="173"/>
      <c r="AM331" s="173"/>
      <c r="AN331" s="173"/>
      <c r="AO331" s="173"/>
      <c r="AP331" s="173"/>
      <c r="AQ331" s="173"/>
      <c r="AR331" s="173"/>
      <c r="AS331" s="173"/>
      <c r="AT331" s="173"/>
      <c r="AU331" s="173"/>
      <c r="AV331" s="173"/>
      <c r="AW331" s="173"/>
      <c r="AX331" s="173"/>
      <c r="AY331" s="173"/>
      <c r="AZ331" s="173"/>
      <c r="BA331" s="173"/>
      <c r="BB331" s="173"/>
      <c r="BC331" s="173"/>
      <c r="BD331" s="173"/>
      <c r="BE331" s="173"/>
      <c r="BF331" s="173"/>
      <c r="BG331" s="173"/>
      <c r="BH331" s="173"/>
      <c r="BI331" s="173"/>
      <c r="BJ331" s="173"/>
      <c r="BK331" s="173"/>
      <c r="BL331" s="173"/>
      <c r="BM331" s="173"/>
    </row>
    <row r="332" spans="1:65" s="107" customFormat="1">
      <c r="A332" s="173"/>
      <c r="B332" s="173"/>
      <c r="C332" s="173"/>
      <c r="D332" s="173"/>
      <c r="E332" s="173"/>
      <c r="F332" s="173"/>
      <c r="G332" s="173"/>
      <c r="H332" s="173"/>
      <c r="I332" s="173"/>
      <c r="J332" s="173"/>
      <c r="K332" s="173"/>
      <c r="L332" s="173"/>
      <c r="M332" s="173"/>
      <c r="N332" s="173"/>
      <c r="O332" s="173"/>
      <c r="P332" s="173"/>
      <c r="Q332" s="173"/>
      <c r="R332" s="173"/>
      <c r="S332" s="173"/>
      <c r="T332" s="173"/>
      <c r="U332" s="173"/>
      <c r="V332" s="173"/>
      <c r="W332" s="173"/>
      <c r="X332" s="173"/>
      <c r="Y332" s="173"/>
      <c r="Z332" s="173"/>
      <c r="AA332" s="173"/>
      <c r="AB332" s="173"/>
      <c r="AC332" s="173"/>
      <c r="AD332" s="173"/>
      <c r="AE332" s="173"/>
      <c r="AF332" s="173"/>
      <c r="AG332" s="173"/>
      <c r="AH332" s="173"/>
      <c r="AI332" s="173"/>
      <c r="AJ332" s="173"/>
      <c r="AK332" s="173"/>
      <c r="AL332" s="173"/>
      <c r="AM332" s="173"/>
      <c r="AN332" s="173"/>
      <c r="AO332" s="173"/>
      <c r="AP332" s="173"/>
      <c r="AQ332" s="173"/>
      <c r="AR332" s="173"/>
      <c r="AS332" s="173"/>
      <c r="AT332" s="173"/>
      <c r="AU332" s="173"/>
      <c r="AV332" s="173"/>
      <c r="AW332" s="173"/>
      <c r="AX332" s="173"/>
      <c r="AY332" s="173"/>
      <c r="AZ332" s="173"/>
      <c r="BA332" s="173"/>
      <c r="BB332" s="173"/>
      <c r="BC332" s="173"/>
      <c r="BD332" s="173"/>
      <c r="BE332" s="173"/>
      <c r="BF332" s="173"/>
      <c r="BG332" s="173"/>
      <c r="BH332" s="173"/>
      <c r="BI332" s="173"/>
      <c r="BJ332" s="173"/>
      <c r="BK332" s="173"/>
      <c r="BL332" s="173"/>
      <c r="BM332" s="173"/>
    </row>
    <row r="333" spans="1:65" s="107" customFormat="1">
      <c r="A333" s="173"/>
      <c r="B333" s="173"/>
      <c r="C333" s="173"/>
      <c r="D333" s="173"/>
      <c r="E333" s="173"/>
      <c r="F333" s="173"/>
      <c r="G333" s="173"/>
      <c r="H333" s="173"/>
      <c r="I333" s="173"/>
      <c r="J333" s="173"/>
      <c r="K333" s="173"/>
      <c r="L333" s="173"/>
      <c r="M333" s="173"/>
      <c r="N333" s="173"/>
      <c r="O333" s="173"/>
      <c r="P333" s="173"/>
      <c r="Q333" s="173"/>
      <c r="R333" s="173"/>
      <c r="S333" s="173"/>
      <c r="T333" s="173"/>
      <c r="U333" s="173"/>
      <c r="V333" s="173"/>
      <c r="W333" s="173"/>
      <c r="X333" s="173"/>
      <c r="Y333" s="173"/>
      <c r="Z333" s="173"/>
      <c r="AA333" s="173"/>
      <c r="AB333" s="173"/>
      <c r="AC333" s="173"/>
      <c r="AD333" s="173"/>
      <c r="AE333" s="173"/>
      <c r="AF333" s="173"/>
      <c r="AG333" s="173"/>
      <c r="AH333" s="173"/>
      <c r="AI333" s="173"/>
      <c r="AJ333" s="173"/>
      <c r="AK333" s="173"/>
      <c r="AL333" s="173"/>
      <c r="AM333" s="173"/>
      <c r="AN333" s="173"/>
      <c r="AO333" s="173"/>
      <c r="AP333" s="173"/>
      <c r="AQ333" s="173"/>
      <c r="AR333" s="173"/>
      <c r="AS333" s="173"/>
      <c r="AT333" s="173"/>
      <c r="AU333" s="173"/>
      <c r="AV333" s="173"/>
      <c r="AW333" s="173"/>
      <c r="AX333" s="173"/>
      <c r="AY333" s="173"/>
      <c r="AZ333" s="173"/>
      <c r="BA333" s="173"/>
      <c r="BB333" s="173"/>
      <c r="BC333" s="173"/>
      <c r="BD333" s="173"/>
      <c r="BE333" s="173"/>
      <c r="BF333" s="173"/>
      <c r="BG333" s="173"/>
      <c r="BH333" s="173"/>
      <c r="BI333" s="173"/>
      <c r="BJ333" s="173"/>
      <c r="BK333" s="173"/>
      <c r="BL333" s="173"/>
      <c r="BM333" s="173"/>
    </row>
    <row r="334" spans="1:65" s="107" customFormat="1">
      <c r="A334" s="173"/>
      <c r="B334" s="173"/>
      <c r="C334" s="173"/>
      <c r="D334" s="173"/>
      <c r="E334" s="173"/>
      <c r="F334" s="173"/>
      <c r="G334" s="173"/>
      <c r="H334" s="173"/>
      <c r="I334" s="173"/>
      <c r="J334" s="173"/>
      <c r="K334" s="173"/>
      <c r="L334" s="173"/>
      <c r="M334" s="173"/>
      <c r="N334" s="173"/>
      <c r="O334" s="173"/>
      <c r="P334" s="173"/>
      <c r="Q334" s="173"/>
      <c r="R334" s="173"/>
      <c r="S334" s="173"/>
      <c r="T334" s="173"/>
      <c r="U334" s="173"/>
      <c r="V334" s="173"/>
      <c r="W334" s="173"/>
      <c r="X334" s="173"/>
      <c r="Y334" s="173"/>
      <c r="Z334" s="173"/>
      <c r="AA334" s="173"/>
      <c r="AB334" s="173"/>
      <c r="AC334" s="173"/>
      <c r="AD334" s="173"/>
      <c r="AE334" s="173"/>
      <c r="AF334" s="173"/>
      <c r="AG334" s="173"/>
      <c r="AH334" s="173"/>
      <c r="AI334" s="173"/>
      <c r="AJ334" s="173"/>
      <c r="AK334" s="173"/>
      <c r="AL334" s="173"/>
      <c r="AM334" s="173"/>
      <c r="AN334" s="173"/>
      <c r="AO334" s="173"/>
      <c r="AP334" s="173"/>
      <c r="AQ334" s="173"/>
      <c r="AR334" s="173"/>
      <c r="AS334" s="173"/>
      <c r="AT334" s="173"/>
      <c r="AU334" s="173"/>
      <c r="AV334" s="173"/>
      <c r="AW334" s="173"/>
      <c r="AX334" s="173"/>
      <c r="AY334" s="173"/>
      <c r="AZ334" s="173"/>
      <c r="BA334" s="173"/>
      <c r="BB334" s="173"/>
      <c r="BC334" s="173"/>
      <c r="BD334" s="173"/>
      <c r="BE334" s="173"/>
      <c r="BF334" s="173"/>
      <c r="BG334" s="173"/>
      <c r="BH334" s="173"/>
      <c r="BI334" s="173"/>
      <c r="BJ334" s="173"/>
      <c r="BK334" s="173"/>
      <c r="BL334" s="173"/>
      <c r="BM334" s="173"/>
    </row>
    <row r="335" spans="1:65" s="107" customFormat="1">
      <c r="A335" s="173"/>
      <c r="B335" s="173"/>
      <c r="C335" s="173"/>
      <c r="D335" s="173"/>
      <c r="E335" s="173"/>
      <c r="F335" s="173"/>
      <c r="G335" s="173"/>
      <c r="H335" s="173"/>
      <c r="I335" s="173"/>
      <c r="J335" s="173"/>
      <c r="K335" s="173"/>
      <c r="L335" s="173"/>
      <c r="M335" s="173"/>
      <c r="N335" s="173"/>
      <c r="O335" s="173"/>
      <c r="P335" s="173"/>
      <c r="Q335" s="173"/>
      <c r="R335" s="173"/>
      <c r="S335" s="173"/>
      <c r="T335" s="173"/>
      <c r="U335" s="173"/>
      <c r="V335" s="173"/>
      <c r="W335" s="173"/>
      <c r="X335" s="173"/>
      <c r="Y335" s="173"/>
      <c r="Z335" s="173"/>
      <c r="AA335" s="173"/>
      <c r="AB335" s="173"/>
      <c r="AC335" s="173"/>
      <c r="AD335" s="173"/>
      <c r="AE335" s="173"/>
      <c r="AF335" s="173"/>
      <c r="AG335" s="173"/>
      <c r="AH335" s="173"/>
      <c r="AI335" s="173"/>
      <c r="AJ335" s="173"/>
      <c r="AK335" s="173"/>
      <c r="AL335" s="173"/>
      <c r="AM335" s="173"/>
      <c r="AN335" s="173"/>
      <c r="AO335" s="173"/>
      <c r="AP335" s="173"/>
      <c r="AQ335" s="173"/>
      <c r="AR335" s="173"/>
      <c r="AS335" s="173"/>
      <c r="AT335" s="173"/>
      <c r="AU335" s="173"/>
      <c r="AV335" s="173"/>
      <c r="AW335" s="173"/>
      <c r="AX335" s="173"/>
      <c r="AY335" s="173"/>
      <c r="AZ335" s="173"/>
      <c r="BA335" s="173"/>
      <c r="BB335" s="173"/>
      <c r="BC335" s="173"/>
      <c r="BD335" s="173"/>
      <c r="BE335" s="173"/>
      <c r="BF335" s="173"/>
      <c r="BG335" s="173"/>
      <c r="BH335" s="173"/>
      <c r="BI335" s="173"/>
      <c r="BJ335" s="173"/>
      <c r="BK335" s="173"/>
      <c r="BL335" s="173"/>
      <c r="BM335" s="173"/>
    </row>
    <row r="336" spans="1:65" s="107" customFormat="1">
      <c r="A336" s="173"/>
      <c r="B336" s="173"/>
      <c r="C336" s="173"/>
      <c r="D336" s="173"/>
      <c r="E336" s="173"/>
      <c r="F336" s="173"/>
      <c r="G336" s="173"/>
      <c r="H336" s="173"/>
      <c r="I336" s="173"/>
      <c r="J336" s="173"/>
      <c r="K336" s="108"/>
      <c r="L336" s="173"/>
      <c r="M336" s="173"/>
      <c r="N336" s="173"/>
      <c r="O336" s="173"/>
      <c r="P336" s="173"/>
      <c r="Q336" s="173"/>
      <c r="R336" s="173"/>
      <c r="S336" s="173"/>
      <c r="T336" s="173"/>
      <c r="U336" s="173"/>
      <c r="V336" s="173"/>
      <c r="W336" s="173"/>
      <c r="X336" s="173"/>
      <c r="Y336" s="173"/>
      <c r="Z336" s="173"/>
      <c r="AA336" s="173"/>
      <c r="AB336" s="173"/>
      <c r="AC336" s="173"/>
      <c r="AD336" s="173"/>
      <c r="AE336" s="173"/>
      <c r="AF336" s="173"/>
      <c r="AG336" s="173"/>
      <c r="AH336" s="173"/>
      <c r="AI336" s="173"/>
      <c r="AJ336" s="173"/>
      <c r="AK336" s="173"/>
      <c r="AL336" s="173"/>
      <c r="AM336" s="173"/>
      <c r="AN336" s="173"/>
      <c r="AO336" s="173"/>
      <c r="AP336" s="173"/>
      <c r="AQ336" s="173"/>
      <c r="AR336" s="173"/>
      <c r="AS336" s="173"/>
      <c r="AT336" s="173"/>
      <c r="AU336" s="173"/>
      <c r="AV336" s="173"/>
      <c r="AW336" s="173"/>
      <c r="AX336" s="173"/>
      <c r="AY336" s="173"/>
      <c r="AZ336" s="173"/>
      <c r="BA336" s="173"/>
      <c r="BB336" s="173"/>
      <c r="BC336" s="173"/>
      <c r="BD336" s="173"/>
      <c r="BE336" s="173"/>
      <c r="BF336" s="173"/>
      <c r="BG336" s="173"/>
      <c r="BH336" s="173"/>
      <c r="BI336" s="173"/>
      <c r="BJ336" s="173"/>
      <c r="BK336" s="173"/>
      <c r="BL336" s="173"/>
      <c r="BM336" s="173"/>
    </row>
    <row r="337" spans="8:10">
      <c r="H337" s="173"/>
      <c r="I337" s="173"/>
      <c r="J337" s="173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zoomScale="84" zoomScaleNormal="84" workbookViewId="0">
      <selection activeCell="G11" sqref="G11"/>
    </sheetView>
  </sheetViews>
  <sheetFormatPr defaultColWidth="9.1796875" defaultRowHeight="15.5"/>
  <cols>
    <col min="1" max="1" width="35.7265625" style="78" customWidth="1"/>
    <col min="2" max="2" width="19.54296875" style="78" customWidth="1"/>
    <col min="3" max="4" width="19.54296875" style="79" customWidth="1"/>
    <col min="5" max="5" width="20.90625" style="78" customWidth="1"/>
    <col min="6" max="6" width="32.7265625" style="78" customWidth="1"/>
    <col min="7" max="7" width="16.54296875" style="78" customWidth="1"/>
    <col min="8" max="8" width="25.6328125" style="78" customWidth="1"/>
    <col min="9" max="9" width="17.36328125" style="78" customWidth="1"/>
    <col min="10" max="16384" width="9.1796875" style="78"/>
  </cols>
  <sheetData>
    <row r="1" spans="1:9" ht="17.5">
      <c r="A1" s="80"/>
      <c r="B1" s="80"/>
      <c r="C1" s="81"/>
    </row>
    <row r="2" spans="1:9" ht="17.5">
      <c r="A2" s="80" t="s">
        <v>29</v>
      </c>
      <c r="B2" s="82">
        <v>76.94</v>
      </c>
      <c r="C2" s="83"/>
      <c r="D2" s="84"/>
      <c r="F2" s="182" t="s">
        <v>30</v>
      </c>
      <c r="G2" s="182"/>
      <c r="H2" s="182"/>
    </row>
    <row r="3" spans="1:9" ht="17.5">
      <c r="A3" s="80" t="s">
        <v>1</v>
      </c>
      <c r="B3" s="85">
        <v>279</v>
      </c>
      <c r="C3" s="80" t="s">
        <v>31</v>
      </c>
      <c r="D3" s="86"/>
      <c r="E3" s="87"/>
      <c r="F3" s="183"/>
      <c r="G3" s="183"/>
      <c r="H3" s="183"/>
      <c r="I3" s="106"/>
    </row>
    <row r="4" spans="1:9">
      <c r="B4" s="88"/>
      <c r="C4" s="89"/>
      <c r="D4" s="90"/>
      <c r="E4" s="91" t="s">
        <v>32</v>
      </c>
      <c r="F4" s="92" t="s">
        <v>33</v>
      </c>
      <c r="G4" s="92" t="s">
        <v>34</v>
      </c>
      <c r="H4" s="92" t="s">
        <v>35</v>
      </c>
      <c r="I4" s="92" t="s">
        <v>36</v>
      </c>
    </row>
    <row r="5" spans="1:9">
      <c r="A5" s="93"/>
      <c r="B5" s="88"/>
      <c r="C5" s="89"/>
      <c r="D5" s="89"/>
      <c r="E5" s="94"/>
      <c r="F5" s="95"/>
      <c r="G5" s="95"/>
      <c r="H5" s="95"/>
      <c r="I5" s="95"/>
    </row>
    <row r="6" spans="1:9">
      <c r="A6" s="93"/>
      <c r="B6" s="88"/>
      <c r="C6" s="89"/>
      <c r="D6" s="89"/>
      <c r="E6" s="96" t="s">
        <v>37</v>
      </c>
      <c r="F6" s="96" t="s">
        <v>38</v>
      </c>
      <c r="G6" s="96">
        <v>828185</v>
      </c>
      <c r="H6" s="96" t="s">
        <v>39</v>
      </c>
      <c r="I6" s="95"/>
    </row>
    <row r="7" spans="1:9">
      <c r="A7" s="93" t="s">
        <v>8</v>
      </c>
      <c r="B7" s="97">
        <f>B3*1000</f>
        <v>279000</v>
      </c>
      <c r="C7" s="98"/>
      <c r="D7" s="98"/>
      <c r="E7" s="96" t="s">
        <v>40</v>
      </c>
      <c r="F7" s="96" t="s">
        <v>41</v>
      </c>
      <c r="G7" s="96" t="s">
        <v>42</v>
      </c>
      <c r="H7" s="96" t="s">
        <v>39</v>
      </c>
      <c r="I7" s="95"/>
    </row>
    <row r="8" spans="1:9">
      <c r="A8" s="93" t="s">
        <v>43</v>
      </c>
      <c r="B8" s="88">
        <v>45000</v>
      </c>
      <c r="C8" s="89"/>
      <c r="D8" s="89"/>
      <c r="E8" s="96" t="s">
        <v>44</v>
      </c>
      <c r="F8" s="96" t="s">
        <v>45</v>
      </c>
      <c r="G8" s="96">
        <v>876953</v>
      </c>
      <c r="H8" s="96" t="s">
        <v>46</v>
      </c>
      <c r="I8" s="95"/>
    </row>
    <row r="9" spans="1:9">
      <c r="A9" s="93" t="s">
        <v>11</v>
      </c>
      <c r="B9" s="99">
        <f>SUM(B7:B8)</f>
        <v>324000</v>
      </c>
      <c r="C9" s="100"/>
      <c r="D9" s="100"/>
      <c r="E9" s="96" t="s">
        <v>47</v>
      </c>
      <c r="F9" s="96" t="s">
        <v>48</v>
      </c>
      <c r="G9" s="96">
        <v>811448</v>
      </c>
      <c r="H9" s="96" t="s">
        <v>39</v>
      </c>
      <c r="I9" s="95"/>
    </row>
    <row r="10" spans="1:9">
      <c r="A10" s="93" t="s">
        <v>49</v>
      </c>
      <c r="B10" s="99">
        <v>1300</v>
      </c>
      <c r="C10" s="100"/>
      <c r="D10" s="100"/>
      <c r="E10" s="96" t="s">
        <v>50</v>
      </c>
      <c r="F10" s="96" t="s">
        <v>51</v>
      </c>
      <c r="G10" s="96">
        <v>818553</v>
      </c>
      <c r="H10" s="96" t="s">
        <v>39</v>
      </c>
      <c r="I10" s="95"/>
    </row>
    <row r="11" spans="1:9">
      <c r="A11" s="93" t="s">
        <v>52</v>
      </c>
      <c r="B11" s="101">
        <f>((B9/B2)+B10)*1.15</f>
        <v>6337.7345983883542</v>
      </c>
      <c r="C11" s="102">
        <f>B11/1.15</f>
        <v>5511.0735638159604</v>
      </c>
      <c r="D11" s="102"/>
      <c r="E11" s="96" t="s">
        <v>53</v>
      </c>
      <c r="F11" s="96" t="s">
        <v>54</v>
      </c>
      <c r="G11" s="96">
        <v>346834</v>
      </c>
      <c r="H11" s="96" t="s">
        <v>39</v>
      </c>
      <c r="I11" s="95"/>
    </row>
    <row r="12" spans="1:9">
      <c r="D12" s="103"/>
      <c r="E12" s="95" t="s">
        <v>55</v>
      </c>
      <c r="F12" s="95" t="s">
        <v>56</v>
      </c>
      <c r="G12" s="95" t="s">
        <v>57</v>
      </c>
      <c r="H12" s="95"/>
      <c r="I12" s="95"/>
    </row>
    <row r="13" spans="1:9">
      <c r="E13" s="95" t="s">
        <v>58</v>
      </c>
      <c r="F13" s="95" t="s">
        <v>59</v>
      </c>
      <c r="G13" s="95">
        <v>867554</v>
      </c>
      <c r="H13" s="95"/>
      <c r="I13" s="95"/>
    </row>
    <row r="14" spans="1:9">
      <c r="E14" s="95"/>
      <c r="F14" s="95"/>
      <c r="G14" s="95"/>
      <c r="H14" s="95"/>
      <c r="I14" s="95"/>
    </row>
    <row r="15" spans="1:9">
      <c r="E15" s="95"/>
      <c r="F15" s="95"/>
      <c r="G15" s="95"/>
      <c r="H15" s="95"/>
      <c r="I15" s="95"/>
    </row>
    <row r="16" spans="1:9">
      <c r="E16" s="95"/>
      <c r="F16" s="95"/>
      <c r="G16" s="95"/>
      <c r="H16" s="95"/>
      <c r="I16" s="95"/>
    </row>
    <row r="17" spans="5:9">
      <c r="E17" s="95"/>
      <c r="F17" s="95"/>
      <c r="G17" s="95"/>
      <c r="H17" s="95"/>
      <c r="I17" s="95"/>
    </row>
    <row r="18" spans="5:9">
      <c r="E18" s="95"/>
      <c r="F18" s="95"/>
      <c r="G18" s="95"/>
      <c r="H18" s="95"/>
      <c r="I18" s="95"/>
    </row>
    <row r="19" spans="5:9">
      <c r="E19" s="95"/>
      <c r="F19" s="95"/>
      <c r="G19" s="95"/>
      <c r="H19" s="95"/>
      <c r="I19" s="95"/>
    </row>
    <row r="20" spans="5:9">
      <c r="E20" s="95"/>
      <c r="F20" s="95"/>
      <c r="G20" s="95"/>
      <c r="H20" s="95"/>
      <c r="I20" s="95"/>
    </row>
    <row r="21" spans="5:9">
      <c r="E21" s="104"/>
      <c r="F21" s="104"/>
      <c r="G21" s="104"/>
      <c r="H21" s="104"/>
      <c r="I21" s="104"/>
    </row>
    <row r="22" spans="5:9">
      <c r="E22" s="105"/>
      <c r="F22" s="105"/>
      <c r="G22" s="105"/>
      <c r="H22" s="105"/>
      <c r="I22" s="105"/>
    </row>
  </sheetData>
  <mergeCells count="1">
    <mergeCell ref="F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topLeftCell="A34" workbookViewId="0">
      <selection activeCell="B3" sqref="B3"/>
    </sheetView>
  </sheetViews>
  <sheetFormatPr defaultColWidth="9.1796875" defaultRowHeight="12.5"/>
  <cols>
    <col min="1" max="1" width="11.26953125"/>
    <col min="2" max="2" width="30.54296875" customWidth="1"/>
    <col min="3" max="3" width="24.1796875" customWidth="1"/>
    <col min="4" max="4" width="75.453125" customWidth="1"/>
    <col min="5" max="5" width="31.81640625" customWidth="1"/>
    <col min="6" max="6" width="15.7265625" customWidth="1"/>
    <col min="7" max="7" width="81.1796875" customWidth="1"/>
  </cols>
  <sheetData>
    <row r="1" spans="1:7" s="67" customFormat="1">
      <c r="A1" s="67" t="s">
        <v>60</v>
      </c>
      <c r="B1" s="67" t="s">
        <v>61</v>
      </c>
      <c r="C1" s="67" t="s">
        <v>62</v>
      </c>
      <c r="D1" s="67" t="s">
        <v>63</v>
      </c>
      <c r="E1" s="67" t="s">
        <v>64</v>
      </c>
      <c r="F1" s="67" t="s">
        <v>65</v>
      </c>
      <c r="G1" s="67" t="s">
        <v>66</v>
      </c>
    </row>
    <row r="3" spans="1:7">
      <c r="A3">
        <v>855739</v>
      </c>
      <c r="B3" t="s">
        <v>67</v>
      </c>
      <c r="C3" t="s">
        <v>68</v>
      </c>
      <c r="D3" t="s">
        <v>69</v>
      </c>
      <c r="E3" t="s">
        <v>70</v>
      </c>
      <c r="F3" t="s">
        <v>71</v>
      </c>
      <c r="G3" t="s">
        <v>72</v>
      </c>
    </row>
    <row r="4" spans="1:7">
      <c r="A4">
        <v>871860</v>
      </c>
      <c r="B4" t="s">
        <v>73</v>
      </c>
      <c r="C4" t="s">
        <v>74</v>
      </c>
      <c r="D4" t="s">
        <v>46</v>
      </c>
      <c r="E4" t="s">
        <v>75</v>
      </c>
      <c r="F4" t="s">
        <v>71</v>
      </c>
      <c r="G4" t="s">
        <v>76</v>
      </c>
    </row>
    <row r="5" spans="1:7">
      <c r="A5">
        <v>818553</v>
      </c>
      <c r="B5" t="s">
        <v>51</v>
      </c>
      <c r="C5" t="s">
        <v>50</v>
      </c>
      <c r="D5" t="s">
        <v>39</v>
      </c>
      <c r="E5" t="s">
        <v>77</v>
      </c>
      <c r="F5" t="s">
        <v>78</v>
      </c>
      <c r="G5" t="s">
        <v>79</v>
      </c>
    </row>
    <row r="6" spans="1:7">
      <c r="A6">
        <v>871874</v>
      </c>
      <c r="B6" t="s">
        <v>80</v>
      </c>
      <c r="C6" t="s">
        <v>81</v>
      </c>
      <c r="D6" t="s">
        <v>39</v>
      </c>
      <c r="E6" t="s">
        <v>77</v>
      </c>
      <c r="F6" t="s">
        <v>71</v>
      </c>
      <c r="G6" t="s">
        <v>82</v>
      </c>
    </row>
    <row r="7" spans="1:7">
      <c r="A7">
        <v>825063</v>
      </c>
      <c r="B7" t="s">
        <v>83</v>
      </c>
      <c r="C7" t="s">
        <v>84</v>
      </c>
      <c r="D7" t="s">
        <v>39</v>
      </c>
      <c r="E7" t="s">
        <v>85</v>
      </c>
      <c r="F7" t="s">
        <v>78</v>
      </c>
      <c r="G7" t="s">
        <v>86</v>
      </c>
    </row>
    <row r="8" spans="1:7">
      <c r="A8">
        <v>345697</v>
      </c>
      <c r="B8" t="s">
        <v>87</v>
      </c>
      <c r="C8" t="s">
        <v>87</v>
      </c>
      <c r="D8" t="s">
        <v>88</v>
      </c>
      <c r="G8" t="s">
        <v>89</v>
      </c>
    </row>
    <row r="9" spans="1:7">
      <c r="A9">
        <v>109012</v>
      </c>
      <c r="B9" t="s">
        <v>90</v>
      </c>
      <c r="C9" t="s">
        <v>91</v>
      </c>
      <c r="D9" t="s">
        <v>92</v>
      </c>
    </row>
    <row r="10" spans="1:7">
      <c r="A10">
        <v>872670</v>
      </c>
      <c r="B10" t="s">
        <v>93</v>
      </c>
      <c r="C10" t="s">
        <v>94</v>
      </c>
      <c r="D10" t="s">
        <v>95</v>
      </c>
      <c r="F10" t="s">
        <v>71</v>
      </c>
      <c r="G10" t="s">
        <v>96</v>
      </c>
    </row>
    <row r="11" spans="1:7">
      <c r="A11">
        <v>719852</v>
      </c>
      <c r="B11" t="s">
        <v>97</v>
      </c>
      <c r="C11" t="s">
        <v>98</v>
      </c>
      <c r="D11" t="s">
        <v>99</v>
      </c>
      <c r="F11">
        <v>719852</v>
      </c>
      <c r="G11" t="s">
        <v>100</v>
      </c>
    </row>
    <row r="12" spans="1:7">
      <c r="A12" s="68">
        <v>873618</v>
      </c>
      <c r="F12" s="176" t="s">
        <v>101</v>
      </c>
    </row>
    <row r="14" spans="1:7">
      <c r="A14" t="s">
        <v>102</v>
      </c>
    </row>
    <row r="16" spans="1:7" s="3" customFormat="1">
      <c r="A16" s="3">
        <v>873675</v>
      </c>
      <c r="B16" s="3" t="s">
        <v>103</v>
      </c>
      <c r="C16" s="69" t="s">
        <v>104</v>
      </c>
      <c r="D16" s="3" t="s">
        <v>99</v>
      </c>
    </row>
    <row r="17" spans="1:6">
      <c r="A17">
        <v>874390</v>
      </c>
      <c r="B17" t="s">
        <v>105</v>
      </c>
      <c r="C17" t="s">
        <v>106</v>
      </c>
      <c r="D17" t="s">
        <v>39</v>
      </c>
    </row>
    <row r="18" spans="1:6">
      <c r="A18">
        <v>874677</v>
      </c>
      <c r="B18" t="s">
        <v>107</v>
      </c>
      <c r="C18" t="s">
        <v>108</v>
      </c>
      <c r="D18" t="s">
        <v>39</v>
      </c>
      <c r="E18" t="s">
        <v>109</v>
      </c>
      <c r="F18">
        <v>125668</v>
      </c>
    </row>
    <row r="20" spans="1:6">
      <c r="B20" t="s">
        <v>110</v>
      </c>
      <c r="C20" t="s">
        <v>111</v>
      </c>
      <c r="D20" s="16" t="s">
        <v>112</v>
      </c>
    </row>
    <row r="22" spans="1:6">
      <c r="B22" t="s">
        <v>113</v>
      </c>
      <c r="D22">
        <v>863927</v>
      </c>
    </row>
    <row r="23" spans="1:6">
      <c r="B23" t="s">
        <v>114</v>
      </c>
    </row>
    <row r="24" spans="1:6" ht="17">
      <c r="E24" s="70" t="s">
        <v>115</v>
      </c>
    </row>
    <row r="25" spans="1:6">
      <c r="B25" t="s">
        <v>116</v>
      </c>
      <c r="D25">
        <v>5036</v>
      </c>
      <c r="E25" t="s">
        <v>117</v>
      </c>
    </row>
    <row r="26" spans="1:6" ht="45">
      <c r="B26" t="s">
        <v>118</v>
      </c>
      <c r="E26" s="71" t="s">
        <v>119</v>
      </c>
    </row>
    <row r="27" spans="1:6" ht="15">
      <c r="E27" s="71" t="s">
        <v>120</v>
      </c>
    </row>
    <row r="28" spans="1:6" ht="13.5">
      <c r="A28">
        <v>861629</v>
      </c>
      <c r="B28" t="s">
        <v>56</v>
      </c>
      <c r="C28">
        <v>2102797647</v>
      </c>
      <c r="D28" t="s">
        <v>121</v>
      </c>
      <c r="E28" s="72" t="s">
        <v>122</v>
      </c>
    </row>
    <row r="29" spans="1:6" s="14" customFormat="1" ht="12">
      <c r="B29" s="69" t="s">
        <v>123</v>
      </c>
    </row>
    <row r="31" spans="1:6" ht="15.5">
      <c r="B31" s="73" t="s">
        <v>124</v>
      </c>
      <c r="D31" s="73" t="s">
        <v>125</v>
      </c>
    </row>
    <row r="32" spans="1:6" ht="15.5">
      <c r="B32" s="73" t="s">
        <v>59</v>
      </c>
    </row>
    <row r="33" spans="2:5" ht="15.5">
      <c r="B33" s="73" t="s">
        <v>126</v>
      </c>
      <c r="D33" s="73" t="s">
        <v>127</v>
      </c>
    </row>
    <row r="34" spans="2:5" ht="15.5">
      <c r="B34" s="73" t="s">
        <v>128</v>
      </c>
    </row>
    <row r="35" spans="2:5" ht="15.5">
      <c r="B35" s="73" t="s">
        <v>129</v>
      </c>
      <c r="D35" s="73" t="s">
        <v>130</v>
      </c>
    </row>
    <row r="37" spans="2:5" ht="15.5">
      <c r="B37" s="73" t="s">
        <v>131</v>
      </c>
      <c r="D37" s="73" t="s">
        <v>132</v>
      </c>
    </row>
    <row r="38" spans="2:5" ht="15.5">
      <c r="B38" s="73" t="s">
        <v>133</v>
      </c>
    </row>
    <row r="39" spans="2:5" ht="31">
      <c r="B39" s="73" t="s">
        <v>129</v>
      </c>
      <c r="D39" s="73" t="s">
        <v>134</v>
      </c>
      <c r="E39" t="s">
        <v>135</v>
      </c>
    </row>
    <row r="41" spans="2:5" ht="31">
      <c r="D41" s="73" t="s">
        <v>136</v>
      </c>
    </row>
    <row r="43" spans="2:5" ht="15.5">
      <c r="D43" s="73" t="s">
        <v>137</v>
      </c>
      <c r="E43" t="s">
        <v>138</v>
      </c>
    </row>
    <row r="45" spans="2:5" ht="15.5">
      <c r="B45">
        <v>88743</v>
      </c>
      <c r="C45" t="s">
        <v>139</v>
      </c>
      <c r="D45" s="73" t="s">
        <v>140</v>
      </c>
    </row>
    <row r="46" spans="2:5">
      <c r="B46">
        <v>346834</v>
      </c>
    </row>
    <row r="47" spans="2:5" ht="15.5">
      <c r="D47" s="73" t="s">
        <v>141</v>
      </c>
    </row>
    <row r="49" spans="2:4" ht="14">
      <c r="B49" s="74" t="s">
        <v>142</v>
      </c>
    </row>
    <row r="50" spans="2:4">
      <c r="D50" s="75" t="s">
        <v>143</v>
      </c>
    </row>
    <row r="52" spans="2:4">
      <c r="D52" s="76" t="s">
        <v>144</v>
      </c>
    </row>
    <row r="54" spans="2:4">
      <c r="D54" s="77" t="s">
        <v>145</v>
      </c>
    </row>
  </sheetData>
  <hyperlinks>
    <hyperlink ref="D20" r:id="rId1" xr:uid="{00000000-0004-0000-0200-000000000000}"/>
    <hyperlink ref="E28" r:id="rId2" tooltip="mailto:keyalliancepro@gmail.com" xr:uid="{00000000-0004-0000-0200-000001000000}"/>
  </hyperlinks>
  <pageMargins left="0.75" right="0.75" top="1" bottom="1" header="0.5" footer="0.5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305"/>
  <sheetViews>
    <sheetView topLeftCell="A288" zoomScale="87" zoomScaleNormal="87" workbookViewId="0">
      <selection activeCell="D295" sqref="D295"/>
    </sheetView>
  </sheetViews>
  <sheetFormatPr defaultColWidth="9.1796875" defaultRowHeight="12.5"/>
  <cols>
    <col min="1" max="1" width="11.54296875" customWidth="1"/>
    <col min="2" max="3" width="19.08984375" customWidth="1"/>
    <col min="4" max="4" width="19.90625" customWidth="1"/>
    <col min="5" max="5" width="23.54296875" customWidth="1"/>
    <col min="6" max="6" width="18.81640625" customWidth="1"/>
    <col min="7" max="7" width="6.1796875" customWidth="1"/>
    <col min="8" max="8" width="15" customWidth="1"/>
  </cols>
  <sheetData>
    <row r="2" spans="1:21" ht="14">
      <c r="A2" s="184" t="s">
        <v>146</v>
      </c>
      <c r="B2" s="184"/>
      <c r="C2" s="184"/>
    </row>
    <row r="4" spans="1:21" s="22" customFormat="1">
      <c r="A4" s="22" t="s">
        <v>34</v>
      </c>
      <c r="B4" s="22" t="s">
        <v>147</v>
      </c>
      <c r="C4" s="22" t="s">
        <v>148</v>
      </c>
      <c r="D4" s="22" t="s">
        <v>149</v>
      </c>
      <c r="E4" s="22" t="s">
        <v>150</v>
      </c>
      <c r="F4" s="22" t="s">
        <v>151</v>
      </c>
      <c r="G4" s="6" t="s">
        <v>152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6" spans="1:21" s="23" customFormat="1" ht="10.5">
      <c r="A6" s="23">
        <v>865727</v>
      </c>
      <c r="B6" s="23" t="s">
        <v>153</v>
      </c>
      <c r="C6" s="23" t="s">
        <v>154</v>
      </c>
      <c r="D6" s="28" t="s">
        <v>155</v>
      </c>
      <c r="E6" s="23" t="s">
        <v>46</v>
      </c>
      <c r="F6" s="29" t="s">
        <v>156</v>
      </c>
    </row>
    <row r="7" spans="1:21" s="23" customFormat="1" ht="10">
      <c r="A7" s="23">
        <v>706731</v>
      </c>
      <c r="B7" s="23" t="s">
        <v>157</v>
      </c>
      <c r="C7" s="23" t="s">
        <v>158</v>
      </c>
      <c r="D7" s="23" t="s">
        <v>159</v>
      </c>
      <c r="E7" s="23" t="s">
        <v>99</v>
      </c>
      <c r="F7" s="29" t="s">
        <v>156</v>
      </c>
    </row>
    <row r="8" spans="1:21" s="23" customFormat="1" ht="10.5">
      <c r="A8" s="30">
        <v>872670</v>
      </c>
      <c r="B8" s="23" t="s">
        <v>93</v>
      </c>
      <c r="C8" s="23" t="s">
        <v>94</v>
      </c>
      <c r="D8" s="23" t="s">
        <v>160</v>
      </c>
      <c r="E8" s="23" t="s">
        <v>95</v>
      </c>
      <c r="F8" s="29" t="s">
        <v>156</v>
      </c>
    </row>
    <row r="9" spans="1:21" s="23" customFormat="1" ht="10">
      <c r="A9" s="23">
        <v>708253</v>
      </c>
      <c r="B9" s="23" t="s">
        <v>161</v>
      </c>
      <c r="C9" s="23" t="s">
        <v>162</v>
      </c>
      <c r="D9" s="23" t="s">
        <v>163</v>
      </c>
      <c r="E9" s="23" t="s">
        <v>46</v>
      </c>
      <c r="F9" s="29" t="s">
        <v>164</v>
      </c>
    </row>
    <row r="10" spans="1:21">
      <c r="A10" s="30">
        <v>872670</v>
      </c>
      <c r="B10" s="23" t="s">
        <v>93</v>
      </c>
      <c r="C10" s="23" t="s">
        <v>94</v>
      </c>
      <c r="D10" s="23" t="s">
        <v>165</v>
      </c>
      <c r="E10" s="23" t="s">
        <v>95</v>
      </c>
      <c r="F10" s="29" t="s">
        <v>156</v>
      </c>
    </row>
    <row r="11" spans="1:21" s="23" customFormat="1" ht="10">
      <c r="A11" s="23">
        <v>407615</v>
      </c>
      <c r="B11" s="23" t="s">
        <v>166</v>
      </c>
      <c r="C11" s="23" t="s">
        <v>167</v>
      </c>
      <c r="D11" s="23" t="s">
        <v>168</v>
      </c>
      <c r="E11" s="23" t="s">
        <v>169</v>
      </c>
      <c r="F11" s="23" t="s">
        <v>170</v>
      </c>
    </row>
    <row r="12" spans="1:21" s="23" customFormat="1" ht="10">
      <c r="A12" s="23">
        <v>407615</v>
      </c>
      <c r="B12" s="23" t="s">
        <v>166</v>
      </c>
      <c r="C12" s="23" t="s">
        <v>167</v>
      </c>
      <c r="D12" s="23" t="s">
        <v>171</v>
      </c>
      <c r="E12" s="23" t="s">
        <v>169</v>
      </c>
      <c r="F12" s="23" t="s">
        <v>170</v>
      </c>
    </row>
    <row r="13" spans="1:21" s="23" customFormat="1" ht="11.5">
      <c r="A13" s="23">
        <v>331091</v>
      </c>
      <c r="B13" s="23" t="s">
        <v>172</v>
      </c>
      <c r="C13" s="23" t="s">
        <v>173</v>
      </c>
      <c r="D13" s="31" t="s">
        <v>174</v>
      </c>
      <c r="E13" s="23" t="s">
        <v>99</v>
      </c>
      <c r="F13" s="29" t="s">
        <v>164</v>
      </c>
    </row>
    <row r="14" spans="1:21" ht="13">
      <c r="A14" s="23">
        <v>331091</v>
      </c>
      <c r="B14" s="23" t="s">
        <v>172</v>
      </c>
      <c r="C14" s="23" t="s">
        <v>173</v>
      </c>
      <c r="D14" s="31" t="s">
        <v>175</v>
      </c>
      <c r="E14" s="23" t="s">
        <v>99</v>
      </c>
      <c r="F14" s="29" t="s">
        <v>164</v>
      </c>
    </row>
    <row r="17" spans="1:7" s="24" customFormat="1" ht="24.5">
      <c r="A17" s="32">
        <v>43983</v>
      </c>
    </row>
    <row r="18" spans="1:7" s="24" customFormat="1"/>
    <row r="19" spans="1:7" s="24" customFormat="1">
      <c r="A19" s="33">
        <v>871860</v>
      </c>
      <c r="B19" s="24" t="s">
        <v>73</v>
      </c>
      <c r="C19" s="24" t="s">
        <v>74</v>
      </c>
      <c r="D19" s="34" t="s">
        <v>176</v>
      </c>
      <c r="E19" s="24" t="s">
        <v>46</v>
      </c>
      <c r="F19" s="35" t="s">
        <v>156</v>
      </c>
    </row>
    <row r="20" spans="1:7" s="24" customFormat="1">
      <c r="A20" s="33">
        <v>871860</v>
      </c>
      <c r="B20" s="24" t="s">
        <v>73</v>
      </c>
      <c r="C20" s="24" t="s">
        <v>74</v>
      </c>
      <c r="D20" s="24" t="s">
        <v>177</v>
      </c>
      <c r="E20" s="24" t="s">
        <v>46</v>
      </c>
      <c r="F20" s="35" t="s">
        <v>164</v>
      </c>
    </row>
    <row r="21" spans="1:7" s="25" customFormat="1" ht="14.5">
      <c r="A21" s="25">
        <v>865574</v>
      </c>
      <c r="B21" s="25" t="s">
        <v>178</v>
      </c>
      <c r="C21" s="25" t="s">
        <v>178</v>
      </c>
      <c r="D21" s="25" t="s">
        <v>179</v>
      </c>
      <c r="E21" s="25" t="s">
        <v>39</v>
      </c>
      <c r="G21" s="36"/>
    </row>
    <row r="22" spans="1:7" s="23" customFormat="1" ht="10">
      <c r="A22" s="23">
        <v>338282</v>
      </c>
      <c r="B22" s="23" t="s">
        <v>180</v>
      </c>
      <c r="C22" s="23" t="s">
        <v>181</v>
      </c>
      <c r="D22" s="23" t="s">
        <v>182</v>
      </c>
      <c r="E22" s="23" t="s">
        <v>183</v>
      </c>
    </row>
    <row r="24" spans="1:7">
      <c r="A24" s="37">
        <v>44013</v>
      </c>
      <c r="B24" s="38"/>
    </row>
    <row r="26" spans="1:7" s="14" customFormat="1" ht="11.5">
      <c r="A26" s="14">
        <v>869838</v>
      </c>
      <c r="B26" s="14" t="s">
        <v>184</v>
      </c>
      <c r="C26" s="14" t="s">
        <v>185</v>
      </c>
      <c r="D26" s="14" t="s">
        <v>186</v>
      </c>
      <c r="E26" s="14" t="s">
        <v>39</v>
      </c>
      <c r="F26" s="39" t="s">
        <v>187</v>
      </c>
    </row>
    <row r="27" spans="1:7" s="14" customFormat="1" ht="11.5">
      <c r="A27" s="14">
        <v>872429</v>
      </c>
      <c r="B27" s="14" t="s">
        <v>188</v>
      </c>
      <c r="C27" s="14" t="s">
        <v>189</v>
      </c>
      <c r="D27" s="14" t="s">
        <v>190</v>
      </c>
      <c r="E27" s="14" t="s">
        <v>39</v>
      </c>
    </row>
    <row r="28" spans="1:7">
      <c r="A28">
        <v>289806</v>
      </c>
      <c r="B28" t="s">
        <v>191</v>
      </c>
      <c r="C28" t="s">
        <v>192</v>
      </c>
      <c r="D28" t="s">
        <v>193</v>
      </c>
      <c r="E28" t="s">
        <v>194</v>
      </c>
      <c r="F28" s="2" t="s">
        <v>195</v>
      </c>
    </row>
    <row r="29" spans="1:7">
      <c r="A29" s="14">
        <v>872429</v>
      </c>
      <c r="B29" s="14" t="s">
        <v>188</v>
      </c>
      <c r="C29" s="14" t="s">
        <v>189</v>
      </c>
      <c r="D29" s="14" t="s">
        <v>196</v>
      </c>
      <c r="E29" s="14" t="s">
        <v>39</v>
      </c>
    </row>
    <row r="30" spans="1:7">
      <c r="A30" s="14">
        <v>872429</v>
      </c>
      <c r="B30" s="14" t="s">
        <v>188</v>
      </c>
      <c r="C30" s="14" t="s">
        <v>189</v>
      </c>
      <c r="D30" t="s">
        <v>197</v>
      </c>
      <c r="E30" s="14" t="s">
        <v>39</v>
      </c>
    </row>
    <row r="32" spans="1:7">
      <c r="A32" s="40">
        <v>44044</v>
      </c>
      <c r="B32" s="41"/>
    </row>
    <row r="34" spans="1:7" s="3" customFormat="1">
      <c r="A34" s="14">
        <v>874224</v>
      </c>
      <c r="B34" s="3" t="s">
        <v>198</v>
      </c>
      <c r="C34" s="3" t="s">
        <v>199</v>
      </c>
      <c r="D34" s="3" t="s">
        <v>200</v>
      </c>
      <c r="E34" s="3" t="s">
        <v>201</v>
      </c>
      <c r="F34" s="2" t="s">
        <v>202</v>
      </c>
    </row>
    <row r="35" spans="1:7">
      <c r="A35">
        <v>653232</v>
      </c>
      <c r="B35" t="s">
        <v>203</v>
      </c>
      <c r="C35" t="s">
        <v>204</v>
      </c>
      <c r="D35" t="s">
        <v>205</v>
      </c>
      <c r="E35" t="s">
        <v>99</v>
      </c>
      <c r="F35" s="2" t="s">
        <v>202</v>
      </c>
    </row>
    <row r="38" spans="1:7">
      <c r="A38" s="42" t="s">
        <v>206</v>
      </c>
    </row>
    <row r="40" spans="1:7">
      <c r="A40">
        <v>692514</v>
      </c>
      <c r="B40" t="s">
        <v>38</v>
      </c>
      <c r="C40" t="s">
        <v>207</v>
      </c>
      <c r="D40" t="s">
        <v>208</v>
      </c>
      <c r="E40" t="s">
        <v>39</v>
      </c>
      <c r="F40" s="2" t="s">
        <v>209</v>
      </c>
    </row>
    <row r="41" spans="1:7">
      <c r="A41">
        <v>692514</v>
      </c>
      <c r="B41" t="s">
        <v>38</v>
      </c>
      <c r="C41" t="s">
        <v>207</v>
      </c>
      <c r="D41" t="s">
        <v>210</v>
      </c>
      <c r="F41" s="2" t="s">
        <v>209</v>
      </c>
    </row>
    <row r="42" spans="1:7">
      <c r="A42">
        <v>692514</v>
      </c>
      <c r="B42" t="s">
        <v>38</v>
      </c>
      <c r="C42" t="s">
        <v>207</v>
      </c>
      <c r="D42" t="s">
        <v>211</v>
      </c>
      <c r="F42" s="3" t="s">
        <v>156</v>
      </c>
    </row>
    <row r="43" spans="1:7">
      <c r="A43">
        <v>873675</v>
      </c>
      <c r="B43" t="s">
        <v>103</v>
      </c>
      <c r="C43" t="s">
        <v>212</v>
      </c>
      <c r="D43" t="s">
        <v>213</v>
      </c>
      <c r="E43" t="s">
        <v>99</v>
      </c>
      <c r="F43" s="3" t="s">
        <v>156</v>
      </c>
      <c r="G43" s="2"/>
    </row>
    <row r="44" spans="1:7">
      <c r="A44">
        <v>873403</v>
      </c>
      <c r="B44" t="s">
        <v>214</v>
      </c>
      <c r="C44" t="s">
        <v>215</v>
      </c>
      <c r="D44" t="s">
        <v>216</v>
      </c>
      <c r="E44" t="s">
        <v>99</v>
      </c>
      <c r="F44" s="2" t="s">
        <v>209</v>
      </c>
    </row>
    <row r="45" spans="1:7">
      <c r="A45">
        <v>310211</v>
      </c>
      <c r="B45" t="s">
        <v>217</v>
      </c>
      <c r="C45" t="s">
        <v>218</v>
      </c>
      <c r="D45" t="s">
        <v>219</v>
      </c>
      <c r="E45" t="s">
        <v>99</v>
      </c>
      <c r="F45" s="2" t="s">
        <v>209</v>
      </c>
    </row>
    <row r="46" spans="1:7" s="3" customFormat="1" ht="15" customHeight="1">
      <c r="A46" s="3">
        <v>841712</v>
      </c>
      <c r="B46" s="3" t="s">
        <v>220</v>
      </c>
      <c r="C46" s="3" t="s">
        <v>221</v>
      </c>
      <c r="D46" s="43" t="s">
        <v>222</v>
      </c>
      <c r="E46" s="3" t="s">
        <v>39</v>
      </c>
      <c r="F46" s="2" t="s">
        <v>209</v>
      </c>
    </row>
    <row r="48" spans="1:7">
      <c r="A48" s="44">
        <v>44105</v>
      </c>
    </row>
    <row r="50" spans="1:6" s="3" customFormat="1">
      <c r="A50" s="3">
        <v>639088</v>
      </c>
      <c r="B50" s="3" t="s">
        <v>223</v>
      </c>
      <c r="C50" s="3" t="s">
        <v>224</v>
      </c>
      <c r="D50" s="3" t="s">
        <v>225</v>
      </c>
      <c r="E50" s="3" t="s">
        <v>46</v>
      </c>
      <c r="F50" s="2" t="s">
        <v>164</v>
      </c>
    </row>
    <row r="51" spans="1:6">
      <c r="A51">
        <v>692514</v>
      </c>
      <c r="B51" t="s">
        <v>38</v>
      </c>
      <c r="C51" t="s">
        <v>207</v>
      </c>
      <c r="D51" t="s">
        <v>226</v>
      </c>
      <c r="E51" t="s">
        <v>39</v>
      </c>
      <c r="F51" s="2" t="s">
        <v>164</v>
      </c>
    </row>
    <row r="52" spans="1:6">
      <c r="A52">
        <v>692514</v>
      </c>
      <c r="B52" t="s">
        <v>38</v>
      </c>
      <c r="C52" t="s">
        <v>207</v>
      </c>
      <c r="D52" t="s">
        <v>227</v>
      </c>
      <c r="E52" t="s">
        <v>39</v>
      </c>
      <c r="F52" s="2" t="s">
        <v>164</v>
      </c>
    </row>
    <row r="53" spans="1:6">
      <c r="A53">
        <v>692514</v>
      </c>
      <c r="B53" t="s">
        <v>38</v>
      </c>
      <c r="C53" t="s">
        <v>207</v>
      </c>
      <c r="D53" t="s">
        <v>228</v>
      </c>
      <c r="E53" t="s">
        <v>39</v>
      </c>
      <c r="F53" s="2" t="s">
        <v>164</v>
      </c>
    </row>
    <row r="54" spans="1:6">
      <c r="A54">
        <v>692514</v>
      </c>
      <c r="B54" t="s">
        <v>38</v>
      </c>
      <c r="C54" t="s">
        <v>207</v>
      </c>
      <c r="D54" t="s">
        <v>229</v>
      </c>
      <c r="E54" t="s">
        <v>39</v>
      </c>
      <c r="F54" s="2" t="s">
        <v>164</v>
      </c>
    </row>
    <row r="55" spans="1:6">
      <c r="A55">
        <v>692514</v>
      </c>
      <c r="B55" t="s">
        <v>38</v>
      </c>
      <c r="C55" t="s">
        <v>207</v>
      </c>
      <c r="D55" t="s">
        <v>230</v>
      </c>
      <c r="E55" t="s">
        <v>39</v>
      </c>
      <c r="F55" s="2" t="s">
        <v>164</v>
      </c>
    </row>
    <row r="56" spans="1:6">
      <c r="A56">
        <v>692514</v>
      </c>
      <c r="B56" t="s">
        <v>38</v>
      </c>
      <c r="C56" t="s">
        <v>207</v>
      </c>
      <c r="D56" t="s">
        <v>231</v>
      </c>
      <c r="E56" t="s">
        <v>39</v>
      </c>
      <c r="F56" s="2" t="s">
        <v>164</v>
      </c>
    </row>
    <row r="57" spans="1:6">
      <c r="A57">
        <v>692514</v>
      </c>
      <c r="B57" t="s">
        <v>38</v>
      </c>
      <c r="C57" t="s">
        <v>207</v>
      </c>
      <c r="D57" t="s">
        <v>232</v>
      </c>
      <c r="E57" t="s">
        <v>39</v>
      </c>
      <c r="F57" s="2" t="s">
        <v>164</v>
      </c>
    </row>
    <row r="58" spans="1:6">
      <c r="A58">
        <v>692514</v>
      </c>
      <c r="B58" t="s">
        <v>38</v>
      </c>
      <c r="C58" t="s">
        <v>207</v>
      </c>
      <c r="D58" t="s">
        <v>233</v>
      </c>
      <c r="E58" t="s">
        <v>39</v>
      </c>
      <c r="F58" s="2" t="s">
        <v>164</v>
      </c>
    </row>
    <row r="59" spans="1:6">
      <c r="A59">
        <v>692514</v>
      </c>
      <c r="B59" t="s">
        <v>38</v>
      </c>
      <c r="C59" t="s">
        <v>207</v>
      </c>
      <c r="D59" t="s">
        <v>234</v>
      </c>
      <c r="E59" t="s">
        <v>39</v>
      </c>
      <c r="F59" s="2" t="s">
        <v>164</v>
      </c>
    </row>
    <row r="60" spans="1:6">
      <c r="A60">
        <v>692514</v>
      </c>
      <c r="B60" t="s">
        <v>38</v>
      </c>
      <c r="C60" t="s">
        <v>207</v>
      </c>
      <c r="D60" t="s">
        <v>235</v>
      </c>
      <c r="E60" t="s">
        <v>39</v>
      </c>
      <c r="F60" s="2" t="s">
        <v>164</v>
      </c>
    </row>
    <row r="61" spans="1:6">
      <c r="A61">
        <v>692514</v>
      </c>
      <c r="B61" t="s">
        <v>38</v>
      </c>
      <c r="C61" t="s">
        <v>207</v>
      </c>
      <c r="D61" t="s">
        <v>236</v>
      </c>
      <c r="E61" t="s">
        <v>39</v>
      </c>
      <c r="F61" s="2" t="s">
        <v>164</v>
      </c>
    </row>
    <row r="62" spans="1:6">
      <c r="A62">
        <v>692514</v>
      </c>
      <c r="B62" t="s">
        <v>38</v>
      </c>
      <c r="C62" t="s">
        <v>207</v>
      </c>
      <c r="D62" t="s">
        <v>237</v>
      </c>
      <c r="E62" t="s">
        <v>39</v>
      </c>
      <c r="F62" s="2" t="s">
        <v>164</v>
      </c>
    </row>
    <row r="63" spans="1:6">
      <c r="A63">
        <v>692514</v>
      </c>
      <c r="B63" t="s">
        <v>38</v>
      </c>
      <c r="C63" t="s">
        <v>207</v>
      </c>
      <c r="D63" t="s">
        <v>238</v>
      </c>
      <c r="E63" t="s">
        <v>39</v>
      </c>
      <c r="F63" s="2" t="s">
        <v>164</v>
      </c>
    </row>
    <row r="64" spans="1:6">
      <c r="A64">
        <v>692514</v>
      </c>
      <c r="B64" t="s">
        <v>38</v>
      </c>
      <c r="C64" t="s">
        <v>207</v>
      </c>
      <c r="D64" t="s">
        <v>239</v>
      </c>
      <c r="E64" t="s">
        <v>39</v>
      </c>
      <c r="F64" s="2" t="s">
        <v>164</v>
      </c>
    </row>
    <row r="65" spans="1:6" ht="1" customHeight="1">
      <c r="D65" s="45"/>
    </row>
    <row r="66" spans="1:6">
      <c r="A66">
        <v>692514</v>
      </c>
      <c r="B66" t="s">
        <v>38</v>
      </c>
      <c r="C66" t="s">
        <v>207</v>
      </c>
      <c r="D66" t="s">
        <v>240</v>
      </c>
      <c r="E66" t="s">
        <v>39</v>
      </c>
      <c r="F66" s="2" t="s">
        <v>164</v>
      </c>
    </row>
    <row r="67" spans="1:6" ht="15.5">
      <c r="A67">
        <v>692514</v>
      </c>
      <c r="B67" t="s">
        <v>38</v>
      </c>
      <c r="C67" t="s">
        <v>207</v>
      </c>
      <c r="D67" s="46" t="s">
        <v>241</v>
      </c>
      <c r="E67" t="s">
        <v>39</v>
      </c>
      <c r="F67" s="2" t="s">
        <v>164</v>
      </c>
    </row>
    <row r="68" spans="1:6" ht="15.5">
      <c r="A68">
        <v>692514</v>
      </c>
      <c r="B68" t="s">
        <v>38</v>
      </c>
      <c r="C68" t="s">
        <v>207</v>
      </c>
      <c r="D68" s="46" t="s">
        <v>242</v>
      </c>
      <c r="E68" t="s">
        <v>39</v>
      </c>
      <c r="F68" s="2" t="s">
        <v>164</v>
      </c>
    </row>
    <row r="69" spans="1:6" ht="15.5">
      <c r="A69">
        <v>692514</v>
      </c>
      <c r="B69" t="s">
        <v>38</v>
      </c>
      <c r="C69" t="s">
        <v>207</v>
      </c>
      <c r="D69" s="46" t="s">
        <v>243</v>
      </c>
      <c r="E69" t="s">
        <v>39</v>
      </c>
      <c r="F69" s="2" t="s">
        <v>164</v>
      </c>
    </row>
    <row r="72" spans="1:6">
      <c r="A72" t="s">
        <v>244</v>
      </c>
    </row>
    <row r="74" spans="1:6">
      <c r="A74">
        <v>825063</v>
      </c>
      <c r="B74" t="s">
        <v>245</v>
      </c>
      <c r="C74" t="s">
        <v>84</v>
      </c>
      <c r="D74" t="s">
        <v>246</v>
      </c>
      <c r="E74" t="s">
        <v>39</v>
      </c>
      <c r="F74" s="2" t="s">
        <v>164</v>
      </c>
    </row>
    <row r="75" spans="1:6">
      <c r="A75">
        <v>825063</v>
      </c>
      <c r="B75" t="s">
        <v>245</v>
      </c>
      <c r="C75" t="s">
        <v>84</v>
      </c>
      <c r="D75" t="s">
        <v>247</v>
      </c>
      <c r="E75" t="s">
        <v>39</v>
      </c>
      <c r="F75" s="2" t="s">
        <v>156</v>
      </c>
    </row>
    <row r="76" spans="1:6">
      <c r="A76">
        <v>692514</v>
      </c>
      <c r="B76" t="s">
        <v>38</v>
      </c>
      <c r="C76" t="s">
        <v>207</v>
      </c>
      <c r="D76" t="s">
        <v>248</v>
      </c>
      <c r="E76" t="s">
        <v>39</v>
      </c>
      <c r="F76" s="2" t="s">
        <v>164</v>
      </c>
    </row>
    <row r="77" spans="1:6">
      <c r="A77">
        <v>825063</v>
      </c>
      <c r="B77" t="s">
        <v>245</v>
      </c>
      <c r="C77" t="s">
        <v>84</v>
      </c>
      <c r="D77" t="s">
        <v>249</v>
      </c>
      <c r="E77" t="s">
        <v>39</v>
      </c>
      <c r="F77" s="2" t="s">
        <v>164</v>
      </c>
    </row>
    <row r="78" spans="1:6" ht="15.5">
      <c r="A78">
        <v>692514</v>
      </c>
      <c r="B78" t="s">
        <v>38</v>
      </c>
      <c r="C78" t="s">
        <v>207</v>
      </c>
      <c r="D78" s="46" t="s">
        <v>250</v>
      </c>
      <c r="E78" t="s">
        <v>39</v>
      </c>
      <c r="F78" s="2" t="s">
        <v>164</v>
      </c>
    </row>
    <row r="79" spans="1:6" ht="15.5">
      <c r="A79">
        <v>692514</v>
      </c>
      <c r="B79" t="s">
        <v>38</v>
      </c>
      <c r="C79" t="s">
        <v>207</v>
      </c>
      <c r="D79" s="46" t="s">
        <v>251</v>
      </c>
      <c r="E79" t="s">
        <v>39</v>
      </c>
      <c r="F79" s="2" t="s">
        <v>164</v>
      </c>
    </row>
    <row r="80" spans="1:6">
      <c r="A80">
        <v>692514</v>
      </c>
      <c r="B80" t="s">
        <v>38</v>
      </c>
      <c r="C80" t="s">
        <v>207</v>
      </c>
      <c r="D80" t="s">
        <v>252</v>
      </c>
      <c r="E80" t="s">
        <v>39</v>
      </c>
      <c r="F80" s="2" t="s">
        <v>164</v>
      </c>
    </row>
    <row r="81" spans="1:7">
      <c r="A81">
        <v>692514</v>
      </c>
      <c r="B81" t="s">
        <v>38</v>
      </c>
      <c r="C81" t="s">
        <v>207</v>
      </c>
      <c r="D81" t="s">
        <v>253</v>
      </c>
      <c r="E81" t="s">
        <v>39</v>
      </c>
      <c r="F81" s="2" t="s">
        <v>164</v>
      </c>
    </row>
    <row r="82" spans="1:7">
      <c r="A82">
        <v>692514</v>
      </c>
      <c r="B82" t="s">
        <v>38</v>
      </c>
      <c r="C82" t="s">
        <v>207</v>
      </c>
      <c r="D82" t="s">
        <v>254</v>
      </c>
      <c r="E82" t="s">
        <v>39</v>
      </c>
      <c r="F82" s="2" t="s">
        <v>164</v>
      </c>
    </row>
    <row r="83" spans="1:7" ht="15.5">
      <c r="A83">
        <v>692514</v>
      </c>
      <c r="B83" t="s">
        <v>38</v>
      </c>
      <c r="C83" t="s">
        <v>207</v>
      </c>
      <c r="D83" s="46" t="s">
        <v>255</v>
      </c>
      <c r="E83" t="s">
        <v>39</v>
      </c>
      <c r="F83" s="2" t="s">
        <v>164</v>
      </c>
    </row>
    <row r="84" spans="1:7" ht="15.5">
      <c r="A84">
        <v>692514</v>
      </c>
      <c r="B84" t="s">
        <v>38</v>
      </c>
      <c r="C84" t="s">
        <v>207</v>
      </c>
      <c r="D84" s="46" t="s">
        <v>256</v>
      </c>
      <c r="E84" t="s">
        <v>39</v>
      </c>
      <c r="F84" s="2" t="s">
        <v>164</v>
      </c>
    </row>
    <row r="85" spans="1:7">
      <c r="A85">
        <v>692514</v>
      </c>
      <c r="B85" t="s">
        <v>38</v>
      </c>
      <c r="C85" t="s">
        <v>207</v>
      </c>
      <c r="D85" t="s">
        <v>257</v>
      </c>
      <c r="E85" t="s">
        <v>39</v>
      </c>
      <c r="F85" s="2" t="s">
        <v>164</v>
      </c>
    </row>
    <row r="86" spans="1:7">
      <c r="A86">
        <v>841712</v>
      </c>
      <c r="B86" t="s">
        <v>220</v>
      </c>
      <c r="C86" t="s">
        <v>221</v>
      </c>
      <c r="D86" t="s">
        <v>258</v>
      </c>
      <c r="E86" t="s">
        <v>39</v>
      </c>
      <c r="F86" s="2" t="s">
        <v>164</v>
      </c>
    </row>
    <row r="87" spans="1:7" ht="13.5">
      <c r="A87">
        <v>692514</v>
      </c>
      <c r="B87" t="s">
        <v>38</v>
      </c>
      <c r="C87" t="s">
        <v>207</v>
      </c>
      <c r="D87" s="47" t="s">
        <v>259</v>
      </c>
      <c r="E87" t="s">
        <v>39</v>
      </c>
      <c r="F87" s="2" t="s">
        <v>164</v>
      </c>
      <c r="G87" t="s">
        <v>260</v>
      </c>
    </row>
    <row r="88" spans="1:7">
      <c r="A88">
        <v>865911</v>
      </c>
      <c r="B88" t="s">
        <v>261</v>
      </c>
      <c r="C88" t="s">
        <v>262</v>
      </c>
      <c r="D88" t="s">
        <v>263</v>
      </c>
      <c r="E88" t="s">
        <v>264</v>
      </c>
      <c r="F88" s="2" t="s">
        <v>164</v>
      </c>
    </row>
    <row r="89" spans="1:7" ht="15.5">
      <c r="A89">
        <v>692514</v>
      </c>
      <c r="B89" t="s">
        <v>38</v>
      </c>
      <c r="C89" t="s">
        <v>207</v>
      </c>
      <c r="D89" s="46" t="s">
        <v>265</v>
      </c>
      <c r="E89" t="s">
        <v>39</v>
      </c>
      <c r="F89" s="2" t="s">
        <v>164</v>
      </c>
    </row>
    <row r="90" spans="1:7" ht="15.5">
      <c r="A90">
        <v>692514</v>
      </c>
      <c r="B90" t="s">
        <v>38</v>
      </c>
      <c r="C90" t="s">
        <v>207</v>
      </c>
      <c r="D90" s="46" t="s">
        <v>266</v>
      </c>
      <c r="E90" t="s">
        <v>39</v>
      </c>
      <c r="F90" s="2" t="s">
        <v>164</v>
      </c>
    </row>
    <row r="91" spans="1:7">
      <c r="A91">
        <v>692514</v>
      </c>
      <c r="B91" t="s">
        <v>38</v>
      </c>
      <c r="C91" t="s">
        <v>207</v>
      </c>
      <c r="D91" t="s">
        <v>267</v>
      </c>
      <c r="E91" t="s">
        <v>39</v>
      </c>
      <c r="F91" s="2" t="s">
        <v>164</v>
      </c>
    </row>
    <row r="92" spans="1:7" ht="1" customHeight="1">
      <c r="D92" s="45"/>
    </row>
    <row r="93" spans="1:7">
      <c r="A93">
        <v>692514</v>
      </c>
      <c r="B93" t="s">
        <v>38</v>
      </c>
      <c r="C93" t="s">
        <v>207</v>
      </c>
      <c r="D93" t="s">
        <v>268</v>
      </c>
      <c r="E93" t="s">
        <v>39</v>
      </c>
      <c r="F93" s="2" t="s">
        <v>164</v>
      </c>
    </row>
    <row r="94" spans="1:7">
      <c r="A94">
        <v>692514</v>
      </c>
      <c r="B94" t="s">
        <v>38</v>
      </c>
      <c r="C94" t="s">
        <v>207</v>
      </c>
      <c r="D94" t="s">
        <v>269</v>
      </c>
      <c r="E94" t="s">
        <v>39</v>
      </c>
      <c r="F94" t="s">
        <v>156</v>
      </c>
    </row>
    <row r="95" spans="1:7">
      <c r="A95">
        <v>692514</v>
      </c>
      <c r="B95" t="s">
        <v>38</v>
      </c>
      <c r="C95" t="s">
        <v>207</v>
      </c>
      <c r="D95" t="s">
        <v>270</v>
      </c>
      <c r="E95" t="s">
        <v>39</v>
      </c>
      <c r="F95" s="2" t="s">
        <v>164</v>
      </c>
    </row>
    <row r="96" spans="1:7">
      <c r="A96">
        <v>692514</v>
      </c>
      <c r="B96" t="s">
        <v>38</v>
      </c>
      <c r="C96" t="s">
        <v>207</v>
      </c>
      <c r="D96" t="s">
        <v>271</v>
      </c>
      <c r="E96" t="s">
        <v>39</v>
      </c>
      <c r="F96" s="2" t="s">
        <v>164</v>
      </c>
    </row>
    <row r="97" spans="1:7">
      <c r="A97">
        <v>692514</v>
      </c>
      <c r="B97" t="s">
        <v>38</v>
      </c>
      <c r="C97" t="s">
        <v>207</v>
      </c>
      <c r="D97" t="s">
        <v>272</v>
      </c>
      <c r="E97" t="s">
        <v>39</v>
      </c>
      <c r="F97" s="2" t="s">
        <v>164</v>
      </c>
    </row>
    <row r="98" spans="1:7" ht="13" customHeight="1">
      <c r="A98">
        <v>692514</v>
      </c>
      <c r="B98" t="s">
        <v>38</v>
      </c>
      <c r="C98" t="s">
        <v>207</v>
      </c>
      <c r="D98" s="46" t="s">
        <v>273</v>
      </c>
      <c r="E98" t="s">
        <v>39</v>
      </c>
      <c r="F98" s="2" t="s">
        <v>164</v>
      </c>
    </row>
    <row r="99" spans="1:7" ht="25" hidden="1">
      <c r="D99" s="45"/>
    </row>
    <row r="100" spans="1:7">
      <c r="A100">
        <v>825063</v>
      </c>
      <c r="B100" t="s">
        <v>245</v>
      </c>
      <c r="C100" t="s">
        <v>84</v>
      </c>
      <c r="D100" t="s">
        <v>274</v>
      </c>
      <c r="E100" t="s">
        <v>39</v>
      </c>
      <c r="F100" s="2" t="s">
        <v>164</v>
      </c>
    </row>
    <row r="101" spans="1:7">
      <c r="A101">
        <v>825063</v>
      </c>
      <c r="B101" t="s">
        <v>245</v>
      </c>
      <c r="C101" t="s">
        <v>84</v>
      </c>
      <c r="D101" t="s">
        <v>275</v>
      </c>
      <c r="E101" t="s">
        <v>39</v>
      </c>
      <c r="F101" s="2" t="s">
        <v>164</v>
      </c>
    </row>
    <row r="104" spans="1:7">
      <c r="A104" s="48">
        <v>44166</v>
      </c>
    </row>
    <row r="106" spans="1:7" s="26" customFormat="1">
      <c r="A106" s="26">
        <v>825063</v>
      </c>
      <c r="B106" s="26" t="s">
        <v>245</v>
      </c>
      <c r="C106" s="26" t="s">
        <v>84</v>
      </c>
      <c r="D106" s="26" t="s">
        <v>276</v>
      </c>
      <c r="E106" s="26" t="s">
        <v>39</v>
      </c>
      <c r="F106" s="2" t="s">
        <v>209</v>
      </c>
    </row>
    <row r="107" spans="1:7" s="26" customFormat="1">
      <c r="A107" s="26">
        <v>864655</v>
      </c>
      <c r="B107" s="26" t="s">
        <v>277</v>
      </c>
      <c r="C107" s="26" t="s">
        <v>154</v>
      </c>
      <c r="D107" s="26" t="s">
        <v>278</v>
      </c>
      <c r="E107" s="26" t="s">
        <v>39</v>
      </c>
      <c r="F107" s="2" t="s">
        <v>209</v>
      </c>
    </row>
    <row r="108" spans="1:7" s="26" customFormat="1" ht="13.5">
      <c r="A108" s="26">
        <v>5036</v>
      </c>
      <c r="B108" s="26" t="s">
        <v>279</v>
      </c>
      <c r="C108" s="26" t="s">
        <v>143</v>
      </c>
      <c r="D108" s="49" t="s">
        <v>280</v>
      </c>
      <c r="E108" s="26" t="s">
        <v>39</v>
      </c>
      <c r="F108" s="2" t="s">
        <v>209</v>
      </c>
    </row>
    <row r="109" spans="1:7" s="26" customFormat="1" ht="15.5">
      <c r="A109" s="26">
        <v>692514</v>
      </c>
      <c r="B109" s="26" t="s">
        <v>38</v>
      </c>
      <c r="C109" s="26" t="s">
        <v>207</v>
      </c>
      <c r="D109" s="50" t="s">
        <v>281</v>
      </c>
      <c r="E109" s="26" t="s">
        <v>39</v>
      </c>
      <c r="F109" s="2" t="s">
        <v>209</v>
      </c>
    </row>
    <row r="110" spans="1:7" s="26" customFormat="1" ht="13.5">
      <c r="A110" s="26">
        <v>5036</v>
      </c>
      <c r="B110" s="26" t="s">
        <v>279</v>
      </c>
      <c r="C110" s="26" t="s">
        <v>143</v>
      </c>
      <c r="D110" s="51" t="s">
        <v>282</v>
      </c>
      <c r="E110" s="26" t="s">
        <v>39</v>
      </c>
      <c r="F110" s="2" t="s">
        <v>209</v>
      </c>
    </row>
    <row r="111" spans="1:7" ht="13.5">
      <c r="A111" s="26">
        <v>828185</v>
      </c>
      <c r="B111" s="26" t="s">
        <v>38</v>
      </c>
      <c r="C111" s="26" t="s">
        <v>207</v>
      </c>
      <c r="D111" s="51" t="s">
        <v>283</v>
      </c>
      <c r="E111" s="26" t="s">
        <v>39</v>
      </c>
      <c r="F111" s="2" t="s">
        <v>209</v>
      </c>
    </row>
    <row r="112" spans="1:7" ht="13.5">
      <c r="A112">
        <v>828185</v>
      </c>
      <c r="B112" s="26" t="s">
        <v>38</v>
      </c>
      <c r="C112" s="26" t="s">
        <v>207</v>
      </c>
      <c r="D112" s="47" t="s">
        <v>284</v>
      </c>
      <c r="E112" s="26" t="s">
        <v>39</v>
      </c>
      <c r="F112" s="2" t="s">
        <v>209</v>
      </c>
      <c r="G112" t="s">
        <v>260</v>
      </c>
    </row>
    <row r="113" spans="1:7">
      <c r="A113" s="26">
        <v>5036</v>
      </c>
      <c r="B113" s="26" t="s">
        <v>279</v>
      </c>
      <c r="C113" s="26" t="s">
        <v>143</v>
      </c>
      <c r="D113" t="s">
        <v>285</v>
      </c>
      <c r="E113" s="26" t="s">
        <v>39</v>
      </c>
      <c r="F113" s="2" t="s">
        <v>209</v>
      </c>
      <c r="G113" t="s">
        <v>260</v>
      </c>
    </row>
    <row r="114" spans="1:7">
      <c r="A114" s="26">
        <v>828185</v>
      </c>
      <c r="B114" s="26" t="s">
        <v>38</v>
      </c>
      <c r="C114" s="26" t="s">
        <v>207</v>
      </c>
      <c r="D114" t="s">
        <v>286</v>
      </c>
      <c r="E114" s="26" t="s">
        <v>39</v>
      </c>
      <c r="F114" s="2" t="s">
        <v>209</v>
      </c>
    </row>
    <row r="115" spans="1:7">
      <c r="A115" s="26">
        <v>828185</v>
      </c>
      <c r="B115" s="26" t="s">
        <v>38</v>
      </c>
      <c r="C115" s="26" t="s">
        <v>207</v>
      </c>
      <c r="D115" t="s">
        <v>287</v>
      </c>
      <c r="E115" s="26" t="s">
        <v>39</v>
      </c>
      <c r="F115" s="2" t="s">
        <v>209</v>
      </c>
    </row>
    <row r="116" spans="1:7" ht="13.5">
      <c r="A116" s="26">
        <v>828185</v>
      </c>
      <c r="B116" s="26" t="s">
        <v>38</v>
      </c>
      <c r="C116" s="26" t="s">
        <v>207</v>
      </c>
      <c r="D116" s="47" t="s">
        <v>288</v>
      </c>
      <c r="E116" s="26" t="s">
        <v>39</v>
      </c>
      <c r="F116" s="2" t="s">
        <v>209</v>
      </c>
      <c r="G116" t="s">
        <v>260</v>
      </c>
    </row>
    <row r="117" spans="1:7">
      <c r="A117">
        <v>861842</v>
      </c>
      <c r="B117" t="s">
        <v>289</v>
      </c>
      <c r="C117" t="s">
        <v>290</v>
      </c>
      <c r="D117" t="s">
        <v>291</v>
      </c>
      <c r="E117" t="s">
        <v>99</v>
      </c>
      <c r="F117" s="2" t="s">
        <v>209</v>
      </c>
    </row>
    <row r="118" spans="1:7" ht="15.5">
      <c r="A118">
        <v>871860</v>
      </c>
      <c r="B118" t="s">
        <v>292</v>
      </c>
      <c r="C118" t="s">
        <v>74</v>
      </c>
      <c r="D118" s="46" t="s">
        <v>293</v>
      </c>
      <c r="E118" t="s">
        <v>46</v>
      </c>
      <c r="F118" s="2" t="s">
        <v>209</v>
      </c>
    </row>
    <row r="119" spans="1:7">
      <c r="A119" s="26">
        <v>5036</v>
      </c>
      <c r="B119" s="26" t="s">
        <v>279</v>
      </c>
      <c r="C119" s="26" t="s">
        <v>143</v>
      </c>
      <c r="D119" t="s">
        <v>294</v>
      </c>
      <c r="E119" s="26" t="s">
        <v>39</v>
      </c>
      <c r="F119" s="2" t="s">
        <v>209</v>
      </c>
      <c r="G119" t="s">
        <v>260</v>
      </c>
    </row>
    <row r="120" spans="1:7" s="3" customFormat="1">
      <c r="A120" s="26">
        <v>828185</v>
      </c>
      <c r="B120" s="26" t="s">
        <v>38</v>
      </c>
      <c r="C120" s="26" t="s">
        <v>207</v>
      </c>
      <c r="D120" s="52" t="s">
        <v>295</v>
      </c>
      <c r="E120" s="26" t="s">
        <v>39</v>
      </c>
      <c r="F120" s="2" t="s">
        <v>209</v>
      </c>
      <c r="G120" s="3" t="s">
        <v>296</v>
      </c>
    </row>
    <row r="121" spans="1:7" s="3" customFormat="1">
      <c r="A121" s="26">
        <v>828185</v>
      </c>
      <c r="B121" s="26" t="s">
        <v>38</v>
      </c>
      <c r="C121" s="26" t="s">
        <v>207</v>
      </c>
      <c r="D121" s="52" t="s">
        <v>297</v>
      </c>
      <c r="E121" s="26" t="s">
        <v>39</v>
      </c>
      <c r="F121" s="2" t="s">
        <v>209</v>
      </c>
    </row>
    <row r="122" spans="1:7" ht="15.5">
      <c r="A122" s="26">
        <v>828185</v>
      </c>
      <c r="B122" s="26" t="s">
        <v>38</v>
      </c>
      <c r="C122" s="26" t="s">
        <v>207</v>
      </c>
      <c r="D122" s="46" t="s">
        <v>298</v>
      </c>
      <c r="E122" s="26" t="s">
        <v>39</v>
      </c>
      <c r="F122" s="2" t="s">
        <v>209</v>
      </c>
    </row>
    <row r="123" spans="1:7" ht="15.5">
      <c r="A123" s="26">
        <v>5036</v>
      </c>
      <c r="B123" s="26" t="s">
        <v>279</v>
      </c>
      <c r="C123" s="26" t="s">
        <v>143</v>
      </c>
      <c r="D123" s="46" t="s">
        <v>299</v>
      </c>
      <c r="E123" s="26" t="s">
        <v>39</v>
      </c>
      <c r="F123" s="2" t="s">
        <v>156</v>
      </c>
    </row>
    <row r="124" spans="1:7">
      <c r="A124" s="26">
        <v>828185</v>
      </c>
      <c r="B124" s="26" t="s">
        <v>38</v>
      </c>
      <c r="C124" s="26" t="s">
        <v>207</v>
      </c>
      <c r="D124" t="s">
        <v>300</v>
      </c>
      <c r="E124" s="26" t="s">
        <v>39</v>
      </c>
      <c r="F124" s="2" t="s">
        <v>164</v>
      </c>
    </row>
    <row r="125" spans="1:7">
      <c r="A125">
        <v>876186</v>
      </c>
      <c r="B125" t="s">
        <v>301</v>
      </c>
      <c r="C125" t="s">
        <v>302</v>
      </c>
      <c r="D125" t="s">
        <v>303</v>
      </c>
      <c r="E125" t="s">
        <v>304</v>
      </c>
      <c r="F125" s="2" t="s">
        <v>156</v>
      </c>
    </row>
    <row r="126" spans="1:7">
      <c r="A126">
        <v>876186</v>
      </c>
      <c r="B126" t="s">
        <v>301</v>
      </c>
      <c r="C126" t="s">
        <v>302</v>
      </c>
      <c r="D126" t="s">
        <v>305</v>
      </c>
      <c r="E126" t="s">
        <v>304</v>
      </c>
      <c r="F126" s="2" t="s">
        <v>156</v>
      </c>
    </row>
    <row r="128" spans="1:7">
      <c r="A128" s="185">
        <v>44197</v>
      </c>
      <c r="B128" s="185"/>
    </row>
    <row r="130" spans="1:6" s="3" customFormat="1">
      <c r="A130" s="3">
        <v>828185</v>
      </c>
      <c r="B130" s="3" t="s">
        <v>38</v>
      </c>
      <c r="C130" s="3" t="s">
        <v>207</v>
      </c>
      <c r="D130" s="3" t="s">
        <v>306</v>
      </c>
      <c r="E130" s="3" t="s">
        <v>39</v>
      </c>
      <c r="F130" s="2" t="s">
        <v>209</v>
      </c>
    </row>
    <row r="131" spans="1:6" s="3" customFormat="1" ht="13">
      <c r="A131" s="3">
        <v>828185</v>
      </c>
      <c r="B131" s="3" t="s">
        <v>38</v>
      </c>
      <c r="C131" s="3" t="s">
        <v>207</v>
      </c>
      <c r="D131" s="53" t="s">
        <v>307</v>
      </c>
      <c r="E131" s="3" t="s">
        <v>39</v>
      </c>
      <c r="F131" s="2" t="s">
        <v>209</v>
      </c>
    </row>
    <row r="132" spans="1:6" s="3" customFormat="1">
      <c r="A132" s="3">
        <v>869245</v>
      </c>
      <c r="B132" s="3" t="s">
        <v>308</v>
      </c>
      <c r="C132" s="3" t="s">
        <v>309</v>
      </c>
      <c r="D132" s="52" t="s">
        <v>310</v>
      </c>
      <c r="E132" s="3" t="s">
        <v>311</v>
      </c>
      <c r="F132" s="3" t="s">
        <v>156</v>
      </c>
    </row>
    <row r="133" spans="1:6" s="3" customFormat="1" ht="1" customHeight="1">
      <c r="D133" s="54"/>
    </row>
    <row r="134" spans="1:6" s="3" customFormat="1">
      <c r="A134" s="3">
        <v>828185</v>
      </c>
      <c r="B134" s="3" t="s">
        <v>38</v>
      </c>
      <c r="C134" s="3" t="s">
        <v>207</v>
      </c>
      <c r="D134" s="3" t="s">
        <v>312</v>
      </c>
      <c r="E134" s="3" t="s">
        <v>39</v>
      </c>
      <c r="F134" s="2" t="s">
        <v>209</v>
      </c>
    </row>
    <row r="135" spans="1:6" s="3" customFormat="1" ht="13">
      <c r="A135" s="3">
        <v>828185</v>
      </c>
      <c r="B135" s="3" t="s">
        <v>38</v>
      </c>
      <c r="C135" s="3" t="s">
        <v>207</v>
      </c>
      <c r="D135" s="55" t="s">
        <v>313</v>
      </c>
      <c r="E135" s="3" t="s">
        <v>39</v>
      </c>
      <c r="F135" s="2" t="s">
        <v>209</v>
      </c>
    </row>
    <row r="136" spans="1:6" s="3" customFormat="1">
      <c r="A136" s="3">
        <v>828185</v>
      </c>
      <c r="B136" s="3" t="s">
        <v>38</v>
      </c>
      <c r="C136" s="3" t="s">
        <v>207</v>
      </c>
      <c r="D136" s="3" t="s">
        <v>314</v>
      </c>
      <c r="E136" s="3" t="s">
        <v>39</v>
      </c>
      <c r="F136" s="2" t="s">
        <v>209</v>
      </c>
    </row>
    <row r="137" spans="1:6" s="3" customFormat="1">
      <c r="A137" s="3">
        <v>828185</v>
      </c>
      <c r="B137" s="3" t="s">
        <v>38</v>
      </c>
      <c r="C137" s="3" t="s">
        <v>207</v>
      </c>
      <c r="D137" s="3" t="s">
        <v>315</v>
      </c>
      <c r="E137" s="3" t="s">
        <v>39</v>
      </c>
      <c r="F137" s="2" t="s">
        <v>209</v>
      </c>
    </row>
    <row r="138" spans="1:6" s="3" customFormat="1" ht="16">
      <c r="A138" s="3">
        <v>828185</v>
      </c>
      <c r="B138" s="3" t="s">
        <v>38</v>
      </c>
      <c r="C138" s="3" t="s">
        <v>207</v>
      </c>
      <c r="D138" s="43" t="s">
        <v>316</v>
      </c>
      <c r="E138" s="3" t="s">
        <v>39</v>
      </c>
      <c r="F138" s="2" t="s">
        <v>209</v>
      </c>
    </row>
    <row r="139" spans="1:6" s="3" customFormat="1">
      <c r="A139" s="3">
        <v>828185</v>
      </c>
      <c r="B139" s="3" t="s">
        <v>38</v>
      </c>
      <c r="C139" s="3" t="s">
        <v>207</v>
      </c>
      <c r="D139" s="3" t="s">
        <v>317</v>
      </c>
      <c r="E139" s="3" t="s">
        <v>39</v>
      </c>
      <c r="F139" s="2" t="s">
        <v>209</v>
      </c>
    </row>
    <row r="140" spans="1:6" s="3" customFormat="1">
      <c r="A140" s="3">
        <v>828185</v>
      </c>
      <c r="B140" s="3" t="s">
        <v>38</v>
      </c>
      <c r="C140" s="3" t="s">
        <v>207</v>
      </c>
      <c r="D140" s="3" t="s">
        <v>318</v>
      </c>
      <c r="E140" s="3" t="s">
        <v>39</v>
      </c>
      <c r="F140" s="2" t="s">
        <v>209</v>
      </c>
    </row>
    <row r="141" spans="1:6" s="3" customFormat="1">
      <c r="A141" s="3">
        <v>346834</v>
      </c>
      <c r="B141" s="3" t="s">
        <v>54</v>
      </c>
      <c r="C141" s="3" t="s">
        <v>53</v>
      </c>
      <c r="D141" s="3" t="s">
        <v>319</v>
      </c>
      <c r="E141" s="3" t="s">
        <v>39</v>
      </c>
      <c r="F141" s="2" t="s">
        <v>164</v>
      </c>
    </row>
    <row r="142" spans="1:6">
      <c r="A142" s="3">
        <v>828185</v>
      </c>
      <c r="B142" s="3" t="s">
        <v>38</v>
      </c>
      <c r="C142" s="3" t="s">
        <v>207</v>
      </c>
      <c r="D142" t="s">
        <v>320</v>
      </c>
      <c r="E142" s="3" t="s">
        <v>39</v>
      </c>
      <c r="F142" s="2" t="s">
        <v>209</v>
      </c>
    </row>
    <row r="143" spans="1:6">
      <c r="A143" s="3">
        <v>828185</v>
      </c>
      <c r="B143" s="3" t="s">
        <v>38</v>
      </c>
      <c r="C143" s="3" t="s">
        <v>207</v>
      </c>
      <c r="D143" t="s">
        <v>321</v>
      </c>
      <c r="E143" s="3" t="s">
        <v>39</v>
      </c>
      <c r="F143" s="2" t="s">
        <v>209</v>
      </c>
    </row>
    <row r="144" spans="1:6" ht="15.5">
      <c r="A144" s="3">
        <v>828185</v>
      </c>
      <c r="B144" s="3" t="s">
        <v>38</v>
      </c>
      <c r="C144" s="3" t="s">
        <v>207</v>
      </c>
      <c r="D144" s="46" t="s">
        <v>322</v>
      </c>
      <c r="E144" s="3" t="s">
        <v>39</v>
      </c>
      <c r="F144" s="2" t="s">
        <v>209</v>
      </c>
    </row>
    <row r="145" spans="1:6">
      <c r="A145" s="3">
        <v>828185</v>
      </c>
      <c r="B145" s="3" t="s">
        <v>38</v>
      </c>
      <c r="C145" s="3" t="s">
        <v>207</v>
      </c>
      <c r="D145" t="s">
        <v>323</v>
      </c>
      <c r="E145" s="3" t="s">
        <v>39</v>
      </c>
      <c r="F145" s="2" t="s">
        <v>209</v>
      </c>
    </row>
    <row r="146" spans="1:6">
      <c r="A146">
        <v>171549</v>
      </c>
      <c r="B146" t="s">
        <v>324</v>
      </c>
      <c r="C146" t="s">
        <v>325</v>
      </c>
      <c r="D146" t="s">
        <v>326</v>
      </c>
      <c r="E146" t="s">
        <v>46</v>
      </c>
      <c r="F146" s="2" t="s">
        <v>327</v>
      </c>
    </row>
    <row r="148" spans="1:6">
      <c r="B148" s="56">
        <v>44228</v>
      </c>
    </row>
    <row r="150" spans="1:6">
      <c r="A150">
        <v>743928</v>
      </c>
      <c r="B150" t="s">
        <v>328</v>
      </c>
      <c r="C150" t="s">
        <v>329</v>
      </c>
      <c r="D150" t="s">
        <v>310</v>
      </c>
      <c r="E150" t="s">
        <v>99</v>
      </c>
      <c r="F150" s="2" t="s">
        <v>209</v>
      </c>
    </row>
    <row r="151" spans="1:6" ht="15.5">
      <c r="A151" s="3">
        <v>828185</v>
      </c>
      <c r="B151" s="3" t="s">
        <v>38</v>
      </c>
      <c r="C151" s="3" t="s">
        <v>207</v>
      </c>
      <c r="D151" s="46" t="s">
        <v>330</v>
      </c>
      <c r="E151" s="3" t="s">
        <v>39</v>
      </c>
      <c r="F151" s="2" t="s">
        <v>209</v>
      </c>
    </row>
    <row r="152" spans="1:6">
      <c r="A152">
        <v>442</v>
      </c>
      <c r="B152" t="s">
        <v>324</v>
      </c>
      <c r="C152" t="s">
        <v>325</v>
      </c>
      <c r="D152" t="s">
        <v>326</v>
      </c>
      <c r="E152" t="s">
        <v>46</v>
      </c>
      <c r="F152" s="2" t="s">
        <v>209</v>
      </c>
    </row>
    <row r="153" spans="1:6">
      <c r="A153">
        <v>628452</v>
      </c>
      <c r="B153" t="s">
        <v>331</v>
      </c>
      <c r="C153" t="s">
        <v>332</v>
      </c>
      <c r="D153" t="s">
        <v>333</v>
      </c>
      <c r="E153" t="s">
        <v>99</v>
      </c>
      <c r="F153" t="s">
        <v>156</v>
      </c>
    </row>
    <row r="154" spans="1:6" ht="16">
      <c r="A154" s="3">
        <v>828185</v>
      </c>
      <c r="B154" s="3" t="s">
        <v>38</v>
      </c>
      <c r="C154" s="3" t="s">
        <v>207</v>
      </c>
      <c r="D154" s="57" t="s">
        <v>334</v>
      </c>
      <c r="E154" s="3" t="s">
        <v>39</v>
      </c>
      <c r="F154" s="2" t="s">
        <v>209</v>
      </c>
    </row>
    <row r="155" spans="1:6" ht="15.5">
      <c r="A155">
        <v>811448</v>
      </c>
      <c r="B155" t="s">
        <v>48</v>
      </c>
      <c r="C155" t="s">
        <v>47</v>
      </c>
      <c r="D155" s="46" t="s">
        <v>335</v>
      </c>
      <c r="E155" t="s">
        <v>39</v>
      </c>
      <c r="F155" s="2" t="s">
        <v>209</v>
      </c>
    </row>
    <row r="156" spans="1:6">
      <c r="A156">
        <v>811448</v>
      </c>
      <c r="B156" t="s">
        <v>48</v>
      </c>
      <c r="C156" t="s">
        <v>47</v>
      </c>
      <c r="D156" t="s">
        <v>336</v>
      </c>
      <c r="E156" t="s">
        <v>39</v>
      </c>
      <c r="F156" s="2" t="s">
        <v>209</v>
      </c>
    </row>
    <row r="157" spans="1:6">
      <c r="A157" s="3">
        <v>828185</v>
      </c>
      <c r="B157" s="3" t="s">
        <v>38</v>
      </c>
      <c r="C157" s="3" t="s">
        <v>207</v>
      </c>
      <c r="D157" t="s">
        <v>337</v>
      </c>
      <c r="E157" s="3" t="s">
        <v>39</v>
      </c>
      <c r="F157" s="2" t="s">
        <v>209</v>
      </c>
    </row>
    <row r="158" spans="1:6">
      <c r="A158">
        <v>876921</v>
      </c>
      <c r="B158" t="s">
        <v>338</v>
      </c>
      <c r="C158" t="s">
        <v>339</v>
      </c>
      <c r="D158" t="s">
        <v>340</v>
      </c>
      <c r="E158" t="s">
        <v>341</v>
      </c>
      <c r="F158" s="2" t="s">
        <v>209</v>
      </c>
    </row>
    <row r="161" spans="1:6">
      <c r="B161" s="56">
        <v>44256</v>
      </c>
    </row>
    <row r="163" spans="1:6">
      <c r="A163">
        <v>876953</v>
      </c>
      <c r="B163" t="s">
        <v>342</v>
      </c>
      <c r="C163" t="s">
        <v>44</v>
      </c>
      <c r="D163" t="s">
        <v>343</v>
      </c>
      <c r="E163" t="s">
        <v>46</v>
      </c>
    </row>
    <row r="164" spans="1:6">
      <c r="A164">
        <v>876953</v>
      </c>
      <c r="B164" t="s">
        <v>342</v>
      </c>
      <c r="C164" t="s">
        <v>44</v>
      </c>
      <c r="D164" t="s">
        <v>344</v>
      </c>
      <c r="E164" t="s">
        <v>46</v>
      </c>
    </row>
    <row r="165" spans="1:6">
      <c r="A165">
        <v>736915</v>
      </c>
      <c r="B165" t="s">
        <v>345</v>
      </c>
      <c r="C165" t="s">
        <v>346</v>
      </c>
      <c r="D165" t="s">
        <v>347</v>
      </c>
      <c r="E165" t="s">
        <v>39</v>
      </c>
    </row>
    <row r="167" spans="1:6">
      <c r="B167" s="42" t="s">
        <v>348</v>
      </c>
    </row>
    <row r="170" spans="1:6">
      <c r="A170">
        <v>828185</v>
      </c>
      <c r="B170" s="3" t="s">
        <v>38</v>
      </c>
      <c r="C170" s="3" t="s">
        <v>207</v>
      </c>
      <c r="D170" t="s">
        <v>349</v>
      </c>
      <c r="E170" s="3" t="s">
        <v>39</v>
      </c>
      <c r="F170" s="2" t="s">
        <v>209</v>
      </c>
    </row>
    <row r="171" spans="1:6">
      <c r="A171">
        <v>828185</v>
      </c>
      <c r="B171" s="3" t="s">
        <v>38</v>
      </c>
      <c r="C171" s="3" t="s">
        <v>207</v>
      </c>
      <c r="D171" t="s">
        <v>350</v>
      </c>
      <c r="E171" s="3" t="s">
        <v>39</v>
      </c>
      <c r="F171" s="2" t="s">
        <v>209</v>
      </c>
    </row>
    <row r="172" spans="1:6">
      <c r="A172">
        <v>828185</v>
      </c>
      <c r="B172" s="3" t="s">
        <v>38</v>
      </c>
      <c r="C172" s="3" t="s">
        <v>207</v>
      </c>
      <c r="D172" t="s">
        <v>351</v>
      </c>
      <c r="E172" s="3" t="s">
        <v>39</v>
      </c>
      <c r="F172" s="2" t="s">
        <v>209</v>
      </c>
    </row>
    <row r="173" spans="1:6">
      <c r="A173">
        <v>828185</v>
      </c>
      <c r="B173" s="3" t="s">
        <v>38</v>
      </c>
      <c r="C173" s="3" t="s">
        <v>207</v>
      </c>
      <c r="D173" t="s">
        <v>352</v>
      </c>
      <c r="E173" s="3" t="s">
        <v>39</v>
      </c>
      <c r="F173" s="2" t="s">
        <v>209</v>
      </c>
    </row>
    <row r="174" spans="1:6">
      <c r="A174">
        <v>828185</v>
      </c>
      <c r="B174" s="3" t="s">
        <v>38</v>
      </c>
      <c r="C174" s="3" t="s">
        <v>207</v>
      </c>
      <c r="D174" t="s">
        <v>353</v>
      </c>
      <c r="E174" s="3" t="s">
        <v>39</v>
      </c>
      <c r="F174" s="2" t="s">
        <v>209</v>
      </c>
    </row>
    <row r="175" spans="1:6">
      <c r="A175">
        <v>871860</v>
      </c>
      <c r="B175" t="s">
        <v>292</v>
      </c>
      <c r="C175" t="s">
        <v>74</v>
      </c>
      <c r="D175" t="s">
        <v>354</v>
      </c>
      <c r="E175" t="s">
        <v>46</v>
      </c>
      <c r="F175" s="2" t="s">
        <v>209</v>
      </c>
    </row>
    <row r="176" spans="1:6">
      <c r="A176">
        <v>828185</v>
      </c>
      <c r="B176" s="3" t="s">
        <v>38</v>
      </c>
      <c r="C176" s="3" t="s">
        <v>207</v>
      </c>
      <c r="D176" t="s">
        <v>355</v>
      </c>
      <c r="E176" s="3" t="s">
        <v>39</v>
      </c>
      <c r="F176" s="2" t="s">
        <v>209</v>
      </c>
    </row>
    <row r="177" spans="1:7" ht="15.5">
      <c r="A177">
        <v>828185</v>
      </c>
      <c r="B177" s="3" t="s">
        <v>38</v>
      </c>
      <c r="C177" s="3" t="s">
        <v>207</v>
      </c>
      <c r="D177" s="46" t="s">
        <v>356</v>
      </c>
      <c r="E177" s="3" t="s">
        <v>39</v>
      </c>
      <c r="F177" s="2" t="s">
        <v>209</v>
      </c>
    </row>
    <row r="178" spans="1:7" ht="15.5">
      <c r="A178">
        <v>828185</v>
      </c>
      <c r="B178" s="3" t="s">
        <v>38</v>
      </c>
      <c r="C178" s="3" t="s">
        <v>207</v>
      </c>
      <c r="D178" s="46" t="s">
        <v>357</v>
      </c>
      <c r="E178" s="3" t="s">
        <v>39</v>
      </c>
      <c r="F178" s="2" t="s">
        <v>209</v>
      </c>
    </row>
    <row r="179" spans="1:7" ht="15.5">
      <c r="A179">
        <v>828185</v>
      </c>
      <c r="B179" s="3" t="s">
        <v>38</v>
      </c>
      <c r="C179" s="3" t="s">
        <v>207</v>
      </c>
      <c r="D179" s="46" t="s">
        <v>358</v>
      </c>
      <c r="E179" s="3" t="s">
        <v>39</v>
      </c>
    </row>
    <row r="180" spans="1:7">
      <c r="A180">
        <v>828185</v>
      </c>
      <c r="B180" s="3" t="s">
        <v>38</v>
      </c>
      <c r="C180" s="3" t="s">
        <v>207</v>
      </c>
      <c r="D180" t="s">
        <v>359</v>
      </c>
      <c r="E180" s="3" t="s">
        <v>39</v>
      </c>
    </row>
    <row r="181" spans="1:7" ht="13.5">
      <c r="A181">
        <v>828185</v>
      </c>
      <c r="B181" s="3" t="s">
        <v>38</v>
      </c>
      <c r="C181" s="3" t="s">
        <v>207</v>
      </c>
      <c r="D181" s="47" t="s">
        <v>360</v>
      </c>
      <c r="E181" s="3" t="s">
        <v>39</v>
      </c>
    </row>
    <row r="182" spans="1:7" ht="13.5">
      <c r="A182">
        <v>828185</v>
      </c>
      <c r="B182" s="3" t="s">
        <v>38</v>
      </c>
      <c r="C182" s="3" t="s">
        <v>207</v>
      </c>
      <c r="D182" s="51" t="s">
        <v>361</v>
      </c>
      <c r="E182" s="3" t="s">
        <v>39</v>
      </c>
    </row>
    <row r="184" spans="1:7">
      <c r="B184" s="44">
        <v>44317</v>
      </c>
    </row>
    <row r="186" spans="1:7">
      <c r="A186">
        <v>828185</v>
      </c>
      <c r="B186" s="3" t="s">
        <v>38</v>
      </c>
      <c r="C186" s="3" t="s">
        <v>207</v>
      </c>
      <c r="D186" t="s">
        <v>362</v>
      </c>
      <c r="E186" s="3" t="s">
        <v>39</v>
      </c>
    </row>
    <row r="187" spans="1:7">
      <c r="A187">
        <v>876953</v>
      </c>
      <c r="B187" t="s">
        <v>342</v>
      </c>
      <c r="C187" t="s">
        <v>44</v>
      </c>
      <c r="D187" t="s">
        <v>363</v>
      </c>
      <c r="E187" t="s">
        <v>46</v>
      </c>
      <c r="F187" s="2" t="s">
        <v>209</v>
      </c>
      <c r="G187" t="s">
        <v>364</v>
      </c>
    </row>
    <row r="188" spans="1:7" ht="15.5">
      <c r="A188">
        <v>828185</v>
      </c>
      <c r="B188" s="3" t="s">
        <v>38</v>
      </c>
      <c r="C188" s="3" t="s">
        <v>207</v>
      </c>
      <c r="D188" s="46" t="s">
        <v>365</v>
      </c>
      <c r="E188" s="3" t="s">
        <v>39</v>
      </c>
    </row>
    <row r="189" spans="1:7">
      <c r="A189">
        <v>828185</v>
      </c>
      <c r="B189" s="3" t="s">
        <v>38</v>
      </c>
      <c r="C189" s="3" t="s">
        <v>207</v>
      </c>
      <c r="D189" t="s">
        <v>366</v>
      </c>
      <c r="E189" s="3" t="s">
        <v>39</v>
      </c>
    </row>
    <row r="192" spans="1:7">
      <c r="B192" s="48">
        <v>44348</v>
      </c>
    </row>
    <row r="193" spans="1:12">
      <c r="A193">
        <v>828185</v>
      </c>
      <c r="B193" s="3" t="s">
        <v>38</v>
      </c>
      <c r="C193" s="3" t="s">
        <v>207</v>
      </c>
      <c r="D193" t="s">
        <v>367</v>
      </c>
      <c r="E193" s="3" t="s">
        <v>39</v>
      </c>
      <c r="F193" s="2" t="s">
        <v>156</v>
      </c>
    </row>
    <row r="194" spans="1:12">
      <c r="A194">
        <v>828185</v>
      </c>
      <c r="B194" s="3" t="s">
        <v>38</v>
      </c>
      <c r="C194" s="3" t="s">
        <v>207</v>
      </c>
      <c r="D194" t="s">
        <v>368</v>
      </c>
      <c r="E194" s="3" t="s">
        <v>39</v>
      </c>
      <c r="F194" s="2" t="s">
        <v>164</v>
      </c>
      <c r="G194" t="s">
        <v>369</v>
      </c>
    </row>
    <row r="195" spans="1:12">
      <c r="A195">
        <v>828185</v>
      </c>
      <c r="B195" s="3" t="s">
        <v>38</v>
      </c>
      <c r="C195" s="3" t="s">
        <v>207</v>
      </c>
      <c r="D195" t="s">
        <v>370</v>
      </c>
      <c r="E195" s="3" t="s">
        <v>39</v>
      </c>
      <c r="F195" s="2" t="s">
        <v>164</v>
      </c>
      <c r="G195" t="s">
        <v>371</v>
      </c>
    </row>
    <row r="196" spans="1:12">
      <c r="A196">
        <v>828185</v>
      </c>
      <c r="B196" s="3" t="s">
        <v>38</v>
      </c>
      <c r="C196" s="3" t="s">
        <v>207</v>
      </c>
      <c r="D196" t="s">
        <v>372</v>
      </c>
      <c r="E196" s="3" t="s">
        <v>39</v>
      </c>
      <c r="F196" s="2" t="s">
        <v>164</v>
      </c>
      <c r="G196" t="s">
        <v>371</v>
      </c>
    </row>
    <row r="197" spans="1:12">
      <c r="A197">
        <v>828185</v>
      </c>
      <c r="B197" s="3" t="s">
        <v>38</v>
      </c>
      <c r="C197" s="3" t="s">
        <v>207</v>
      </c>
      <c r="D197" t="s">
        <v>373</v>
      </c>
      <c r="E197" s="3" t="s">
        <v>39</v>
      </c>
      <c r="F197" s="2" t="s">
        <v>164</v>
      </c>
      <c r="G197" t="s">
        <v>371</v>
      </c>
    </row>
    <row r="198" spans="1:12">
      <c r="A198">
        <v>828185</v>
      </c>
      <c r="B198" s="3" t="s">
        <v>38</v>
      </c>
      <c r="C198" s="3" t="s">
        <v>207</v>
      </c>
      <c r="D198" t="s">
        <v>374</v>
      </c>
      <c r="E198" s="3" t="s">
        <v>39</v>
      </c>
      <c r="F198" s="2" t="s">
        <v>375</v>
      </c>
    </row>
    <row r="200" spans="1:12" ht="14">
      <c r="B200" s="58" t="s">
        <v>376</v>
      </c>
    </row>
    <row r="201" spans="1:12" ht="13">
      <c r="F201" s="59" t="s">
        <v>377</v>
      </c>
      <c r="G201" s="59" t="s">
        <v>378</v>
      </c>
      <c r="H201" s="59" t="s">
        <v>379</v>
      </c>
      <c r="I201" s="59" t="s">
        <v>380</v>
      </c>
      <c r="J201" s="59" t="s">
        <v>381</v>
      </c>
      <c r="K201" s="59" t="s">
        <v>382</v>
      </c>
      <c r="L201" s="59"/>
    </row>
    <row r="202" spans="1:12">
      <c r="B202" s="3"/>
      <c r="C202" s="3"/>
      <c r="E202" s="3"/>
    </row>
    <row r="203" spans="1:12" s="3" customFormat="1">
      <c r="A203" s="3">
        <v>828185</v>
      </c>
      <c r="B203" s="3" t="s">
        <v>38</v>
      </c>
      <c r="C203" s="3" t="s">
        <v>207</v>
      </c>
      <c r="D203" s="4" t="s">
        <v>383</v>
      </c>
      <c r="E203" s="3" t="s">
        <v>39</v>
      </c>
      <c r="F203" s="2" t="s">
        <v>164</v>
      </c>
      <c r="G203" s="3" t="s">
        <v>384</v>
      </c>
      <c r="H203" s="3" t="s">
        <v>385</v>
      </c>
      <c r="I203" s="3">
        <v>2008</v>
      </c>
      <c r="J203" s="3" t="s">
        <v>386</v>
      </c>
      <c r="K203" s="3" t="s">
        <v>387</v>
      </c>
    </row>
    <row r="204" spans="1:12" s="3" customFormat="1">
      <c r="A204" s="3">
        <v>828185</v>
      </c>
      <c r="B204" s="3" t="s">
        <v>38</v>
      </c>
      <c r="C204" s="3" t="s">
        <v>207</v>
      </c>
      <c r="D204" s="3" t="s">
        <v>388</v>
      </c>
      <c r="E204" s="3" t="s">
        <v>39</v>
      </c>
      <c r="F204" s="2" t="s">
        <v>164</v>
      </c>
      <c r="G204" s="3" t="s">
        <v>384</v>
      </c>
      <c r="H204" s="3" t="s">
        <v>389</v>
      </c>
      <c r="I204" s="3">
        <v>2010</v>
      </c>
      <c r="J204" s="3" t="s">
        <v>390</v>
      </c>
      <c r="K204" s="3" t="s">
        <v>391</v>
      </c>
    </row>
    <row r="205" spans="1:12" s="3" customFormat="1">
      <c r="A205" s="3">
        <v>828185</v>
      </c>
      <c r="B205" s="3" t="s">
        <v>38</v>
      </c>
      <c r="C205" s="3" t="s">
        <v>207</v>
      </c>
      <c r="D205" s="3" t="s">
        <v>392</v>
      </c>
      <c r="E205" s="3" t="s">
        <v>39</v>
      </c>
      <c r="F205" s="2" t="s">
        <v>164</v>
      </c>
      <c r="G205" s="3" t="s">
        <v>384</v>
      </c>
      <c r="H205" s="3" t="s">
        <v>393</v>
      </c>
      <c r="I205" s="3">
        <v>2007</v>
      </c>
      <c r="J205" s="3" t="s">
        <v>386</v>
      </c>
      <c r="K205" s="3" t="s">
        <v>394</v>
      </c>
    </row>
    <row r="206" spans="1:12" s="3" customFormat="1">
      <c r="A206" s="3">
        <v>828185</v>
      </c>
      <c r="B206" s="3" t="s">
        <v>38</v>
      </c>
      <c r="C206" s="3" t="s">
        <v>207</v>
      </c>
      <c r="D206" s="3" t="s">
        <v>395</v>
      </c>
      <c r="E206" s="3" t="s">
        <v>39</v>
      </c>
      <c r="F206" s="2" t="s">
        <v>164</v>
      </c>
      <c r="G206" s="3" t="s">
        <v>384</v>
      </c>
      <c r="H206" s="3" t="s">
        <v>385</v>
      </c>
      <c r="I206" s="3">
        <v>2010</v>
      </c>
      <c r="J206" s="3" t="s">
        <v>386</v>
      </c>
      <c r="K206" s="3" t="s">
        <v>396</v>
      </c>
    </row>
    <row r="207" spans="1:12" s="3" customFormat="1">
      <c r="A207" s="3">
        <v>828185</v>
      </c>
      <c r="B207" s="3" t="s">
        <v>38</v>
      </c>
      <c r="C207" s="3" t="s">
        <v>207</v>
      </c>
      <c r="D207" s="3" t="s">
        <v>397</v>
      </c>
      <c r="E207" s="3" t="s">
        <v>39</v>
      </c>
      <c r="F207" s="2" t="s">
        <v>164</v>
      </c>
      <c r="G207" s="3" t="s">
        <v>384</v>
      </c>
      <c r="H207" s="3" t="s">
        <v>398</v>
      </c>
      <c r="I207" s="3">
        <v>2013</v>
      </c>
    </row>
    <row r="208" spans="1:12" s="3" customFormat="1">
      <c r="A208" s="3">
        <v>811448</v>
      </c>
      <c r="B208" s="3" t="s">
        <v>48</v>
      </c>
      <c r="C208" s="3" t="s">
        <v>47</v>
      </c>
      <c r="D208" s="11" t="s">
        <v>399</v>
      </c>
      <c r="E208" s="3" t="s">
        <v>39</v>
      </c>
      <c r="F208" s="2" t="s">
        <v>164</v>
      </c>
    </row>
    <row r="209" spans="1:8" s="3" customFormat="1">
      <c r="A209" s="3">
        <v>811448</v>
      </c>
      <c r="B209" s="3" t="s">
        <v>48</v>
      </c>
      <c r="C209" s="3" t="s">
        <v>47</v>
      </c>
      <c r="D209" s="60" t="s">
        <v>400</v>
      </c>
      <c r="E209" s="3" t="s">
        <v>39</v>
      </c>
      <c r="F209" s="2" t="s">
        <v>164</v>
      </c>
    </row>
    <row r="210" spans="1:8" s="3" customFormat="1">
      <c r="A210" s="3">
        <v>811448</v>
      </c>
      <c r="B210" s="3" t="s">
        <v>48</v>
      </c>
      <c r="C210" s="3" t="s">
        <v>47</v>
      </c>
      <c r="D210" s="60" t="s">
        <v>401</v>
      </c>
      <c r="E210" s="3" t="s">
        <v>39</v>
      </c>
      <c r="F210" s="2" t="s">
        <v>164</v>
      </c>
    </row>
    <row r="211" spans="1:8">
      <c r="A211" s="3">
        <v>828185</v>
      </c>
      <c r="B211" s="3" t="s">
        <v>38</v>
      </c>
      <c r="C211" s="3" t="s">
        <v>207</v>
      </c>
      <c r="D211" t="s">
        <v>402</v>
      </c>
      <c r="E211" s="3" t="s">
        <v>39</v>
      </c>
      <c r="F211" s="2" t="s">
        <v>164</v>
      </c>
      <c r="H211" t="s">
        <v>403</v>
      </c>
    </row>
    <row r="212" spans="1:8">
      <c r="A212" s="3">
        <v>828185</v>
      </c>
      <c r="B212" s="3" t="s">
        <v>38</v>
      </c>
      <c r="C212" s="3" t="s">
        <v>207</v>
      </c>
      <c r="D212" t="s">
        <v>404</v>
      </c>
      <c r="E212" s="3" t="s">
        <v>39</v>
      </c>
      <c r="F212" s="2" t="s">
        <v>164</v>
      </c>
      <c r="H212" t="s">
        <v>405</v>
      </c>
    </row>
    <row r="213" spans="1:8">
      <c r="A213" s="3">
        <v>828185</v>
      </c>
      <c r="B213" s="3" t="s">
        <v>38</v>
      </c>
      <c r="C213" s="3" t="s">
        <v>207</v>
      </c>
      <c r="D213" t="s">
        <v>406</v>
      </c>
      <c r="E213" s="3" t="s">
        <v>39</v>
      </c>
      <c r="F213" s="2" t="s">
        <v>164</v>
      </c>
      <c r="H213" t="s">
        <v>407</v>
      </c>
    </row>
    <row r="214" spans="1:8">
      <c r="A214" s="3">
        <v>828185</v>
      </c>
      <c r="B214" s="3" t="s">
        <v>38</v>
      </c>
      <c r="C214" s="3" t="s">
        <v>207</v>
      </c>
      <c r="D214" s="60" t="s">
        <v>408</v>
      </c>
      <c r="E214" s="3" t="s">
        <v>39</v>
      </c>
      <c r="F214" s="2" t="s">
        <v>164</v>
      </c>
      <c r="H214" t="s">
        <v>409</v>
      </c>
    </row>
    <row r="215" spans="1:8">
      <c r="A215" s="3">
        <v>811448</v>
      </c>
      <c r="B215" s="3" t="s">
        <v>48</v>
      </c>
      <c r="C215" s="3" t="s">
        <v>47</v>
      </c>
      <c r="D215" t="s">
        <v>410</v>
      </c>
      <c r="E215" s="3" t="s">
        <v>39</v>
      </c>
      <c r="F215" s="2" t="s">
        <v>164</v>
      </c>
    </row>
    <row r="216" spans="1:8">
      <c r="A216" s="3">
        <v>828185</v>
      </c>
      <c r="B216" s="3" t="s">
        <v>38</v>
      </c>
      <c r="C216" s="3" t="s">
        <v>207</v>
      </c>
      <c r="D216" t="s">
        <v>411</v>
      </c>
      <c r="E216" s="3" t="s">
        <v>39</v>
      </c>
      <c r="F216" s="2" t="s">
        <v>164</v>
      </c>
    </row>
    <row r="217" spans="1:8">
      <c r="A217" s="3">
        <v>828185</v>
      </c>
      <c r="B217" s="3" t="s">
        <v>38</v>
      </c>
      <c r="C217" s="3" t="s">
        <v>207</v>
      </c>
      <c r="D217" t="s">
        <v>412</v>
      </c>
      <c r="E217" s="3" t="s">
        <v>39</v>
      </c>
      <c r="F217" s="2" t="s">
        <v>164</v>
      </c>
    </row>
    <row r="218" spans="1:8" ht="13.5">
      <c r="A218">
        <v>864315</v>
      </c>
      <c r="B218" t="s">
        <v>413</v>
      </c>
      <c r="C218" t="s">
        <v>414</v>
      </c>
      <c r="D218" s="61" t="s">
        <v>415</v>
      </c>
      <c r="E218" t="s">
        <v>46</v>
      </c>
      <c r="F218" s="2" t="s">
        <v>164</v>
      </c>
    </row>
    <row r="219" spans="1:8">
      <c r="A219" s="3">
        <v>828185</v>
      </c>
      <c r="B219" s="3" t="s">
        <v>38</v>
      </c>
      <c r="C219" s="3" t="s">
        <v>207</v>
      </c>
      <c r="D219" t="s">
        <v>416</v>
      </c>
      <c r="E219" s="3" t="s">
        <v>39</v>
      </c>
      <c r="F219" s="62" t="s">
        <v>156</v>
      </c>
    </row>
    <row r="220" spans="1:8">
      <c r="A220" s="3">
        <v>828185</v>
      </c>
      <c r="B220" s="3" t="s">
        <v>38</v>
      </c>
      <c r="C220" s="3" t="s">
        <v>207</v>
      </c>
      <c r="D220" t="s">
        <v>417</v>
      </c>
      <c r="E220" s="3" t="s">
        <v>39</v>
      </c>
      <c r="F220" s="2" t="s">
        <v>164</v>
      </c>
    </row>
    <row r="221" spans="1:8">
      <c r="A221" s="3">
        <v>828185</v>
      </c>
      <c r="B221" s="3" t="s">
        <v>38</v>
      </c>
      <c r="C221" s="3" t="s">
        <v>207</v>
      </c>
      <c r="D221" t="s">
        <v>418</v>
      </c>
      <c r="E221" s="3" t="s">
        <v>39</v>
      </c>
      <c r="F221" s="2" t="s">
        <v>164</v>
      </c>
    </row>
    <row r="222" spans="1:8">
      <c r="A222">
        <v>877954</v>
      </c>
      <c r="B222" t="s">
        <v>419</v>
      </c>
      <c r="C222" t="s">
        <v>420</v>
      </c>
      <c r="D222" t="s">
        <v>421</v>
      </c>
      <c r="E222" t="s">
        <v>99</v>
      </c>
      <c r="F222" s="2" t="s">
        <v>164</v>
      </c>
    </row>
    <row r="223" spans="1:8">
      <c r="A223" s="3">
        <v>811448</v>
      </c>
      <c r="B223" s="3" t="s">
        <v>48</v>
      </c>
      <c r="C223" s="3" t="s">
        <v>47</v>
      </c>
      <c r="D223" t="s">
        <v>422</v>
      </c>
      <c r="E223" s="3" t="s">
        <v>39</v>
      </c>
      <c r="F223" s="2" t="s">
        <v>164</v>
      </c>
    </row>
    <row r="224" spans="1:8">
      <c r="A224" s="3">
        <v>828185</v>
      </c>
      <c r="B224" s="3" t="s">
        <v>38</v>
      </c>
      <c r="C224" s="3" t="s">
        <v>207</v>
      </c>
      <c r="D224" t="s">
        <v>423</v>
      </c>
      <c r="E224" s="3" t="s">
        <v>39</v>
      </c>
      <c r="F224" s="2" t="s">
        <v>164</v>
      </c>
    </row>
    <row r="225" spans="1:6">
      <c r="A225">
        <v>873161</v>
      </c>
      <c r="B225" t="s">
        <v>41</v>
      </c>
      <c r="C225" t="s">
        <v>40</v>
      </c>
      <c r="D225" t="s">
        <v>424</v>
      </c>
      <c r="E225" t="s">
        <v>39</v>
      </c>
      <c r="F225" t="s">
        <v>425</v>
      </c>
    </row>
    <row r="226" spans="1:6" ht="15.5">
      <c r="A226">
        <v>873161</v>
      </c>
      <c r="B226" t="s">
        <v>41</v>
      </c>
      <c r="C226" t="s">
        <v>40</v>
      </c>
      <c r="D226" s="46" t="s">
        <v>426</v>
      </c>
      <c r="E226" t="s">
        <v>39</v>
      </c>
    </row>
    <row r="227" spans="1:6" ht="13.5">
      <c r="A227">
        <v>873161</v>
      </c>
      <c r="B227" t="s">
        <v>41</v>
      </c>
      <c r="C227" t="s">
        <v>40</v>
      </c>
      <c r="D227" s="47" t="s">
        <v>427</v>
      </c>
      <c r="E227" t="s">
        <v>39</v>
      </c>
      <c r="F227" t="s">
        <v>428</v>
      </c>
    </row>
    <row r="228" spans="1:6" ht="13.5">
      <c r="A228">
        <v>873161</v>
      </c>
      <c r="B228" t="s">
        <v>41</v>
      </c>
      <c r="C228" t="s">
        <v>40</v>
      </c>
      <c r="D228" s="51" t="s">
        <v>429</v>
      </c>
      <c r="E228" t="s">
        <v>39</v>
      </c>
      <c r="F228" s="2" t="s">
        <v>327</v>
      </c>
    </row>
    <row r="229" spans="1:6">
      <c r="A229" s="3">
        <v>828185</v>
      </c>
      <c r="B229" s="3" t="s">
        <v>38</v>
      </c>
      <c r="C229" s="3" t="s">
        <v>207</v>
      </c>
      <c r="D229" t="s">
        <v>430</v>
      </c>
      <c r="E229" s="3" t="s">
        <v>39</v>
      </c>
      <c r="F229" s="2" t="s">
        <v>327</v>
      </c>
    </row>
    <row r="230" spans="1:6">
      <c r="A230" s="3">
        <v>828185</v>
      </c>
      <c r="B230" s="3" t="s">
        <v>38</v>
      </c>
      <c r="C230" s="3" t="s">
        <v>207</v>
      </c>
      <c r="D230" t="s">
        <v>431</v>
      </c>
      <c r="E230" s="3" t="s">
        <v>39</v>
      </c>
      <c r="F230" s="2" t="s">
        <v>327</v>
      </c>
    </row>
    <row r="232" spans="1:6" ht="13">
      <c r="B232" s="63" t="s">
        <v>432</v>
      </c>
    </row>
    <row r="234" spans="1:6">
      <c r="A234">
        <v>876953</v>
      </c>
      <c r="B234" t="s">
        <v>433</v>
      </c>
      <c r="C234" t="s">
        <v>44</v>
      </c>
      <c r="D234" t="s">
        <v>434</v>
      </c>
      <c r="E234" t="s">
        <v>46</v>
      </c>
      <c r="F234" s="2" t="s">
        <v>209</v>
      </c>
    </row>
    <row r="235" spans="1:6" ht="15.5">
      <c r="A235" s="46">
        <v>873161</v>
      </c>
      <c r="B235" t="s">
        <v>41</v>
      </c>
      <c r="C235" t="s">
        <v>40</v>
      </c>
      <c r="D235" s="46" t="s">
        <v>435</v>
      </c>
      <c r="E235" t="s">
        <v>39</v>
      </c>
      <c r="F235" s="2" t="s">
        <v>209</v>
      </c>
    </row>
    <row r="236" spans="1:6" ht="15.5">
      <c r="A236" s="46">
        <v>873161</v>
      </c>
      <c r="B236" t="s">
        <v>41</v>
      </c>
      <c r="C236" t="s">
        <v>40</v>
      </c>
      <c r="D236" s="46" t="s">
        <v>436</v>
      </c>
      <c r="E236" t="s">
        <v>39</v>
      </c>
      <c r="F236" s="2" t="s">
        <v>209</v>
      </c>
    </row>
    <row r="237" spans="1:6" ht="13.5">
      <c r="A237">
        <v>828185</v>
      </c>
      <c r="B237" s="3" t="s">
        <v>38</v>
      </c>
      <c r="C237" s="3" t="s">
        <v>207</v>
      </c>
      <c r="D237" s="51" t="s">
        <v>437</v>
      </c>
      <c r="E237" s="3" t="s">
        <v>39</v>
      </c>
      <c r="F237" s="2" t="s">
        <v>438</v>
      </c>
    </row>
    <row r="238" spans="1:6" ht="13.5">
      <c r="A238">
        <v>876953</v>
      </c>
      <c r="B238" t="s">
        <v>433</v>
      </c>
      <c r="C238" t="s">
        <v>44</v>
      </c>
      <c r="D238" s="51" t="s">
        <v>439</v>
      </c>
      <c r="E238" s="3" t="s">
        <v>39</v>
      </c>
      <c r="F238" s="62" t="s">
        <v>156</v>
      </c>
    </row>
    <row r="239" spans="1:6">
      <c r="A239">
        <v>828185</v>
      </c>
      <c r="B239" s="3" t="s">
        <v>38</v>
      </c>
      <c r="C239" s="3" t="s">
        <v>207</v>
      </c>
      <c r="D239" t="s">
        <v>440</v>
      </c>
      <c r="E239" s="3" t="s">
        <v>39</v>
      </c>
      <c r="F239" s="2" t="s">
        <v>209</v>
      </c>
    </row>
    <row r="240" spans="1:6">
      <c r="A240">
        <v>828185</v>
      </c>
      <c r="B240" s="3" t="s">
        <v>38</v>
      </c>
      <c r="C240" s="3" t="s">
        <v>207</v>
      </c>
      <c r="D240" t="s">
        <v>441</v>
      </c>
      <c r="E240" s="3" t="s">
        <v>39</v>
      </c>
      <c r="F240" s="2" t="s">
        <v>209</v>
      </c>
    </row>
    <row r="241" spans="1:8">
      <c r="A241">
        <v>828185</v>
      </c>
      <c r="B241" s="3" t="s">
        <v>38</v>
      </c>
      <c r="C241" s="3" t="s">
        <v>207</v>
      </c>
      <c r="D241" t="s">
        <v>442</v>
      </c>
      <c r="E241" s="3" t="s">
        <v>39</v>
      </c>
      <c r="H241" t="s">
        <v>443</v>
      </c>
    </row>
    <row r="242" spans="1:8" ht="15.5">
      <c r="A242" s="46">
        <v>873161</v>
      </c>
      <c r="B242" t="s">
        <v>41</v>
      </c>
      <c r="C242" t="s">
        <v>40</v>
      </c>
      <c r="D242" t="s">
        <v>444</v>
      </c>
      <c r="E242" t="s">
        <v>39</v>
      </c>
      <c r="F242" s="2" t="s">
        <v>209</v>
      </c>
    </row>
    <row r="243" spans="1:8" ht="15.5">
      <c r="A243" s="46">
        <v>879595</v>
      </c>
      <c r="B243" t="s">
        <v>41</v>
      </c>
      <c r="C243" t="s">
        <v>40</v>
      </c>
      <c r="D243" t="s">
        <v>445</v>
      </c>
      <c r="E243" t="s">
        <v>39</v>
      </c>
      <c r="F243" s="2" t="s">
        <v>209</v>
      </c>
      <c r="H243" t="s">
        <v>446</v>
      </c>
    </row>
    <row r="244" spans="1:8" ht="15.5">
      <c r="A244" s="46">
        <v>879595</v>
      </c>
      <c r="B244" t="s">
        <v>41</v>
      </c>
      <c r="C244" t="s">
        <v>40</v>
      </c>
      <c r="D244" t="s">
        <v>447</v>
      </c>
      <c r="E244" t="s">
        <v>39</v>
      </c>
      <c r="F244" s="62" t="s">
        <v>156</v>
      </c>
    </row>
    <row r="245" spans="1:8" ht="15.5">
      <c r="A245" s="46">
        <v>879595</v>
      </c>
      <c r="B245" t="s">
        <v>41</v>
      </c>
      <c r="C245" t="s">
        <v>40</v>
      </c>
      <c r="D245" s="64" t="s">
        <v>448</v>
      </c>
      <c r="E245" t="s">
        <v>39</v>
      </c>
      <c r="F245" s="2" t="s">
        <v>209</v>
      </c>
      <c r="H245" t="s">
        <v>364</v>
      </c>
    </row>
    <row r="246" spans="1:8" ht="15.5">
      <c r="A246" s="46">
        <v>879595</v>
      </c>
      <c r="B246" t="s">
        <v>41</v>
      </c>
      <c r="C246" t="s">
        <v>40</v>
      </c>
      <c r="D246" t="s">
        <v>449</v>
      </c>
      <c r="E246" t="s">
        <v>39</v>
      </c>
      <c r="F246" s="2" t="s">
        <v>209</v>
      </c>
    </row>
    <row r="247" spans="1:8" ht="15.5">
      <c r="A247" s="46">
        <v>879595</v>
      </c>
      <c r="B247" t="s">
        <v>41</v>
      </c>
      <c r="C247" t="s">
        <v>40</v>
      </c>
      <c r="D247" t="s">
        <v>450</v>
      </c>
      <c r="E247" t="s">
        <v>39</v>
      </c>
      <c r="F247" s="2" t="s">
        <v>209</v>
      </c>
    </row>
    <row r="248" spans="1:8" ht="15.5">
      <c r="A248" s="46">
        <v>873161</v>
      </c>
      <c r="B248" t="s">
        <v>41</v>
      </c>
      <c r="C248" t="s">
        <v>40</v>
      </c>
      <c r="D248" t="s">
        <v>451</v>
      </c>
      <c r="E248" t="s">
        <v>39</v>
      </c>
      <c r="F248" s="2" t="s">
        <v>209</v>
      </c>
    </row>
    <row r="249" spans="1:8">
      <c r="A249" s="3">
        <v>346834</v>
      </c>
      <c r="B249" s="3" t="s">
        <v>54</v>
      </c>
      <c r="C249" s="3" t="s">
        <v>53</v>
      </c>
      <c r="D249" t="s">
        <v>452</v>
      </c>
      <c r="E249" s="3" t="s">
        <v>39</v>
      </c>
      <c r="F249" s="2" t="s">
        <v>209</v>
      </c>
    </row>
    <row r="250" spans="1:8">
      <c r="A250" s="3">
        <v>346834</v>
      </c>
      <c r="B250" s="3" t="s">
        <v>54</v>
      </c>
      <c r="C250" s="3" t="s">
        <v>53</v>
      </c>
      <c r="D250" t="s">
        <v>453</v>
      </c>
      <c r="E250" s="3" t="s">
        <v>39</v>
      </c>
      <c r="F250" s="2" t="s">
        <v>209</v>
      </c>
    </row>
    <row r="251" spans="1:8" ht="15.5">
      <c r="A251">
        <v>818553</v>
      </c>
      <c r="B251" t="s">
        <v>51</v>
      </c>
      <c r="C251" t="s">
        <v>50</v>
      </c>
      <c r="D251" s="46" t="s">
        <v>454</v>
      </c>
      <c r="E251" t="s">
        <v>39</v>
      </c>
    </row>
    <row r="252" spans="1:8" ht="15.5">
      <c r="A252" s="46">
        <v>879595</v>
      </c>
      <c r="B252" t="s">
        <v>41</v>
      </c>
      <c r="C252" t="s">
        <v>40</v>
      </c>
      <c r="D252" s="51" t="s">
        <v>455</v>
      </c>
      <c r="E252" t="s">
        <v>39</v>
      </c>
      <c r="F252" s="2" t="s">
        <v>209</v>
      </c>
    </row>
    <row r="253" spans="1:8" ht="13.5">
      <c r="A253" s="3">
        <v>811448</v>
      </c>
      <c r="B253" s="3" t="s">
        <v>48</v>
      </c>
      <c r="C253" s="3" t="s">
        <v>47</v>
      </c>
      <c r="D253" s="51" t="s">
        <v>456</v>
      </c>
      <c r="E253" s="3" t="s">
        <v>39</v>
      </c>
      <c r="F253" s="2" t="s">
        <v>209</v>
      </c>
    </row>
    <row r="254" spans="1:8" ht="15.5">
      <c r="A254" s="46">
        <v>879595</v>
      </c>
      <c r="B254" t="s">
        <v>41</v>
      </c>
      <c r="C254" t="s">
        <v>40</v>
      </c>
      <c r="D254" s="65" t="s">
        <v>457</v>
      </c>
      <c r="E254" t="s">
        <v>39</v>
      </c>
      <c r="F254" s="62" t="s">
        <v>156</v>
      </c>
      <c r="G254" t="s">
        <v>458</v>
      </c>
      <c r="H254" t="s">
        <v>443</v>
      </c>
    </row>
    <row r="255" spans="1:8">
      <c r="A255">
        <v>873161</v>
      </c>
      <c r="B255" t="s">
        <v>41</v>
      </c>
      <c r="C255" t="s">
        <v>40</v>
      </c>
      <c r="D255" t="s">
        <v>459</v>
      </c>
      <c r="E255" t="s">
        <v>39</v>
      </c>
      <c r="F255" t="s">
        <v>460</v>
      </c>
      <c r="G255" t="s">
        <v>458</v>
      </c>
      <c r="H255" t="s">
        <v>443</v>
      </c>
    </row>
    <row r="256" spans="1:8" ht="15.5">
      <c r="A256" s="46">
        <v>879595</v>
      </c>
      <c r="B256" t="s">
        <v>41</v>
      </c>
      <c r="C256" t="s">
        <v>40</v>
      </c>
      <c r="D256" t="s">
        <v>461</v>
      </c>
      <c r="E256" t="s">
        <v>39</v>
      </c>
      <c r="F256" s="2" t="s">
        <v>209</v>
      </c>
    </row>
    <row r="257" spans="1:8" ht="15.5">
      <c r="A257" s="46">
        <v>879595</v>
      </c>
      <c r="B257" t="s">
        <v>41</v>
      </c>
      <c r="C257" t="s">
        <v>40</v>
      </c>
      <c r="D257" s="51" t="s">
        <v>462</v>
      </c>
      <c r="E257" t="s">
        <v>39</v>
      </c>
      <c r="F257" t="s">
        <v>460</v>
      </c>
    </row>
    <row r="258" spans="1:8" ht="15.5">
      <c r="A258" s="46">
        <v>879595</v>
      </c>
      <c r="B258" t="s">
        <v>41</v>
      </c>
      <c r="C258" t="s">
        <v>40</v>
      </c>
      <c r="D258" t="s">
        <v>459</v>
      </c>
      <c r="E258" t="s">
        <v>39</v>
      </c>
      <c r="H258" t="s">
        <v>463</v>
      </c>
    </row>
    <row r="259" spans="1:8" ht="15.5">
      <c r="A259" s="46">
        <v>879595</v>
      </c>
      <c r="B259" t="s">
        <v>41</v>
      </c>
      <c r="C259" t="s">
        <v>40</v>
      </c>
      <c r="D259" t="s">
        <v>464</v>
      </c>
      <c r="E259" t="s">
        <v>39</v>
      </c>
      <c r="F259" s="2" t="s">
        <v>209</v>
      </c>
    </row>
    <row r="260" spans="1:8" ht="15.5">
      <c r="A260" s="46">
        <v>879595</v>
      </c>
      <c r="B260" t="s">
        <v>41</v>
      </c>
      <c r="C260" t="s">
        <v>40</v>
      </c>
      <c r="D260" t="s">
        <v>465</v>
      </c>
      <c r="E260" t="s">
        <v>39</v>
      </c>
      <c r="F260" s="2" t="s">
        <v>209</v>
      </c>
    </row>
    <row r="261" spans="1:8" ht="15.5">
      <c r="A261" s="46">
        <v>879595</v>
      </c>
      <c r="B261" t="s">
        <v>41</v>
      </c>
      <c r="C261" t="s">
        <v>40</v>
      </c>
      <c r="D261" t="s">
        <v>466</v>
      </c>
      <c r="E261" t="s">
        <v>39</v>
      </c>
      <c r="F261" s="2" t="s">
        <v>209</v>
      </c>
    </row>
    <row r="262" spans="1:8" ht="15.5">
      <c r="A262" s="46">
        <v>879595</v>
      </c>
      <c r="B262" t="s">
        <v>41</v>
      </c>
      <c r="C262" t="s">
        <v>40</v>
      </c>
      <c r="D262" t="s">
        <v>467</v>
      </c>
      <c r="E262" t="s">
        <v>39</v>
      </c>
      <c r="F262" t="s">
        <v>428</v>
      </c>
      <c r="H262" t="s">
        <v>463</v>
      </c>
    </row>
    <row r="263" spans="1:8">
      <c r="A263">
        <v>873161</v>
      </c>
      <c r="B263" t="s">
        <v>41</v>
      </c>
      <c r="C263" t="s">
        <v>40</v>
      </c>
      <c r="D263" t="s">
        <v>468</v>
      </c>
      <c r="E263" t="s">
        <v>39</v>
      </c>
    </row>
    <row r="264" spans="1:8" ht="15.5">
      <c r="A264" s="46">
        <v>879595</v>
      </c>
      <c r="B264" t="s">
        <v>41</v>
      </c>
      <c r="C264" t="s">
        <v>40</v>
      </c>
      <c r="D264" t="s">
        <v>469</v>
      </c>
      <c r="E264" t="s">
        <v>39</v>
      </c>
    </row>
    <row r="265" spans="1:8" ht="15.5">
      <c r="A265" s="46">
        <v>879595</v>
      </c>
      <c r="B265" t="s">
        <v>41</v>
      </c>
      <c r="C265" t="s">
        <v>40</v>
      </c>
      <c r="D265" t="s">
        <v>470</v>
      </c>
      <c r="E265" t="s">
        <v>39</v>
      </c>
    </row>
    <row r="267" spans="1:8" ht="13">
      <c r="B267" s="59" t="s">
        <v>471</v>
      </c>
    </row>
    <row r="269" spans="1:8">
      <c r="A269">
        <v>879595</v>
      </c>
      <c r="B269" t="s">
        <v>41</v>
      </c>
      <c r="C269" t="s">
        <v>40</v>
      </c>
      <c r="D269" t="s">
        <v>472</v>
      </c>
      <c r="E269" t="s">
        <v>39</v>
      </c>
      <c r="F269" s="2" t="s">
        <v>209</v>
      </c>
    </row>
    <row r="270" spans="1:8">
      <c r="A270">
        <v>879595</v>
      </c>
      <c r="B270" t="s">
        <v>41</v>
      </c>
      <c r="C270" t="s">
        <v>40</v>
      </c>
      <c r="D270" t="s">
        <v>473</v>
      </c>
      <c r="E270" t="s">
        <v>39</v>
      </c>
      <c r="F270" t="s">
        <v>156</v>
      </c>
    </row>
    <row r="271" spans="1:8">
      <c r="A271">
        <v>879595</v>
      </c>
      <c r="B271" t="s">
        <v>41</v>
      </c>
      <c r="C271" t="s">
        <v>40</v>
      </c>
      <c r="D271" t="s">
        <v>474</v>
      </c>
      <c r="E271" t="s">
        <v>39</v>
      </c>
      <c r="F271" s="2" t="s">
        <v>209</v>
      </c>
      <c r="H271" t="s">
        <v>443</v>
      </c>
    </row>
    <row r="272" spans="1:8">
      <c r="A272">
        <v>879595</v>
      </c>
      <c r="B272" t="s">
        <v>41</v>
      </c>
      <c r="C272" t="s">
        <v>40</v>
      </c>
      <c r="D272" t="s">
        <v>475</v>
      </c>
      <c r="E272" t="s">
        <v>39</v>
      </c>
      <c r="F272" s="2" t="s">
        <v>209</v>
      </c>
    </row>
    <row r="273" spans="1:6">
      <c r="A273">
        <v>879595</v>
      </c>
      <c r="B273" t="s">
        <v>41</v>
      </c>
      <c r="C273" t="s">
        <v>40</v>
      </c>
      <c r="D273" t="s">
        <v>469</v>
      </c>
      <c r="E273" t="s">
        <v>39</v>
      </c>
      <c r="F273" s="2" t="s">
        <v>209</v>
      </c>
    </row>
    <row r="274" spans="1:6">
      <c r="A274">
        <v>879595</v>
      </c>
      <c r="B274" t="s">
        <v>41</v>
      </c>
      <c r="C274" t="s">
        <v>40</v>
      </c>
      <c r="D274" t="s">
        <v>476</v>
      </c>
      <c r="E274" t="s">
        <v>39</v>
      </c>
      <c r="F274" s="2" t="s">
        <v>209</v>
      </c>
    </row>
    <row r="275" spans="1:6">
      <c r="A275">
        <v>879595</v>
      </c>
      <c r="B275" t="s">
        <v>41</v>
      </c>
      <c r="C275" t="s">
        <v>40</v>
      </c>
      <c r="D275" t="s">
        <v>477</v>
      </c>
      <c r="E275" t="s">
        <v>39</v>
      </c>
      <c r="F275" s="2" t="s">
        <v>209</v>
      </c>
    </row>
    <row r="276" spans="1:6">
      <c r="A276">
        <v>879595</v>
      </c>
      <c r="B276" t="s">
        <v>41</v>
      </c>
      <c r="C276" t="s">
        <v>40</v>
      </c>
      <c r="D276" t="s">
        <v>478</v>
      </c>
      <c r="E276" t="s">
        <v>39</v>
      </c>
      <c r="F276" s="2" t="s">
        <v>209</v>
      </c>
    </row>
    <row r="277" spans="1:6">
      <c r="A277">
        <v>879595</v>
      </c>
      <c r="B277" t="s">
        <v>41</v>
      </c>
      <c r="C277" t="s">
        <v>40</v>
      </c>
      <c r="D277" t="s">
        <v>479</v>
      </c>
      <c r="E277" t="s">
        <v>39</v>
      </c>
      <c r="F277" s="2" t="s">
        <v>209</v>
      </c>
    </row>
    <row r="278" spans="1:6">
      <c r="A278">
        <v>852963</v>
      </c>
      <c r="B278" t="s">
        <v>480</v>
      </c>
      <c r="C278" t="s">
        <v>481</v>
      </c>
      <c r="D278" t="s">
        <v>482</v>
      </c>
      <c r="E278" t="s">
        <v>39</v>
      </c>
      <c r="F278" s="2" t="s">
        <v>209</v>
      </c>
    </row>
    <row r="279" spans="1:6">
      <c r="A279">
        <v>852963</v>
      </c>
      <c r="B279" t="s">
        <v>480</v>
      </c>
      <c r="C279" t="s">
        <v>481</v>
      </c>
      <c r="D279" t="s">
        <v>483</v>
      </c>
      <c r="E279" t="s">
        <v>39</v>
      </c>
      <c r="F279" s="2" t="s">
        <v>209</v>
      </c>
    </row>
    <row r="280" spans="1:6">
      <c r="A280">
        <v>852963</v>
      </c>
      <c r="B280" t="s">
        <v>41</v>
      </c>
      <c r="C280" t="s">
        <v>40</v>
      </c>
      <c r="D280" t="s">
        <v>484</v>
      </c>
      <c r="E280" t="s">
        <v>39</v>
      </c>
      <c r="F280" s="2" t="s">
        <v>209</v>
      </c>
    </row>
    <row r="281" spans="1:6">
      <c r="A281">
        <v>852963</v>
      </c>
      <c r="B281" t="s">
        <v>41</v>
      </c>
      <c r="C281" t="s">
        <v>40</v>
      </c>
      <c r="D281" t="s">
        <v>485</v>
      </c>
      <c r="E281" t="s">
        <v>39</v>
      </c>
      <c r="F281" s="2" t="s">
        <v>209</v>
      </c>
    </row>
    <row r="282" spans="1:6" ht="2" customHeight="1">
      <c r="D282" s="46"/>
    </row>
    <row r="283" spans="1:6">
      <c r="A283">
        <v>852963</v>
      </c>
      <c r="B283" t="s">
        <v>480</v>
      </c>
      <c r="C283" t="s">
        <v>481</v>
      </c>
      <c r="D283" t="s">
        <v>486</v>
      </c>
      <c r="E283" t="s">
        <v>39</v>
      </c>
      <c r="F283" s="9" t="s">
        <v>156</v>
      </c>
    </row>
    <row r="284" spans="1:6">
      <c r="A284">
        <v>852963</v>
      </c>
      <c r="B284" t="s">
        <v>480</v>
      </c>
      <c r="C284" t="s">
        <v>481</v>
      </c>
      <c r="D284" t="s">
        <v>487</v>
      </c>
      <c r="E284" t="s">
        <v>39</v>
      </c>
      <c r="F284" s="2" t="s">
        <v>209</v>
      </c>
    </row>
    <row r="285" spans="1:6">
      <c r="A285">
        <v>852963</v>
      </c>
      <c r="B285" t="s">
        <v>41</v>
      </c>
      <c r="C285" t="s">
        <v>40</v>
      </c>
      <c r="D285" t="s">
        <v>488</v>
      </c>
      <c r="E285" t="s">
        <v>39</v>
      </c>
      <c r="F285" s="2" t="s">
        <v>209</v>
      </c>
    </row>
    <row r="286" spans="1:6">
      <c r="A286">
        <v>852963</v>
      </c>
      <c r="B286" t="s">
        <v>41</v>
      </c>
      <c r="C286" t="s">
        <v>40</v>
      </c>
      <c r="D286" t="s">
        <v>489</v>
      </c>
      <c r="E286" t="s">
        <v>39</v>
      </c>
      <c r="F286" s="2" t="s">
        <v>209</v>
      </c>
    </row>
    <row r="287" spans="1:6" s="27" customFormat="1" ht="13.5">
      <c r="A287" s="27">
        <v>852963</v>
      </c>
      <c r="B287" s="27" t="s">
        <v>41</v>
      </c>
      <c r="C287" s="27" t="s">
        <v>40</v>
      </c>
      <c r="D287" s="66" t="s">
        <v>490</v>
      </c>
      <c r="E287" s="27" t="s">
        <v>39</v>
      </c>
      <c r="F287" s="2" t="s">
        <v>209</v>
      </c>
    </row>
    <row r="288" spans="1:6">
      <c r="A288" s="27">
        <v>852963</v>
      </c>
      <c r="B288" s="27" t="s">
        <v>41</v>
      </c>
      <c r="C288" s="27" t="s">
        <v>40</v>
      </c>
      <c r="D288" t="s">
        <v>491</v>
      </c>
      <c r="E288" s="27" t="s">
        <v>39</v>
      </c>
      <c r="F288" s="2" t="s">
        <v>209</v>
      </c>
    </row>
    <row r="289" spans="1:9">
      <c r="A289" s="27">
        <v>852963</v>
      </c>
      <c r="B289" s="27" t="s">
        <v>41</v>
      </c>
      <c r="C289" s="27" t="s">
        <v>40</v>
      </c>
      <c r="D289" t="s">
        <v>492</v>
      </c>
      <c r="E289" s="27" t="s">
        <v>39</v>
      </c>
      <c r="F289" t="s">
        <v>156</v>
      </c>
    </row>
    <row r="290" spans="1:9">
      <c r="D290" t="s">
        <v>689</v>
      </c>
      <c r="E290" t="s">
        <v>690</v>
      </c>
    </row>
    <row r="291" spans="1:9" ht="15.5">
      <c r="C291" s="186" t="s">
        <v>682</v>
      </c>
      <c r="D291" s="186"/>
    </row>
    <row r="292" spans="1:9">
      <c r="A292" s="42" t="s">
        <v>34</v>
      </c>
      <c r="B292" s="42" t="s">
        <v>677</v>
      </c>
      <c r="C292" s="42" t="s">
        <v>678</v>
      </c>
      <c r="D292" s="42" t="s">
        <v>679</v>
      </c>
      <c r="E292" s="42" t="s">
        <v>35</v>
      </c>
      <c r="F292" s="42" t="s">
        <v>680</v>
      </c>
      <c r="G292" s="42" t="s">
        <v>681</v>
      </c>
      <c r="H292" s="177" t="s">
        <v>684</v>
      </c>
      <c r="I292" s="42" t="s">
        <v>692</v>
      </c>
    </row>
    <row r="294" spans="1:9">
      <c r="A294">
        <v>879595</v>
      </c>
      <c r="B294" s="27" t="s">
        <v>41</v>
      </c>
      <c r="C294" s="27" t="s">
        <v>40</v>
      </c>
      <c r="D294" t="s">
        <v>683</v>
      </c>
      <c r="E294" s="27" t="s">
        <v>39</v>
      </c>
      <c r="F294" s="178" t="s">
        <v>209</v>
      </c>
      <c r="G294">
        <v>1</v>
      </c>
    </row>
    <row r="295" spans="1:9">
      <c r="A295">
        <v>879755</v>
      </c>
      <c r="B295" t="s">
        <v>685</v>
      </c>
      <c r="C295" t="s">
        <v>686</v>
      </c>
      <c r="D295" t="s">
        <v>470</v>
      </c>
      <c r="E295" s="27" t="s">
        <v>39</v>
      </c>
      <c r="I295" s="179" t="s">
        <v>691</v>
      </c>
    </row>
    <row r="296" spans="1:9">
      <c r="A296">
        <v>879595</v>
      </c>
      <c r="B296" s="27" t="s">
        <v>41</v>
      </c>
      <c r="C296" s="27" t="s">
        <v>40</v>
      </c>
      <c r="D296" t="s">
        <v>687</v>
      </c>
      <c r="E296" s="27" t="s">
        <v>39</v>
      </c>
      <c r="F296" s="178" t="s">
        <v>209</v>
      </c>
    </row>
    <row r="297" spans="1:9">
      <c r="A297">
        <v>879595</v>
      </c>
      <c r="B297" s="27" t="s">
        <v>41</v>
      </c>
      <c r="C297" s="27" t="s">
        <v>40</v>
      </c>
      <c r="D297" t="s">
        <v>688</v>
      </c>
      <c r="E297" s="27" t="s">
        <v>39</v>
      </c>
      <c r="F297" s="178" t="s">
        <v>209</v>
      </c>
    </row>
    <row r="298" spans="1:9">
      <c r="A298">
        <v>879595</v>
      </c>
      <c r="B298" s="27" t="s">
        <v>41</v>
      </c>
      <c r="C298" s="27" t="s">
        <v>40</v>
      </c>
      <c r="D298" s="180" t="s">
        <v>693</v>
      </c>
      <c r="E298" s="27" t="s">
        <v>39</v>
      </c>
    </row>
    <row r="299" spans="1:9">
      <c r="A299">
        <v>879595</v>
      </c>
      <c r="B299" s="27" t="s">
        <v>41</v>
      </c>
      <c r="C299" s="27" t="s">
        <v>40</v>
      </c>
      <c r="D299" s="181" t="s">
        <v>694</v>
      </c>
      <c r="E299" s="27" t="s">
        <v>39</v>
      </c>
    </row>
    <row r="300" spans="1:9">
      <c r="A300">
        <v>879595</v>
      </c>
      <c r="B300" s="27" t="s">
        <v>41</v>
      </c>
      <c r="C300" s="27" t="s">
        <v>40</v>
      </c>
      <c r="D300" t="s">
        <v>695</v>
      </c>
      <c r="E300" s="27" t="s">
        <v>39</v>
      </c>
    </row>
    <row r="301" spans="1:9">
      <c r="A301">
        <v>879595</v>
      </c>
      <c r="B301" s="27" t="s">
        <v>41</v>
      </c>
      <c r="C301" s="27" t="s">
        <v>40</v>
      </c>
      <c r="D301" t="s">
        <v>696</v>
      </c>
      <c r="E301" s="27" t="s">
        <v>39</v>
      </c>
    </row>
    <row r="302" spans="1:9">
      <c r="A302">
        <v>879595</v>
      </c>
      <c r="B302" s="27" t="s">
        <v>41</v>
      </c>
      <c r="C302" s="27" t="s">
        <v>40</v>
      </c>
      <c r="D302" t="s">
        <v>697</v>
      </c>
      <c r="E302" s="27" t="s">
        <v>39</v>
      </c>
    </row>
    <row r="303" spans="1:9">
      <c r="A303">
        <v>879595</v>
      </c>
      <c r="B303" s="27" t="s">
        <v>41</v>
      </c>
      <c r="C303" s="27" t="s">
        <v>40</v>
      </c>
      <c r="D303" t="s">
        <v>698</v>
      </c>
      <c r="E303" s="27" t="s">
        <v>39</v>
      </c>
    </row>
    <row r="304" spans="1:9">
      <c r="A304">
        <v>879595</v>
      </c>
      <c r="B304" s="27" t="s">
        <v>41</v>
      </c>
      <c r="C304" s="27" t="s">
        <v>40</v>
      </c>
      <c r="D304" t="s">
        <v>699</v>
      </c>
      <c r="E304" s="27" t="s">
        <v>39</v>
      </c>
    </row>
    <row r="305" spans="1:5">
      <c r="A305">
        <v>190074</v>
      </c>
      <c r="B305" t="s">
        <v>701</v>
      </c>
      <c r="C305" t="s">
        <v>701</v>
      </c>
      <c r="D305" t="s">
        <v>700</v>
      </c>
      <c r="E305" t="s">
        <v>99</v>
      </c>
    </row>
  </sheetData>
  <mergeCells count="3">
    <mergeCell ref="A2:C2"/>
    <mergeCell ref="A128:B128"/>
    <mergeCell ref="C291:D291"/>
  </mergeCells>
  <hyperlinks>
    <hyperlink ref="D6" r:id="rId1" tooltip="https://www.ibcauto.com/vehicle/checklist?id=409070" xr:uid="{00000000-0004-0000-0300-000000000000}"/>
    <hyperlink ref="D138" r:id="rId2" tooltip="https://www.ibcauto.com/vehicle/checklist?crypt=^%D2%D0%E5%98%E1%D1%CC%9E%C6q%A0%98%94f%A2o%99%E1%A1%AD%CA%AC%9F%CA%95X%A6%DF%C5%AA%E3%D9%A9h%91%DD%E2%AC%CA%AB%ABl%92%DE%D0%CE%9A%D7%A1oi%87%B9%86%B9%BE%A7%DB%A7%C5%DE%D1%D1%A8%95%89%E0%A5%CD%CA%97%E4%CF%D8" xr:uid="{00000000-0004-0000-0300-000001000000}"/>
  </hyperlinks>
  <pageMargins left="0.75" right="0.75" top="1" bottom="1" header="0.5" footer="0.5"/>
  <pageSetup orientation="portrait"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9"/>
  <sheetViews>
    <sheetView topLeftCell="C25" workbookViewId="0">
      <selection activeCell="E45" sqref="E45"/>
    </sheetView>
  </sheetViews>
  <sheetFormatPr defaultColWidth="9.1796875" defaultRowHeight="12.5"/>
  <cols>
    <col min="1" max="1" width="63.26953125" customWidth="1"/>
    <col min="2" max="2" width="9.1796875" hidden="1" customWidth="1"/>
    <col min="4" max="4" width="135.54296875" customWidth="1"/>
    <col min="5" max="5" width="37.54296875" customWidth="1"/>
  </cols>
  <sheetData>
    <row r="1" spans="1:4">
      <c r="D1" t="s">
        <v>493</v>
      </c>
    </row>
    <row r="2" spans="1:4">
      <c r="D2" t="s">
        <v>494</v>
      </c>
    </row>
    <row r="3" spans="1:4">
      <c r="A3" t="s">
        <v>495</v>
      </c>
      <c r="D3" t="s">
        <v>496</v>
      </c>
    </row>
    <row r="5" spans="1:4">
      <c r="A5" s="16" t="s">
        <v>497</v>
      </c>
      <c r="D5" t="s">
        <v>498</v>
      </c>
    </row>
    <row r="6" spans="1:4">
      <c r="A6" s="17" t="s">
        <v>499</v>
      </c>
    </row>
    <row r="7" spans="1:4">
      <c r="D7" t="s">
        <v>500</v>
      </c>
    </row>
    <row r="8" spans="1:4">
      <c r="D8" s="18" t="s">
        <v>501</v>
      </c>
    </row>
    <row r="9" spans="1:4" ht="15">
      <c r="A9" s="19" t="s">
        <v>502</v>
      </c>
      <c r="D9" t="s">
        <v>503</v>
      </c>
    </row>
    <row r="11" spans="1:4" ht="15">
      <c r="A11" s="19" t="s">
        <v>504</v>
      </c>
      <c r="D11" t="s">
        <v>505</v>
      </c>
    </row>
    <row r="12" spans="1:4">
      <c r="D12" t="s">
        <v>494</v>
      </c>
    </row>
    <row r="13" spans="1:4">
      <c r="A13" t="s">
        <v>506</v>
      </c>
      <c r="D13" t="s">
        <v>507</v>
      </c>
    </row>
    <row r="15" spans="1:4">
      <c r="D15" t="s">
        <v>508</v>
      </c>
    </row>
    <row r="16" spans="1:4">
      <c r="A16" t="s">
        <v>509</v>
      </c>
    </row>
    <row r="17" spans="1:5">
      <c r="A17" t="s">
        <v>510</v>
      </c>
    </row>
    <row r="18" spans="1:5">
      <c r="D18" t="s">
        <v>511</v>
      </c>
    </row>
    <row r="20" spans="1:5">
      <c r="D20" t="s">
        <v>512</v>
      </c>
    </row>
    <row r="21" spans="1:5">
      <c r="D21" t="s">
        <v>513</v>
      </c>
    </row>
    <row r="24" spans="1:5">
      <c r="A24" t="s">
        <v>514</v>
      </c>
      <c r="D24" s="16" t="s">
        <v>515</v>
      </c>
    </row>
    <row r="25" spans="1:5">
      <c r="D25" t="s">
        <v>516</v>
      </c>
    </row>
    <row r="26" spans="1:5">
      <c r="D26" t="s">
        <v>517</v>
      </c>
      <c r="E26" t="s">
        <v>518</v>
      </c>
    </row>
    <row r="27" spans="1:5">
      <c r="E27" t="s">
        <v>510</v>
      </c>
    </row>
    <row r="28" spans="1:5">
      <c r="A28" t="s">
        <v>519</v>
      </c>
      <c r="D28" t="s">
        <v>520</v>
      </c>
    </row>
    <row r="29" spans="1:5">
      <c r="A29" t="s">
        <v>521</v>
      </c>
      <c r="D29" t="s">
        <v>522</v>
      </c>
    </row>
    <row r="30" spans="1:5">
      <c r="D30" t="s">
        <v>523</v>
      </c>
    </row>
    <row r="31" spans="1:5">
      <c r="D31" t="s">
        <v>524</v>
      </c>
    </row>
    <row r="32" spans="1:5">
      <c r="A32" t="s">
        <v>525</v>
      </c>
      <c r="D32" t="s">
        <v>526</v>
      </c>
    </row>
    <row r="33" spans="1:4">
      <c r="A33" t="s">
        <v>527</v>
      </c>
      <c r="D33" t="s">
        <v>528</v>
      </c>
    </row>
    <row r="35" spans="1:4">
      <c r="D35" t="s">
        <v>529</v>
      </c>
    </row>
    <row r="36" spans="1:4">
      <c r="A36" t="s">
        <v>530</v>
      </c>
      <c r="D36" t="s">
        <v>531</v>
      </c>
    </row>
    <row r="37" spans="1:4">
      <c r="D37" t="s">
        <v>532</v>
      </c>
    </row>
    <row r="39" spans="1:4">
      <c r="D39" t="s">
        <v>533</v>
      </c>
    </row>
    <row r="40" spans="1:4">
      <c r="A40" s="20" t="s">
        <v>534</v>
      </c>
      <c r="D40" t="s">
        <v>535</v>
      </c>
    </row>
    <row r="41" spans="1:4">
      <c r="A41" s="20" t="s">
        <v>536</v>
      </c>
      <c r="D41" t="s">
        <v>537</v>
      </c>
    </row>
    <row r="42" spans="1:4">
      <c r="A42" s="20" t="s">
        <v>538</v>
      </c>
    </row>
    <row r="43" spans="1:4">
      <c r="A43" s="20" t="s">
        <v>539</v>
      </c>
      <c r="D43" t="s">
        <v>540</v>
      </c>
    </row>
    <row r="44" spans="1:4">
      <c r="D44" t="s">
        <v>531</v>
      </c>
    </row>
    <row r="45" spans="1:4" ht="29">
      <c r="A45" s="21" t="s">
        <v>541</v>
      </c>
      <c r="D45" t="s">
        <v>532</v>
      </c>
    </row>
    <row r="47" spans="1:4">
      <c r="D47" t="s">
        <v>542</v>
      </c>
    </row>
    <row r="48" spans="1:4">
      <c r="D48" t="s">
        <v>543</v>
      </c>
    </row>
    <row r="49" spans="4:4">
      <c r="D49" t="s">
        <v>537</v>
      </c>
    </row>
  </sheetData>
  <hyperlinks>
    <hyperlink ref="A5" r:id="rId1" tooltip="https://parts.ibcauto.com/order/form" xr:uid="{00000000-0004-0000-0400-000000000000}"/>
    <hyperlink ref="A6" r:id="rId2" tooltip="mailto:parts@ibcauto.com" xr:uid="{00000000-0004-0000-0400-000001000000}"/>
    <hyperlink ref="D24" r:id="rId3" xr:uid="{00000000-0004-0000-0400-000002000000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workbookViewId="0">
      <selection activeCell="B3" sqref="B3"/>
    </sheetView>
  </sheetViews>
  <sheetFormatPr defaultColWidth="9.1796875" defaultRowHeight="12.5"/>
  <cols>
    <col min="1" max="1" width="18.1796875" customWidth="1"/>
    <col min="4" max="4" width="33.26953125" style="14" customWidth="1"/>
  </cols>
  <sheetData>
    <row r="1" spans="1:4" s="13" customFormat="1" ht="13">
      <c r="A1" s="5" t="s">
        <v>544</v>
      </c>
      <c r="B1" s="5" t="s">
        <v>34</v>
      </c>
      <c r="C1" s="5" t="s">
        <v>545</v>
      </c>
      <c r="D1" s="15" t="s">
        <v>546</v>
      </c>
    </row>
    <row r="3" spans="1:4">
      <c r="A3" t="s">
        <v>547</v>
      </c>
      <c r="B3">
        <v>828185</v>
      </c>
      <c r="D3" s="14" t="s">
        <v>548</v>
      </c>
    </row>
    <row r="4" spans="1:4">
      <c r="A4" t="s">
        <v>549</v>
      </c>
      <c r="B4">
        <v>874058</v>
      </c>
      <c r="D4" s="14" t="s">
        <v>548</v>
      </c>
    </row>
    <row r="5" spans="1:4">
      <c r="A5" t="s">
        <v>550</v>
      </c>
      <c r="B5">
        <v>387297</v>
      </c>
    </row>
    <row r="8" spans="1:4">
      <c r="A8" t="s">
        <v>551</v>
      </c>
      <c r="B8">
        <v>661535</v>
      </c>
      <c r="D8" s="14" t="s">
        <v>552</v>
      </c>
    </row>
    <row r="9" spans="1:4">
      <c r="D9" s="14" t="s">
        <v>553</v>
      </c>
    </row>
    <row r="10" spans="1:4">
      <c r="D10" s="16" t="s">
        <v>554</v>
      </c>
    </row>
    <row r="12" spans="1:4">
      <c r="A12" t="s">
        <v>555</v>
      </c>
      <c r="B12">
        <v>864315</v>
      </c>
      <c r="D12" s="14" t="s">
        <v>556</v>
      </c>
    </row>
    <row r="13" spans="1:4">
      <c r="D13" s="14" t="s">
        <v>557</v>
      </c>
    </row>
    <row r="14" spans="1:4">
      <c r="D14" s="14" t="s">
        <v>558</v>
      </c>
    </row>
    <row r="15" spans="1:4">
      <c r="D15" s="14" t="s">
        <v>559</v>
      </c>
    </row>
    <row r="16" spans="1:4">
      <c r="D16" s="14" t="s">
        <v>560</v>
      </c>
    </row>
    <row r="17" spans="4:4">
      <c r="D17" s="14" t="s">
        <v>561</v>
      </c>
    </row>
    <row r="18" spans="4:4">
      <c r="D18" s="14" t="s">
        <v>562</v>
      </c>
    </row>
    <row r="19" spans="4:4">
      <c r="D19" s="14" t="s">
        <v>563</v>
      </c>
    </row>
    <row r="20" spans="4:4">
      <c r="D20" s="14" t="s">
        <v>564</v>
      </c>
    </row>
    <row r="21" spans="4:4">
      <c r="D21" s="14" t="s">
        <v>565</v>
      </c>
    </row>
    <row r="22" spans="4:4">
      <c r="D22" s="14" t="s">
        <v>566</v>
      </c>
    </row>
    <row r="23" spans="4:4">
      <c r="D23" s="14" t="s">
        <v>567</v>
      </c>
    </row>
    <row r="24" spans="4:4">
      <c r="D24" s="14" t="s">
        <v>568</v>
      </c>
    </row>
  </sheetData>
  <hyperlinks>
    <hyperlink ref="D9" r:id="rId1" tooltip="https://www.sitharicars.co.nz/" xr:uid="{00000000-0004-0000-0500-000000000000}"/>
    <hyperlink ref="D10" r:id="rId2" xr:uid="{00000000-0004-0000-0500-000001000000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topLeftCell="A18" workbookViewId="0">
      <selection activeCell="B3" sqref="B3"/>
    </sheetView>
  </sheetViews>
  <sheetFormatPr defaultColWidth="9.1796875" defaultRowHeight="12.5"/>
  <cols>
    <col min="1" max="1" width="21.453125" customWidth="1"/>
    <col min="2" max="2" width="46" customWidth="1"/>
    <col min="3" max="3" width="12.54296875" customWidth="1"/>
    <col min="4" max="4" width="11.26953125" customWidth="1"/>
  </cols>
  <sheetData>
    <row r="1" spans="1:7" ht="20">
      <c r="A1" s="187" t="s">
        <v>569</v>
      </c>
      <c r="B1" s="187"/>
    </row>
    <row r="2" spans="1:7" s="2" customFormat="1" ht="13">
      <c r="A2" s="5" t="s">
        <v>570</v>
      </c>
      <c r="B2" s="5" t="s">
        <v>571</v>
      </c>
      <c r="C2" s="5" t="s">
        <v>572</v>
      </c>
      <c r="D2" s="5" t="s">
        <v>382</v>
      </c>
      <c r="E2" s="5" t="s">
        <v>381</v>
      </c>
      <c r="F2" s="5" t="s">
        <v>573</v>
      </c>
      <c r="G2" s="5" t="s">
        <v>574</v>
      </c>
    </row>
    <row r="3" spans="1:7" s="3" customFormat="1"/>
    <row r="4" spans="1:7" s="4" customFormat="1">
      <c r="A4" s="4" t="s">
        <v>400</v>
      </c>
      <c r="B4" s="4" t="s">
        <v>575</v>
      </c>
      <c r="C4" s="4">
        <v>2009</v>
      </c>
      <c r="D4" s="4" t="s">
        <v>576</v>
      </c>
      <c r="E4" s="4" t="s">
        <v>577</v>
      </c>
      <c r="F4" s="4" t="s">
        <v>578</v>
      </c>
      <c r="G4" s="6" t="s">
        <v>579</v>
      </c>
    </row>
    <row r="5" spans="1:7" s="4" customFormat="1">
      <c r="A5" s="4" t="s">
        <v>580</v>
      </c>
      <c r="B5" s="4" t="s">
        <v>581</v>
      </c>
      <c r="C5" s="4">
        <v>2008</v>
      </c>
      <c r="D5" s="4" t="s">
        <v>582</v>
      </c>
      <c r="E5" s="4" t="s">
        <v>583</v>
      </c>
      <c r="F5" s="4" t="s">
        <v>584</v>
      </c>
      <c r="G5" s="6" t="s">
        <v>585</v>
      </c>
    </row>
    <row r="6" spans="1:7" s="4" customFormat="1">
      <c r="A6" s="4" t="s">
        <v>586</v>
      </c>
      <c r="B6" s="4" t="s">
        <v>587</v>
      </c>
      <c r="C6" s="4">
        <v>2011</v>
      </c>
      <c r="D6" s="4" t="s">
        <v>588</v>
      </c>
      <c r="E6" s="4" t="s">
        <v>589</v>
      </c>
      <c r="F6" s="4" t="s">
        <v>590</v>
      </c>
      <c r="G6" s="6" t="s">
        <v>585</v>
      </c>
    </row>
    <row r="7" spans="1:7" s="4" customFormat="1">
      <c r="A7" s="4" t="s">
        <v>401</v>
      </c>
      <c r="B7" s="4" t="s">
        <v>591</v>
      </c>
      <c r="C7" s="4">
        <v>2010</v>
      </c>
      <c r="D7" s="4" t="s">
        <v>592</v>
      </c>
      <c r="E7" s="4" t="s">
        <v>589</v>
      </c>
      <c r="F7" s="4" t="s">
        <v>593</v>
      </c>
      <c r="G7" s="6" t="s">
        <v>579</v>
      </c>
    </row>
    <row r="8" spans="1:7" s="3" customFormat="1" ht="5" customHeight="1">
      <c r="G8" s="2"/>
    </row>
    <row r="9" spans="1:7" s="3" customFormat="1" hidden="1">
      <c r="G9" s="2"/>
    </row>
    <row r="10" spans="1:7" s="2" customFormat="1" ht="13" hidden="1">
      <c r="A10" s="5"/>
      <c r="B10" s="5"/>
      <c r="C10" s="5"/>
      <c r="D10" s="5"/>
      <c r="E10" s="5"/>
      <c r="F10" s="5"/>
    </row>
    <row r="11" spans="1:7" s="3" customFormat="1" hidden="1">
      <c r="G11" s="2"/>
    </row>
    <row r="12" spans="1:7" s="4" customFormat="1" hidden="1">
      <c r="G12" s="6"/>
    </row>
    <row r="13" spans="1:7" s="3" customFormat="1" hidden="1">
      <c r="G13" s="2"/>
    </row>
    <row r="14" spans="1:7" s="3" customFormat="1" hidden="1">
      <c r="G14" s="2"/>
    </row>
    <row r="15" spans="1:7" s="3" customFormat="1" ht="13">
      <c r="A15" s="7">
        <v>39264</v>
      </c>
      <c r="G15" s="2"/>
    </row>
    <row r="16" spans="1:7" s="3" customFormat="1">
      <c r="A16" s="3" t="s">
        <v>594</v>
      </c>
      <c r="B16" s="3" t="s">
        <v>595</v>
      </c>
      <c r="D16" s="3" t="s">
        <v>596</v>
      </c>
      <c r="E16" s="3" t="s">
        <v>597</v>
      </c>
      <c r="F16" s="8">
        <v>281500</v>
      </c>
      <c r="G16" s="9" t="s">
        <v>598</v>
      </c>
    </row>
    <row r="17" spans="1:7" s="3" customFormat="1">
      <c r="A17" s="3" t="s">
        <v>408</v>
      </c>
      <c r="B17" s="3" t="s">
        <v>599</v>
      </c>
      <c r="D17" s="3" t="s">
        <v>600</v>
      </c>
      <c r="E17" s="3" t="s">
        <v>601</v>
      </c>
      <c r="F17" s="8">
        <v>655000</v>
      </c>
      <c r="G17" s="2" t="s">
        <v>579</v>
      </c>
    </row>
    <row r="18" spans="1:7" s="3" customFormat="1"/>
    <row r="19" spans="1:7" s="3" customFormat="1">
      <c r="A19" s="3" t="s">
        <v>602</v>
      </c>
      <c r="B19" s="3" t="s">
        <v>603</v>
      </c>
      <c r="C19" s="3">
        <v>2012</v>
      </c>
      <c r="D19" s="3" t="s">
        <v>604</v>
      </c>
      <c r="E19" s="3" t="s">
        <v>386</v>
      </c>
      <c r="F19" s="3" t="s">
        <v>605</v>
      </c>
      <c r="G19" s="10" t="s">
        <v>598</v>
      </c>
    </row>
    <row r="20" spans="1:7" s="3" customFormat="1">
      <c r="A20" s="3" t="s">
        <v>606</v>
      </c>
      <c r="B20" s="3" t="s">
        <v>607</v>
      </c>
      <c r="C20" s="3">
        <v>2015</v>
      </c>
      <c r="D20" s="3" t="s">
        <v>608</v>
      </c>
      <c r="E20" s="3" t="s">
        <v>609</v>
      </c>
      <c r="F20" s="3" t="s">
        <v>608</v>
      </c>
      <c r="G20" s="10" t="s">
        <v>598</v>
      </c>
    </row>
    <row r="21" spans="1:7" s="3" customFormat="1">
      <c r="A21" s="11" t="s">
        <v>415</v>
      </c>
      <c r="B21" s="3" t="s">
        <v>610</v>
      </c>
      <c r="C21" s="11">
        <v>2010</v>
      </c>
      <c r="D21" s="12" t="s">
        <v>611</v>
      </c>
      <c r="E21" s="3" t="s">
        <v>386</v>
      </c>
      <c r="F21" s="3" t="s">
        <v>612</v>
      </c>
      <c r="G21" s="2" t="s">
        <v>613</v>
      </c>
    </row>
    <row r="22" spans="1:7" s="3" customFormat="1"/>
    <row r="23" spans="1:7" s="3" customFormat="1">
      <c r="A23" s="3" t="s">
        <v>614</v>
      </c>
      <c r="B23" s="3" t="s">
        <v>615</v>
      </c>
      <c r="C23" s="3">
        <v>2010</v>
      </c>
      <c r="D23" s="3" t="s">
        <v>616</v>
      </c>
      <c r="F23" s="3" t="s">
        <v>617</v>
      </c>
      <c r="G23" s="2" t="s">
        <v>613</v>
      </c>
    </row>
    <row r="24" spans="1:7" s="3" customFormat="1">
      <c r="A24" s="3" t="s">
        <v>442</v>
      </c>
      <c r="B24" s="3" t="s">
        <v>618</v>
      </c>
      <c r="C24" s="3">
        <v>2009</v>
      </c>
      <c r="D24" s="3" t="s">
        <v>619</v>
      </c>
      <c r="F24" s="8" t="s">
        <v>620</v>
      </c>
      <c r="G24" s="2" t="s">
        <v>613</v>
      </c>
    </row>
    <row r="25" spans="1:7" s="3" customFormat="1">
      <c r="A25" s="3" t="s">
        <v>431</v>
      </c>
      <c r="B25" s="3" t="s">
        <v>621</v>
      </c>
      <c r="C25" s="3">
        <v>2013</v>
      </c>
      <c r="D25" s="3" t="s">
        <v>622</v>
      </c>
      <c r="F25" s="8" t="s">
        <v>623</v>
      </c>
      <c r="G25" s="2" t="s">
        <v>613</v>
      </c>
    </row>
    <row r="26" spans="1:7" s="3" customFormat="1">
      <c r="A26" s="3" t="s">
        <v>424</v>
      </c>
      <c r="B26" s="3" t="s">
        <v>624</v>
      </c>
      <c r="C26" s="3">
        <v>2009</v>
      </c>
      <c r="D26" s="3" t="s">
        <v>625</v>
      </c>
      <c r="F26" s="8" t="s">
        <v>626</v>
      </c>
      <c r="G26" s="2" t="s">
        <v>613</v>
      </c>
    </row>
    <row r="27" spans="1:7" s="3" customFormat="1">
      <c r="A27" s="3" t="s">
        <v>627</v>
      </c>
      <c r="B27" s="3" t="s">
        <v>628</v>
      </c>
      <c r="C27" s="3">
        <v>2013</v>
      </c>
      <c r="D27" s="3" t="s">
        <v>629</v>
      </c>
      <c r="F27" s="3" t="s">
        <v>630</v>
      </c>
      <c r="G27" s="2" t="s">
        <v>613</v>
      </c>
    </row>
    <row r="28" spans="1:7" s="3" customFormat="1">
      <c r="A28" s="3" t="s">
        <v>631</v>
      </c>
      <c r="B28" s="3" t="s">
        <v>632</v>
      </c>
      <c r="C28" s="3">
        <v>2010</v>
      </c>
      <c r="D28" s="3" t="s">
        <v>633</v>
      </c>
      <c r="F28" s="3" t="s">
        <v>634</v>
      </c>
    </row>
    <row r="29" spans="1:7" s="3" customFormat="1">
      <c r="A29" s="3" t="s">
        <v>483</v>
      </c>
      <c r="B29" s="3" t="s">
        <v>635</v>
      </c>
      <c r="C29" s="3">
        <v>2011</v>
      </c>
      <c r="D29" s="3" t="s">
        <v>636</v>
      </c>
      <c r="F29" s="3" t="s">
        <v>637</v>
      </c>
      <c r="G29" s="2" t="s">
        <v>613</v>
      </c>
    </row>
    <row r="30" spans="1:7" s="3" customFormat="1">
      <c r="A30" s="3" t="s">
        <v>482</v>
      </c>
      <c r="B30" s="3" t="s">
        <v>638</v>
      </c>
      <c r="C30" s="3">
        <v>2011</v>
      </c>
      <c r="D30" s="3" t="s">
        <v>639</v>
      </c>
      <c r="F30" s="8" t="s">
        <v>640</v>
      </c>
      <c r="G30" s="2" t="s">
        <v>613</v>
      </c>
    </row>
    <row r="31" spans="1:7" s="3" customFormat="1">
      <c r="A31" s="3" t="s">
        <v>474</v>
      </c>
      <c r="B31" s="3" t="s">
        <v>641</v>
      </c>
      <c r="C31" s="3">
        <v>2009</v>
      </c>
      <c r="D31" s="3" t="s">
        <v>642</v>
      </c>
      <c r="F31" s="3" t="s">
        <v>643</v>
      </c>
      <c r="G31" s="2" t="s">
        <v>613</v>
      </c>
    </row>
    <row r="32" spans="1:7" s="3" customFormat="1">
      <c r="A32" s="3" t="s">
        <v>644</v>
      </c>
      <c r="B32" s="3" t="s">
        <v>645</v>
      </c>
      <c r="C32" s="3">
        <v>2012</v>
      </c>
      <c r="D32" s="3" t="s">
        <v>646</v>
      </c>
      <c r="F32" s="3" t="s">
        <v>647</v>
      </c>
      <c r="G32" s="2"/>
    </row>
    <row r="33" spans="1:7" s="3" customFormat="1">
      <c r="A33" s="3" t="s">
        <v>648</v>
      </c>
      <c r="B33" s="3" t="s">
        <v>621</v>
      </c>
      <c r="C33" s="3">
        <v>2013</v>
      </c>
      <c r="D33" s="3" t="s">
        <v>649</v>
      </c>
      <c r="F33" s="3" t="s">
        <v>650</v>
      </c>
      <c r="G33" s="2"/>
    </row>
    <row r="34" spans="1:7" s="3" customFormat="1">
      <c r="A34" s="3" t="s">
        <v>651</v>
      </c>
      <c r="B34" s="3" t="s">
        <v>652</v>
      </c>
      <c r="C34" s="3">
        <v>2007</v>
      </c>
      <c r="D34" s="3" t="s">
        <v>653</v>
      </c>
      <c r="F34" s="3" t="s">
        <v>654</v>
      </c>
      <c r="G34" s="2" t="s">
        <v>613</v>
      </c>
    </row>
    <row r="35" spans="1:7" s="3" customFormat="1">
      <c r="A35" s="3" t="s">
        <v>655</v>
      </c>
      <c r="B35" s="3" t="s">
        <v>656</v>
      </c>
      <c r="C35" s="3">
        <v>2013</v>
      </c>
      <c r="D35" s="3" t="s">
        <v>657</v>
      </c>
      <c r="F35" s="3" t="s">
        <v>658</v>
      </c>
      <c r="G35" s="2"/>
    </row>
    <row r="36" spans="1:7" s="3" customFormat="1">
      <c r="A36" s="3" t="s">
        <v>659</v>
      </c>
      <c r="B36" s="3" t="s">
        <v>660</v>
      </c>
      <c r="C36" s="3">
        <v>2016</v>
      </c>
      <c r="D36" s="3" t="s">
        <v>661</v>
      </c>
      <c r="F36" s="3" t="s">
        <v>662</v>
      </c>
    </row>
    <row r="37" spans="1:7" s="3" customFormat="1">
      <c r="A37" s="3" t="s">
        <v>663</v>
      </c>
      <c r="B37" s="3" t="s">
        <v>664</v>
      </c>
      <c r="C37" s="3">
        <v>2010</v>
      </c>
      <c r="D37" s="3" t="s">
        <v>665</v>
      </c>
      <c r="F37" s="3" t="s">
        <v>666</v>
      </c>
    </row>
    <row r="38" spans="1:7" s="3" customFormat="1">
      <c r="A38" s="3" t="s">
        <v>442</v>
      </c>
      <c r="B38" s="3" t="s">
        <v>618</v>
      </c>
      <c r="C38" s="3">
        <v>2009</v>
      </c>
      <c r="D38" s="3" t="s">
        <v>667</v>
      </c>
      <c r="F38" s="3" t="s">
        <v>620</v>
      </c>
      <c r="G38" s="2" t="s">
        <v>613</v>
      </c>
    </row>
    <row r="39" spans="1:7">
      <c r="A39" t="s">
        <v>459</v>
      </c>
      <c r="B39" t="s">
        <v>668</v>
      </c>
      <c r="C39">
        <v>2006</v>
      </c>
      <c r="D39" t="s">
        <v>669</v>
      </c>
      <c r="F39" t="s">
        <v>670</v>
      </c>
      <c r="G39" s="2" t="s">
        <v>671</v>
      </c>
    </row>
  </sheetData>
  <mergeCells count="1">
    <mergeCell ref="A1:B1"/>
  </mergeCells>
  <hyperlinks>
    <hyperlink ref="A16" r:id="rId1" tooltip="https://www.ibcauto.com/vehicle/checklist?crypt=^%D2%D0%E5%98%E1%D1%CC%9E%C6q%A0%9C%94k%9Cl%99%E1%A1%AD%CA%AC%9F%CA%95X%A6%DF%C5%AA%E3%D9%A9h%91%DD%E2%AC%CA%AB%ABl%92%DE%D0%CE%9A%D7%A1oi%87%B9%86%B9%BE%A7%DB%A7%C5%DE%D1%D1%A8%95%89%E0%A5%CD%CA%97%E4%CF%D8" xr:uid="{00000000-0004-0000-0600-000000000000}"/>
    <hyperlink ref="A17" r:id="rId2" tooltip="https://www.ibcauto.com/vehicle/checklist?crypt=^%D2%D0%E5%98%E1%D1%CC%9E%C6q%A0%9C%94j%A4i%99%E1%A1%AD%CA%AC%9F%CA%95X%A6%DF%C5%AA%E3%D9%A9h%91%DD%E2%AC%CA%AB%ABl%92%DE%D0%CE%9A%D7%A1oi%87%B9%86%B9%BE%A7%DB%A7%C5%DE%D1%D1%A8%95%89%E0%A5%CD%CA%97%E4%CF%D8" xr:uid="{00000000-0004-0000-0600-000001000000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"/>
  <sheetViews>
    <sheetView workbookViewId="0">
      <selection activeCell="B3" sqref="B3"/>
    </sheetView>
  </sheetViews>
  <sheetFormatPr defaultColWidth="9.1796875" defaultRowHeight="12.5"/>
  <cols>
    <col min="1" max="1" width="10.54296875" customWidth="1"/>
    <col min="2" max="2" width="18.54296875" customWidth="1"/>
    <col min="5" max="5" width="8" customWidth="1"/>
  </cols>
  <sheetData>
    <row r="2" spans="1:5">
      <c r="A2" t="s">
        <v>672</v>
      </c>
      <c r="B2" t="s">
        <v>673</v>
      </c>
      <c r="C2" t="s">
        <v>381</v>
      </c>
      <c r="D2" t="s">
        <v>382</v>
      </c>
      <c r="E2" t="s">
        <v>573</v>
      </c>
    </row>
    <row r="4" spans="1:5">
      <c r="A4">
        <v>12.6</v>
      </c>
      <c r="B4" t="s">
        <v>674</v>
      </c>
      <c r="C4" t="s">
        <v>675</v>
      </c>
      <c r="D4" t="s">
        <v>676</v>
      </c>
      <c r="E4" s="1">
        <v>399000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5EDF9-6EA0-4448-9E28-B8AC16813A31}">
  <dimension ref="A1:J98"/>
  <sheetViews>
    <sheetView tabSelected="1" workbookViewId="0">
      <selection activeCell="E3" sqref="E3"/>
    </sheetView>
  </sheetViews>
  <sheetFormatPr defaultRowHeight="12.5"/>
  <cols>
    <col min="2" max="2" width="23.26953125" customWidth="1"/>
    <col min="3" max="3" width="20.26953125" customWidth="1"/>
    <col min="4" max="4" width="13.08984375" customWidth="1"/>
    <col min="5" max="5" width="18.26953125" customWidth="1"/>
    <col min="6" max="6" width="20.08984375" customWidth="1"/>
    <col min="7" max="7" width="14.6328125" customWidth="1"/>
    <col min="8" max="8" width="11.54296875" customWidth="1"/>
    <col min="9" max="9" width="15.54296875" customWidth="1"/>
  </cols>
  <sheetData>
    <row r="1" spans="1:10" s="210" customFormat="1" ht="18">
      <c r="C1" s="211"/>
      <c r="D1" s="211"/>
    </row>
    <row r="2" spans="1:10" ht="18">
      <c r="A2" s="195" t="s">
        <v>770</v>
      </c>
      <c r="B2" s="195"/>
      <c r="C2" s="212" t="s">
        <v>865</v>
      </c>
      <c r="D2" s="212"/>
    </row>
    <row r="4" spans="1:10" ht="13">
      <c r="A4" s="193" t="s">
        <v>672</v>
      </c>
      <c r="B4" s="193" t="s">
        <v>702</v>
      </c>
      <c r="C4" s="193" t="s">
        <v>708</v>
      </c>
      <c r="D4" s="193" t="s">
        <v>710</v>
      </c>
      <c r="E4" s="193" t="s">
        <v>8</v>
      </c>
    </row>
    <row r="5" spans="1:10" ht="14">
      <c r="A5">
        <v>2007</v>
      </c>
      <c r="B5" t="s">
        <v>703</v>
      </c>
      <c r="C5" t="s">
        <v>489</v>
      </c>
      <c r="D5">
        <v>21</v>
      </c>
      <c r="E5" s="196" t="s">
        <v>860</v>
      </c>
    </row>
    <row r="6" spans="1:10">
      <c r="A6">
        <v>2007</v>
      </c>
      <c r="B6" t="s">
        <v>704</v>
      </c>
      <c r="C6" t="s">
        <v>694</v>
      </c>
      <c r="D6">
        <v>8</v>
      </c>
      <c r="E6" t="s">
        <v>861</v>
      </c>
    </row>
    <row r="7" spans="1:10">
      <c r="A7">
        <v>2013</v>
      </c>
      <c r="B7" t="s">
        <v>705</v>
      </c>
      <c r="C7" t="s">
        <v>690</v>
      </c>
      <c r="D7">
        <v>16</v>
      </c>
      <c r="E7" t="s">
        <v>862</v>
      </c>
    </row>
    <row r="8" spans="1:10">
      <c r="A8">
        <v>2010</v>
      </c>
      <c r="B8" t="s">
        <v>706</v>
      </c>
      <c r="C8" t="s">
        <v>695</v>
      </c>
      <c r="D8">
        <v>7</v>
      </c>
      <c r="E8" t="s">
        <v>863</v>
      </c>
    </row>
    <row r="9" spans="1:10">
      <c r="A9">
        <v>2011</v>
      </c>
      <c r="B9" t="s">
        <v>707</v>
      </c>
      <c r="C9" t="s">
        <v>709</v>
      </c>
      <c r="D9">
        <v>7</v>
      </c>
      <c r="E9" t="s">
        <v>864</v>
      </c>
    </row>
    <row r="11" spans="1:10" ht="15.5">
      <c r="A11" s="198" t="s">
        <v>769</v>
      </c>
      <c r="B11" s="198"/>
    </row>
    <row r="12" spans="1:10">
      <c r="B12" s="190"/>
    </row>
    <row r="14" spans="1:10" ht="13">
      <c r="B14" s="193" t="s">
        <v>711</v>
      </c>
      <c r="C14" s="193" t="s">
        <v>768</v>
      </c>
      <c r="D14" s="193" t="s">
        <v>672</v>
      </c>
      <c r="E14" s="193" t="s">
        <v>702</v>
      </c>
      <c r="F14" s="193" t="s">
        <v>708</v>
      </c>
      <c r="G14" s="193" t="s">
        <v>748</v>
      </c>
      <c r="H14" s="193" t="s">
        <v>757</v>
      </c>
      <c r="I14" s="193" t="s">
        <v>759</v>
      </c>
    </row>
    <row r="15" spans="1:10">
      <c r="C15" s="192" t="s">
        <v>772</v>
      </c>
      <c r="D15" s="188">
        <v>2011</v>
      </c>
      <c r="E15" s="188" t="s">
        <v>717</v>
      </c>
      <c r="F15" s="188" t="s">
        <v>435</v>
      </c>
      <c r="G15" s="188" t="s">
        <v>749</v>
      </c>
      <c r="H15" s="201">
        <v>44326</v>
      </c>
      <c r="I15" s="188" t="s">
        <v>760</v>
      </c>
      <c r="J15" s="188"/>
    </row>
    <row r="16" spans="1:10">
      <c r="C16" s="192" t="s">
        <v>772</v>
      </c>
      <c r="D16" s="188">
        <v>2010</v>
      </c>
      <c r="E16" s="188" t="s">
        <v>718</v>
      </c>
      <c r="F16" s="188" t="s">
        <v>426</v>
      </c>
      <c r="G16" s="188" t="s">
        <v>750</v>
      </c>
      <c r="H16" s="188" t="s">
        <v>758</v>
      </c>
      <c r="I16" s="188" t="s">
        <v>761</v>
      </c>
      <c r="J16" s="188"/>
    </row>
    <row r="17" spans="2:10">
      <c r="C17" s="192" t="s">
        <v>772</v>
      </c>
      <c r="D17" s="188">
        <v>2013</v>
      </c>
      <c r="E17" s="188" t="s">
        <v>719</v>
      </c>
      <c r="F17" s="188" t="s">
        <v>468</v>
      </c>
      <c r="G17" s="188" t="s">
        <v>751</v>
      </c>
      <c r="H17" s="201">
        <v>44326</v>
      </c>
      <c r="I17" s="188" t="s">
        <v>762</v>
      </c>
      <c r="J17" s="188"/>
    </row>
    <row r="18" spans="2:10">
      <c r="C18" s="192" t="s">
        <v>772</v>
      </c>
      <c r="D18" s="188">
        <v>2014</v>
      </c>
      <c r="E18" s="188" t="s">
        <v>720</v>
      </c>
      <c r="F18" s="188" t="s">
        <v>444</v>
      </c>
      <c r="G18" s="188" t="s">
        <v>749</v>
      </c>
      <c r="H18" s="201">
        <v>44326</v>
      </c>
      <c r="I18" s="188" t="s">
        <v>760</v>
      </c>
      <c r="J18" s="188"/>
    </row>
    <row r="19" spans="2:10">
      <c r="C19" s="192" t="s">
        <v>772</v>
      </c>
      <c r="D19" s="188">
        <v>2006</v>
      </c>
      <c r="E19" s="188" t="s">
        <v>721</v>
      </c>
      <c r="F19" s="188" t="s">
        <v>459</v>
      </c>
      <c r="G19" s="188" t="s">
        <v>752</v>
      </c>
      <c r="H19" s="188" t="s">
        <v>758</v>
      </c>
      <c r="I19" s="188" t="s">
        <v>763</v>
      </c>
      <c r="J19" s="188"/>
    </row>
    <row r="20" spans="2:10">
      <c r="C20" s="192" t="s">
        <v>772</v>
      </c>
      <c r="D20" s="188">
        <v>2010</v>
      </c>
      <c r="E20" s="188" t="s">
        <v>722</v>
      </c>
      <c r="F20" s="188" t="s">
        <v>736</v>
      </c>
      <c r="G20" s="188" t="s">
        <v>753</v>
      </c>
      <c r="H20" s="201">
        <v>44326</v>
      </c>
      <c r="I20" s="188" t="s">
        <v>764</v>
      </c>
      <c r="J20" s="188"/>
    </row>
    <row r="21" spans="2:10">
      <c r="C21" s="192" t="s">
        <v>772</v>
      </c>
      <c r="D21" s="188">
        <v>2012</v>
      </c>
      <c r="E21" s="188" t="s">
        <v>723</v>
      </c>
      <c r="F21" s="188" t="s">
        <v>737</v>
      </c>
      <c r="G21" s="188" t="s">
        <v>753</v>
      </c>
      <c r="H21" s="201">
        <v>44326</v>
      </c>
      <c r="I21" s="188" t="s">
        <v>764</v>
      </c>
      <c r="J21" s="188"/>
    </row>
    <row r="22" spans="2:10">
      <c r="C22" s="192" t="s">
        <v>772</v>
      </c>
      <c r="D22" s="188">
        <v>2009</v>
      </c>
      <c r="E22" s="188" t="s">
        <v>724</v>
      </c>
      <c r="F22" s="188" t="s">
        <v>738</v>
      </c>
      <c r="G22" s="188" t="s">
        <v>753</v>
      </c>
      <c r="H22" s="201">
        <v>44326</v>
      </c>
      <c r="I22" s="188" t="s">
        <v>764</v>
      </c>
      <c r="J22" s="188"/>
    </row>
    <row r="23" spans="2:10">
      <c r="C23" s="192" t="s">
        <v>772</v>
      </c>
      <c r="D23" s="188">
        <v>2010</v>
      </c>
      <c r="E23" s="188" t="s">
        <v>725</v>
      </c>
      <c r="F23" s="188" t="s">
        <v>429</v>
      </c>
      <c r="G23" s="188" t="s">
        <v>753</v>
      </c>
      <c r="H23" s="201">
        <v>44326</v>
      </c>
      <c r="I23" s="188" t="s">
        <v>764</v>
      </c>
      <c r="J23" s="188"/>
    </row>
    <row r="24" spans="2:10">
      <c r="C24" s="192" t="s">
        <v>772</v>
      </c>
      <c r="D24" s="188">
        <v>2009</v>
      </c>
      <c r="E24" s="188" t="s">
        <v>718</v>
      </c>
      <c r="F24" s="188" t="s">
        <v>739</v>
      </c>
      <c r="G24" s="188" t="s">
        <v>753</v>
      </c>
      <c r="H24" s="201">
        <v>44326</v>
      </c>
      <c r="I24" s="188" t="s">
        <v>764</v>
      </c>
      <c r="J24" s="188"/>
    </row>
    <row r="25" spans="2:10">
      <c r="B25" t="s">
        <v>712</v>
      </c>
      <c r="C25" s="194" t="s">
        <v>716</v>
      </c>
      <c r="D25">
        <v>2011</v>
      </c>
      <c r="E25" t="s">
        <v>726</v>
      </c>
      <c r="F25" t="s">
        <v>740</v>
      </c>
      <c r="G25" t="s">
        <v>754</v>
      </c>
      <c r="H25" t="s">
        <v>749</v>
      </c>
      <c r="I25" t="s">
        <v>765</v>
      </c>
    </row>
    <row r="26" spans="2:10">
      <c r="B26" t="s">
        <v>712</v>
      </c>
      <c r="C26" s="194" t="s">
        <v>716</v>
      </c>
      <c r="D26">
        <v>2011</v>
      </c>
      <c r="E26" t="s">
        <v>727</v>
      </c>
      <c r="F26" t="s">
        <v>741</v>
      </c>
      <c r="G26" t="s">
        <v>754</v>
      </c>
      <c r="H26" t="s">
        <v>749</v>
      </c>
      <c r="I26" t="s">
        <v>765</v>
      </c>
    </row>
    <row r="27" spans="2:10">
      <c r="B27" t="s">
        <v>712</v>
      </c>
      <c r="C27" s="194" t="s">
        <v>716</v>
      </c>
      <c r="D27">
        <v>2010</v>
      </c>
      <c r="E27" t="s">
        <v>728</v>
      </c>
      <c r="F27" t="s">
        <v>427</v>
      </c>
      <c r="G27" t="s">
        <v>754</v>
      </c>
      <c r="H27" t="s">
        <v>749</v>
      </c>
      <c r="I27" t="s">
        <v>765</v>
      </c>
    </row>
    <row r="28" spans="2:10">
      <c r="B28" t="s">
        <v>713</v>
      </c>
      <c r="C28" s="194" t="s">
        <v>716</v>
      </c>
      <c r="D28">
        <v>2008</v>
      </c>
      <c r="E28" t="s">
        <v>721</v>
      </c>
      <c r="F28" t="s">
        <v>742</v>
      </c>
      <c r="G28" t="s">
        <v>751</v>
      </c>
      <c r="H28" s="191">
        <v>44326</v>
      </c>
      <c r="I28" t="s">
        <v>762</v>
      </c>
    </row>
    <row r="29" spans="2:10">
      <c r="B29" t="s">
        <v>714</v>
      </c>
      <c r="C29" s="194" t="s">
        <v>716</v>
      </c>
      <c r="D29">
        <v>2012</v>
      </c>
      <c r="E29" t="s">
        <v>729</v>
      </c>
      <c r="F29" t="s">
        <v>743</v>
      </c>
      <c r="G29" t="s">
        <v>755</v>
      </c>
      <c r="H29" s="191">
        <v>44264</v>
      </c>
      <c r="I29" t="s">
        <v>766</v>
      </c>
    </row>
    <row r="30" spans="2:10">
      <c r="B30" t="s">
        <v>713</v>
      </c>
      <c r="C30" s="194" t="s">
        <v>716</v>
      </c>
      <c r="D30">
        <v>2011</v>
      </c>
      <c r="E30" t="s">
        <v>730</v>
      </c>
      <c r="F30" t="s">
        <v>436</v>
      </c>
      <c r="G30" t="s">
        <v>751</v>
      </c>
      <c r="H30" s="191">
        <v>44326</v>
      </c>
      <c r="I30" t="s">
        <v>762</v>
      </c>
    </row>
    <row r="31" spans="2:10">
      <c r="B31" t="s">
        <v>712</v>
      </c>
      <c r="C31" s="194" t="s">
        <v>716</v>
      </c>
      <c r="D31">
        <v>2011</v>
      </c>
      <c r="E31" t="s">
        <v>728</v>
      </c>
      <c r="F31" t="s">
        <v>744</v>
      </c>
      <c r="G31" t="s">
        <v>754</v>
      </c>
      <c r="H31" t="s">
        <v>749</v>
      </c>
      <c r="I31" t="s">
        <v>765</v>
      </c>
    </row>
    <row r="32" spans="2:10">
      <c r="B32" t="s">
        <v>713</v>
      </c>
      <c r="C32" s="194" t="s">
        <v>716</v>
      </c>
      <c r="D32">
        <v>2009</v>
      </c>
      <c r="E32" t="s">
        <v>731</v>
      </c>
      <c r="F32" t="s">
        <v>424</v>
      </c>
      <c r="G32" t="s">
        <v>751</v>
      </c>
      <c r="H32" s="191">
        <v>44326</v>
      </c>
      <c r="I32" t="s">
        <v>762</v>
      </c>
    </row>
    <row r="33" spans="1:9">
      <c r="B33" t="s">
        <v>713</v>
      </c>
      <c r="C33" s="194" t="s">
        <v>716</v>
      </c>
      <c r="D33">
        <v>2014</v>
      </c>
      <c r="E33" t="s">
        <v>732</v>
      </c>
      <c r="F33" t="s">
        <v>745</v>
      </c>
      <c r="G33" t="s">
        <v>751</v>
      </c>
      <c r="H33" s="191">
        <v>44326</v>
      </c>
      <c r="I33" t="s">
        <v>762</v>
      </c>
    </row>
    <row r="34" spans="1:9">
      <c r="B34" t="s">
        <v>713</v>
      </c>
      <c r="C34" s="194" t="s">
        <v>716</v>
      </c>
      <c r="D34">
        <v>2014</v>
      </c>
      <c r="E34" t="s">
        <v>733</v>
      </c>
      <c r="F34" t="s">
        <v>746</v>
      </c>
      <c r="G34" t="s">
        <v>751</v>
      </c>
      <c r="H34" s="191">
        <v>44326</v>
      </c>
      <c r="I34" t="s">
        <v>762</v>
      </c>
    </row>
    <row r="35" spans="1:9">
      <c r="B35" t="s">
        <v>713</v>
      </c>
      <c r="C35" s="194" t="s">
        <v>716</v>
      </c>
      <c r="D35">
        <v>2009</v>
      </c>
      <c r="E35" t="s">
        <v>734</v>
      </c>
      <c r="F35" t="s">
        <v>451</v>
      </c>
      <c r="G35" t="s">
        <v>751</v>
      </c>
      <c r="H35" s="191">
        <v>44326</v>
      </c>
      <c r="I35" t="s">
        <v>762</v>
      </c>
    </row>
    <row r="36" spans="1:9">
      <c r="B36" t="s">
        <v>712</v>
      </c>
      <c r="C36" s="194" t="s">
        <v>716</v>
      </c>
      <c r="D36">
        <v>2011</v>
      </c>
      <c r="E36" t="s">
        <v>735</v>
      </c>
      <c r="F36" t="s">
        <v>747</v>
      </c>
      <c r="G36" t="s">
        <v>756</v>
      </c>
      <c r="H36" t="s">
        <v>749</v>
      </c>
      <c r="I36" t="s">
        <v>767</v>
      </c>
    </row>
    <row r="39" spans="1:9" ht="14">
      <c r="B39" s="209" t="s">
        <v>799</v>
      </c>
      <c r="C39" s="209"/>
    </row>
    <row r="41" spans="1:9" ht="15.5">
      <c r="B41" s="199" t="s">
        <v>771</v>
      </c>
      <c r="C41" s="200"/>
    </row>
    <row r="43" spans="1:9">
      <c r="A43" t="s">
        <v>672</v>
      </c>
      <c r="B43" t="s">
        <v>702</v>
      </c>
      <c r="C43" t="s">
        <v>708</v>
      </c>
      <c r="D43" t="s">
        <v>785</v>
      </c>
    </row>
    <row r="44" spans="1:9">
      <c r="A44">
        <v>2012</v>
      </c>
      <c r="B44" t="s">
        <v>730</v>
      </c>
      <c r="C44" t="s">
        <v>693</v>
      </c>
      <c r="D44" t="s">
        <v>786</v>
      </c>
    </row>
    <row r="45" spans="1:9">
      <c r="A45">
        <v>2009</v>
      </c>
      <c r="B45" t="s">
        <v>773</v>
      </c>
      <c r="C45" t="s">
        <v>688</v>
      </c>
      <c r="D45" t="s">
        <v>787</v>
      </c>
    </row>
    <row r="46" spans="1:9">
      <c r="A46">
        <v>2012</v>
      </c>
      <c r="B46" t="s">
        <v>773</v>
      </c>
      <c r="C46" t="s">
        <v>779</v>
      </c>
      <c r="D46" t="s">
        <v>788</v>
      </c>
    </row>
    <row r="47" spans="1:9">
      <c r="A47">
        <v>2011</v>
      </c>
      <c r="B47" t="s">
        <v>774</v>
      </c>
      <c r="C47" t="s">
        <v>687</v>
      </c>
      <c r="D47" t="s">
        <v>789</v>
      </c>
    </row>
    <row r="48" spans="1:9">
      <c r="A48">
        <v>2011</v>
      </c>
      <c r="B48" t="s">
        <v>775</v>
      </c>
      <c r="C48" t="s">
        <v>780</v>
      </c>
      <c r="D48" t="s">
        <v>790</v>
      </c>
    </row>
    <row r="49" spans="1:7">
      <c r="A49">
        <v>2010</v>
      </c>
      <c r="B49" t="s">
        <v>776</v>
      </c>
      <c r="C49" t="s">
        <v>781</v>
      </c>
      <c r="D49" t="s">
        <v>791</v>
      </c>
    </row>
    <row r="50" spans="1:7">
      <c r="A50">
        <v>2008</v>
      </c>
      <c r="B50" t="s">
        <v>706</v>
      </c>
      <c r="C50" t="s">
        <v>782</v>
      </c>
      <c r="D50" t="s">
        <v>792</v>
      </c>
    </row>
    <row r="51" spans="1:7">
      <c r="A51">
        <v>2010</v>
      </c>
      <c r="B51" t="s">
        <v>728</v>
      </c>
      <c r="C51" t="s">
        <v>783</v>
      </c>
      <c r="D51" t="s">
        <v>793</v>
      </c>
    </row>
    <row r="52" spans="1:7">
      <c r="A52">
        <v>2010</v>
      </c>
      <c r="B52" t="s">
        <v>735</v>
      </c>
      <c r="C52" t="s">
        <v>697</v>
      </c>
      <c r="D52" t="s">
        <v>794</v>
      </c>
    </row>
    <row r="53" spans="1:7">
      <c r="A53">
        <v>2010</v>
      </c>
      <c r="B53" t="s">
        <v>775</v>
      </c>
      <c r="C53" t="s">
        <v>699</v>
      </c>
      <c r="D53" t="s">
        <v>795</v>
      </c>
    </row>
    <row r="54" spans="1:7">
      <c r="A54">
        <v>2009</v>
      </c>
      <c r="B54" t="s">
        <v>777</v>
      </c>
      <c r="C54" t="s">
        <v>696</v>
      </c>
      <c r="D54" t="s">
        <v>796</v>
      </c>
    </row>
    <row r="55" spans="1:7">
      <c r="A55">
        <v>2010</v>
      </c>
      <c r="B55" t="s">
        <v>778</v>
      </c>
      <c r="C55" t="s">
        <v>698</v>
      </c>
      <c r="D55" t="s">
        <v>797</v>
      </c>
    </row>
    <row r="56" spans="1:7">
      <c r="A56">
        <v>2006</v>
      </c>
      <c r="B56" t="s">
        <v>721</v>
      </c>
      <c r="C56" t="s">
        <v>784</v>
      </c>
      <c r="D56" t="s">
        <v>798</v>
      </c>
    </row>
    <row r="58" spans="1:7" ht="15.5">
      <c r="B58" s="208" t="s">
        <v>800</v>
      </c>
      <c r="C58" s="208"/>
    </row>
    <row r="60" spans="1:7" s="189" customFormat="1" ht="13">
      <c r="A60" s="193" t="s">
        <v>672</v>
      </c>
      <c r="B60" s="193" t="s">
        <v>702</v>
      </c>
      <c r="C60" s="193" t="s">
        <v>708</v>
      </c>
      <c r="D60" s="193" t="s">
        <v>785</v>
      </c>
      <c r="E60" s="193" t="s">
        <v>759</v>
      </c>
      <c r="F60" s="193" t="s">
        <v>748</v>
      </c>
      <c r="G60" s="193" t="s">
        <v>757</v>
      </c>
    </row>
    <row r="61" spans="1:7">
      <c r="A61">
        <v>2010</v>
      </c>
      <c r="B61" t="s">
        <v>801</v>
      </c>
      <c r="C61" t="s">
        <v>807</v>
      </c>
      <c r="D61" t="s">
        <v>809</v>
      </c>
      <c r="E61" t="s">
        <v>825</v>
      </c>
      <c r="F61" t="s">
        <v>758</v>
      </c>
      <c r="G61" s="191">
        <v>44419</v>
      </c>
    </row>
    <row r="62" spans="1:7">
      <c r="A62">
        <v>2010</v>
      </c>
      <c r="B62" t="s">
        <v>706</v>
      </c>
      <c r="C62" t="s">
        <v>479</v>
      </c>
      <c r="D62" t="s">
        <v>810</v>
      </c>
      <c r="E62" t="s">
        <v>825</v>
      </c>
      <c r="F62" t="s">
        <v>758</v>
      </c>
      <c r="G62" s="191">
        <v>44419</v>
      </c>
    </row>
    <row r="63" spans="1:7">
      <c r="A63">
        <v>2009</v>
      </c>
      <c r="B63" t="s">
        <v>731</v>
      </c>
      <c r="C63" t="s">
        <v>474</v>
      </c>
      <c r="D63" t="s">
        <v>811</v>
      </c>
      <c r="E63" t="s">
        <v>826</v>
      </c>
      <c r="F63" t="s">
        <v>831</v>
      </c>
      <c r="G63" s="191">
        <v>44419</v>
      </c>
    </row>
    <row r="64" spans="1:7">
      <c r="A64">
        <v>2008</v>
      </c>
      <c r="B64" t="s">
        <v>704</v>
      </c>
      <c r="C64" t="s">
        <v>488</v>
      </c>
      <c r="D64" t="s">
        <v>812</v>
      </c>
      <c r="E64" t="s">
        <v>827</v>
      </c>
      <c r="F64" t="s">
        <v>832</v>
      </c>
      <c r="G64" s="191">
        <v>44419</v>
      </c>
    </row>
    <row r="65" spans="1:10">
      <c r="A65">
        <v>2011</v>
      </c>
      <c r="B65" t="s">
        <v>724</v>
      </c>
      <c r="C65" t="s">
        <v>478</v>
      </c>
      <c r="D65" t="s">
        <v>813</v>
      </c>
      <c r="E65" t="s">
        <v>827</v>
      </c>
      <c r="F65" t="s">
        <v>832</v>
      </c>
      <c r="G65" s="191">
        <v>44419</v>
      </c>
    </row>
    <row r="66" spans="1:10">
      <c r="A66">
        <v>2016</v>
      </c>
      <c r="B66" t="s">
        <v>802</v>
      </c>
      <c r="C66" t="s">
        <v>484</v>
      </c>
      <c r="D66" t="s">
        <v>814</v>
      </c>
      <c r="E66" t="s">
        <v>826</v>
      </c>
      <c r="F66" t="s">
        <v>831</v>
      </c>
      <c r="G66" s="191">
        <v>44419</v>
      </c>
    </row>
    <row r="67" spans="1:10">
      <c r="A67">
        <v>2008</v>
      </c>
      <c r="B67" t="s">
        <v>706</v>
      </c>
      <c r="C67" t="s">
        <v>469</v>
      </c>
      <c r="D67" t="s">
        <v>815</v>
      </c>
      <c r="E67" t="s">
        <v>828</v>
      </c>
      <c r="F67" s="191">
        <v>44238</v>
      </c>
      <c r="G67" t="s">
        <v>835</v>
      </c>
    </row>
    <row r="68" spans="1:10">
      <c r="A68">
        <v>2010</v>
      </c>
      <c r="B68" t="s">
        <v>803</v>
      </c>
      <c r="C68" t="s">
        <v>472</v>
      </c>
      <c r="D68" t="s">
        <v>816</v>
      </c>
      <c r="E68" t="s">
        <v>827</v>
      </c>
      <c r="F68" t="s">
        <v>832</v>
      </c>
      <c r="G68" s="191">
        <v>44419</v>
      </c>
    </row>
    <row r="69" spans="1:10">
      <c r="A69">
        <v>2009</v>
      </c>
      <c r="B69" t="s">
        <v>730</v>
      </c>
      <c r="C69" t="s">
        <v>476</v>
      </c>
      <c r="D69" t="s">
        <v>817</v>
      </c>
      <c r="E69" t="s">
        <v>828</v>
      </c>
      <c r="F69" s="191">
        <v>44238</v>
      </c>
      <c r="G69" t="s">
        <v>835</v>
      </c>
    </row>
    <row r="70" spans="1:10">
      <c r="A70">
        <v>2010</v>
      </c>
      <c r="B70" t="s">
        <v>804</v>
      </c>
      <c r="C70" t="s">
        <v>477</v>
      </c>
      <c r="D70" t="s">
        <v>818</v>
      </c>
      <c r="E70" t="s">
        <v>826</v>
      </c>
      <c r="F70" t="s">
        <v>831</v>
      </c>
      <c r="G70" s="191">
        <v>44419</v>
      </c>
    </row>
    <row r="71" spans="1:10">
      <c r="A71">
        <v>2010</v>
      </c>
      <c r="B71" t="s">
        <v>775</v>
      </c>
      <c r="C71" t="s">
        <v>490</v>
      </c>
      <c r="D71" t="s">
        <v>819</v>
      </c>
      <c r="E71" t="s">
        <v>829</v>
      </c>
      <c r="F71" t="s">
        <v>833</v>
      </c>
      <c r="G71" t="s">
        <v>835</v>
      </c>
    </row>
    <row r="72" spans="1:10">
      <c r="A72">
        <v>2010</v>
      </c>
      <c r="B72" t="s">
        <v>805</v>
      </c>
      <c r="C72" t="s">
        <v>491</v>
      </c>
      <c r="D72" t="s">
        <v>820</v>
      </c>
      <c r="E72" t="s">
        <v>829</v>
      </c>
      <c r="F72" t="s">
        <v>833</v>
      </c>
      <c r="G72" t="s">
        <v>835</v>
      </c>
      <c r="J72" s="197"/>
    </row>
    <row r="73" spans="1:10">
      <c r="A73">
        <v>2006</v>
      </c>
      <c r="B73" t="s">
        <v>806</v>
      </c>
      <c r="C73" t="s">
        <v>485</v>
      </c>
      <c r="D73" t="s">
        <v>821</v>
      </c>
      <c r="E73" t="s">
        <v>826</v>
      </c>
      <c r="F73" t="s">
        <v>831</v>
      </c>
      <c r="G73" s="191">
        <v>44419</v>
      </c>
    </row>
    <row r="74" spans="1:10">
      <c r="A74">
        <v>2013</v>
      </c>
      <c r="B74" t="s">
        <v>705</v>
      </c>
      <c r="C74" t="s">
        <v>683</v>
      </c>
      <c r="D74" t="s">
        <v>822</v>
      </c>
      <c r="E74" t="s">
        <v>830</v>
      </c>
      <c r="F74" t="s">
        <v>834</v>
      </c>
      <c r="G74" t="s">
        <v>835</v>
      </c>
    </row>
    <row r="75" spans="1:10">
      <c r="A75">
        <v>2011</v>
      </c>
      <c r="B75" t="s">
        <v>722</v>
      </c>
      <c r="C75" t="s">
        <v>689</v>
      </c>
      <c r="D75" t="s">
        <v>823</v>
      </c>
      <c r="E75" t="s">
        <v>830</v>
      </c>
      <c r="F75" t="s">
        <v>834</v>
      </c>
      <c r="G75" t="s">
        <v>835</v>
      </c>
    </row>
    <row r="76" spans="1:10">
      <c r="A76">
        <v>2012</v>
      </c>
      <c r="B76" t="s">
        <v>707</v>
      </c>
      <c r="C76" t="s">
        <v>808</v>
      </c>
      <c r="D76" t="s">
        <v>824</v>
      </c>
      <c r="E76" t="s">
        <v>830</v>
      </c>
      <c r="F76" t="s">
        <v>834</v>
      </c>
      <c r="G76" t="s">
        <v>835</v>
      </c>
    </row>
    <row r="78" spans="1:10" ht="15.5">
      <c r="B78" s="202" t="s">
        <v>836</v>
      </c>
      <c r="C78" s="202"/>
    </row>
    <row r="80" spans="1:10" ht="2" customHeight="1"/>
    <row r="81" spans="2:9" hidden="1"/>
    <row r="82" spans="2:9" hidden="1"/>
    <row r="83" spans="2:9" hidden="1"/>
    <row r="84" spans="2:9" ht="13">
      <c r="B84" s="203" t="s">
        <v>711</v>
      </c>
      <c r="C84" s="203" t="s">
        <v>715</v>
      </c>
      <c r="D84" s="203" t="s">
        <v>672</v>
      </c>
      <c r="E84" s="203" t="s">
        <v>702</v>
      </c>
      <c r="F84" s="203" t="s">
        <v>708</v>
      </c>
      <c r="G84" s="203" t="s">
        <v>785</v>
      </c>
      <c r="H84" s="203" t="s">
        <v>748</v>
      </c>
      <c r="I84" s="203" t="s">
        <v>757</v>
      </c>
    </row>
    <row r="85" spans="2:9">
      <c r="C85" s="204" t="s">
        <v>772</v>
      </c>
      <c r="D85" s="205">
        <v>2006</v>
      </c>
      <c r="E85" s="205" t="s">
        <v>806</v>
      </c>
      <c r="F85" s="205" t="s">
        <v>467</v>
      </c>
      <c r="G85" s="205" t="s">
        <v>848</v>
      </c>
      <c r="H85" s="205" t="s">
        <v>752</v>
      </c>
      <c r="I85" s="205" t="s">
        <v>758</v>
      </c>
    </row>
    <row r="86" spans="2:9">
      <c r="C86" s="204" t="s">
        <v>772</v>
      </c>
      <c r="D86" s="205">
        <v>2010</v>
      </c>
      <c r="E86" s="205" t="s">
        <v>805</v>
      </c>
      <c r="F86" s="205" t="s">
        <v>475</v>
      </c>
      <c r="G86" s="205" t="s">
        <v>849</v>
      </c>
      <c r="H86" s="205" t="s">
        <v>752</v>
      </c>
      <c r="I86" s="205" t="s">
        <v>758</v>
      </c>
    </row>
    <row r="87" spans="2:9">
      <c r="C87" s="204" t="s">
        <v>772</v>
      </c>
      <c r="D87" s="205">
        <v>2011</v>
      </c>
      <c r="E87" s="205" t="s">
        <v>838</v>
      </c>
      <c r="F87" s="205" t="s">
        <v>462</v>
      </c>
      <c r="G87" s="205" t="s">
        <v>850</v>
      </c>
      <c r="H87" s="205" t="s">
        <v>752</v>
      </c>
      <c r="I87" s="205" t="s">
        <v>758</v>
      </c>
    </row>
    <row r="88" spans="2:9">
      <c r="B88" t="s">
        <v>837</v>
      </c>
      <c r="C88" s="206" t="s">
        <v>716</v>
      </c>
      <c r="D88" s="206">
        <v>2013</v>
      </c>
      <c r="E88" s="206" t="s">
        <v>839</v>
      </c>
      <c r="F88" s="206" t="s">
        <v>449</v>
      </c>
      <c r="G88" s="206" t="s">
        <v>851</v>
      </c>
      <c r="H88" s="206" t="s">
        <v>751</v>
      </c>
      <c r="I88" s="207">
        <v>44326</v>
      </c>
    </row>
    <row r="89" spans="2:9">
      <c r="B89" t="s">
        <v>837</v>
      </c>
      <c r="C89" s="206" t="s">
        <v>716</v>
      </c>
      <c r="D89" s="206">
        <v>2015</v>
      </c>
      <c r="E89" s="206" t="s">
        <v>723</v>
      </c>
      <c r="F89" s="206" t="s">
        <v>464</v>
      </c>
      <c r="G89" s="206" t="s">
        <v>852</v>
      </c>
      <c r="H89" s="206" t="s">
        <v>751</v>
      </c>
      <c r="I89" s="207">
        <v>44326</v>
      </c>
    </row>
    <row r="90" spans="2:9">
      <c r="B90" t="s">
        <v>837</v>
      </c>
      <c r="C90" s="206" t="s">
        <v>716</v>
      </c>
      <c r="D90" s="206">
        <v>2009</v>
      </c>
      <c r="E90" s="206" t="s">
        <v>805</v>
      </c>
      <c r="F90" s="206" t="s">
        <v>465</v>
      </c>
      <c r="G90" s="206" t="s">
        <v>853</v>
      </c>
      <c r="H90" s="206" t="s">
        <v>751</v>
      </c>
      <c r="I90" s="207">
        <v>44326</v>
      </c>
    </row>
    <row r="91" spans="2:9">
      <c r="B91" t="s">
        <v>837</v>
      </c>
      <c r="C91" s="206" t="s">
        <v>716</v>
      </c>
      <c r="D91" s="206">
        <v>2009</v>
      </c>
      <c r="E91" s="206" t="s">
        <v>840</v>
      </c>
      <c r="F91" s="206" t="s">
        <v>845</v>
      </c>
      <c r="G91" s="206" t="s">
        <v>854</v>
      </c>
      <c r="H91" s="206" t="s">
        <v>751</v>
      </c>
      <c r="I91" s="207">
        <v>44326</v>
      </c>
    </row>
    <row r="92" spans="2:9">
      <c r="B92" t="s">
        <v>837</v>
      </c>
      <c r="C92" s="206" t="s">
        <v>716</v>
      </c>
      <c r="D92" s="206">
        <v>2010</v>
      </c>
      <c r="E92" s="206" t="s">
        <v>805</v>
      </c>
      <c r="F92" s="206" t="s">
        <v>466</v>
      </c>
      <c r="G92" s="206" t="s">
        <v>811</v>
      </c>
      <c r="H92" s="206" t="s">
        <v>751</v>
      </c>
      <c r="I92" s="207">
        <v>44326</v>
      </c>
    </row>
    <row r="93" spans="2:9">
      <c r="B93" t="s">
        <v>837</v>
      </c>
      <c r="C93" s="206" t="s">
        <v>716</v>
      </c>
      <c r="D93" s="206">
        <v>2010</v>
      </c>
      <c r="E93" s="206" t="s">
        <v>841</v>
      </c>
      <c r="F93" s="206" t="s">
        <v>450</v>
      </c>
      <c r="G93" s="206" t="s">
        <v>855</v>
      </c>
      <c r="H93" s="206" t="s">
        <v>749</v>
      </c>
      <c r="I93" s="207">
        <v>44326</v>
      </c>
    </row>
    <row r="94" spans="2:9">
      <c r="B94" t="s">
        <v>837</v>
      </c>
      <c r="C94" s="206" t="s">
        <v>716</v>
      </c>
      <c r="D94" s="206">
        <v>2008</v>
      </c>
      <c r="E94" s="206" t="s">
        <v>842</v>
      </c>
      <c r="F94" s="206" t="s">
        <v>846</v>
      </c>
      <c r="G94" s="206" t="s">
        <v>856</v>
      </c>
      <c r="H94" s="206" t="s">
        <v>751</v>
      </c>
      <c r="I94" s="207">
        <v>44326</v>
      </c>
    </row>
    <row r="95" spans="2:9">
      <c r="B95" t="s">
        <v>837</v>
      </c>
      <c r="C95" s="206" t="s">
        <v>716</v>
      </c>
      <c r="D95" s="206">
        <v>2013</v>
      </c>
      <c r="E95" s="206" t="s">
        <v>843</v>
      </c>
      <c r="F95" s="206" t="s">
        <v>455</v>
      </c>
      <c r="G95" s="206" t="s">
        <v>787</v>
      </c>
      <c r="H95" s="206" t="s">
        <v>751</v>
      </c>
      <c r="I95" s="207">
        <v>44326</v>
      </c>
    </row>
    <row r="96" spans="2:9">
      <c r="B96" t="s">
        <v>837</v>
      </c>
      <c r="C96" s="206" t="s">
        <v>716</v>
      </c>
      <c r="D96" s="206">
        <v>2013</v>
      </c>
      <c r="E96" s="206" t="s">
        <v>723</v>
      </c>
      <c r="F96" s="206" t="s">
        <v>445</v>
      </c>
      <c r="G96" s="206" t="s">
        <v>857</v>
      </c>
      <c r="H96" s="206" t="s">
        <v>749</v>
      </c>
      <c r="I96" s="207">
        <v>44326</v>
      </c>
    </row>
    <row r="97" spans="2:9">
      <c r="B97" t="s">
        <v>837</v>
      </c>
      <c r="C97" s="206" t="s">
        <v>716</v>
      </c>
      <c r="D97" s="206">
        <v>2012</v>
      </c>
      <c r="E97" s="206" t="s">
        <v>844</v>
      </c>
      <c r="F97" s="206" t="s">
        <v>448</v>
      </c>
      <c r="G97" s="206" t="s">
        <v>858</v>
      </c>
      <c r="H97" s="206" t="s">
        <v>753</v>
      </c>
      <c r="I97" s="207">
        <v>44326</v>
      </c>
    </row>
    <row r="98" spans="2:9">
      <c r="B98" t="s">
        <v>837</v>
      </c>
      <c r="C98" s="206" t="s">
        <v>716</v>
      </c>
      <c r="D98" s="206">
        <v>2010</v>
      </c>
      <c r="E98" s="206" t="s">
        <v>730</v>
      </c>
      <c r="F98" s="206" t="s">
        <v>847</v>
      </c>
      <c r="G98" s="206" t="s">
        <v>859</v>
      </c>
      <c r="H98" s="206" t="s">
        <v>751</v>
      </c>
      <c r="I98" s="207">
        <v>44326</v>
      </c>
    </row>
  </sheetData>
  <mergeCells count="6">
    <mergeCell ref="A2:B2"/>
    <mergeCell ref="A11:B11"/>
    <mergeCell ref="B39:C39"/>
    <mergeCell ref="B58:C58"/>
    <mergeCell ref="C1:D1"/>
    <mergeCell ref="C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Stadium, WCD, MSK, PKMC, Majik</vt:lpstr>
      <vt:lpstr>NZ CAL &amp; DEALER LIST</vt:lpstr>
      <vt:lpstr>DEALER LIST</vt:lpstr>
      <vt:lpstr>SALE</vt:lpstr>
      <vt:lpstr>passwords</vt:lpstr>
      <vt:lpstr>ACTIVE DEALER</vt:lpstr>
      <vt:lpstr>PURCHASES</vt:lpstr>
      <vt:lpstr>Bidding Gauge</vt:lpstr>
      <vt:lpstr>ESTEEM CARS</vt:lpstr>
    </vt:vector>
  </TitlesOfParts>
  <Company>iComm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MTyler</dc:creator>
  <cp:lastModifiedBy>Nancy Tiaba</cp:lastModifiedBy>
  <cp:lastPrinted>2014-10-30T01:59:00Z</cp:lastPrinted>
  <dcterms:created xsi:type="dcterms:W3CDTF">2011-10-13T19:36:00Z</dcterms:created>
  <dcterms:modified xsi:type="dcterms:W3CDTF">2021-10-13T23:27:26Z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1033-11.2.0.10323</vt:lpwstr>
  </property>
  <property fmtid="{D5CDD505-2E9C-101B-9397-08002B2CF9AE}" pid="3" name="ICV">
    <vt:lpwstr>D2D99FD76C82416B943B9A108D5C3A89</vt:lpwstr>
  </property>
</Properties>
</file>