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IBC\IBC Auto Africa\"/>
    </mc:Choice>
  </mc:AlternateContent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7" i="1" l="1"/>
  <c r="U77" i="1"/>
  <c r="T77" i="1"/>
  <c r="T76" i="1"/>
  <c r="U76" i="1" s="1"/>
  <c r="T75" i="1"/>
  <c r="V75" i="1" s="1"/>
  <c r="V74" i="1"/>
  <c r="T74" i="1"/>
  <c r="U74" i="1" s="1"/>
  <c r="U75" i="1" l="1"/>
  <c r="V76" i="1"/>
  <c r="V73" i="1"/>
  <c r="U73" i="1"/>
  <c r="T73" i="1"/>
  <c r="T72" i="1"/>
  <c r="V72" i="1" s="1"/>
  <c r="T71" i="1"/>
  <c r="V71" i="1" s="1"/>
  <c r="V70" i="1"/>
  <c r="T70" i="1"/>
  <c r="U70" i="1" s="1"/>
  <c r="T69" i="1"/>
  <c r="V69" i="1" s="1"/>
  <c r="T68" i="1"/>
  <c r="U68" i="1" s="1"/>
  <c r="T67" i="1"/>
  <c r="V67" i="1" s="1"/>
  <c r="T66" i="1"/>
  <c r="U66" i="1" s="1"/>
  <c r="V65" i="1"/>
  <c r="U65" i="1"/>
  <c r="T65" i="1"/>
  <c r="U71" i="1" l="1"/>
  <c r="V66" i="1"/>
  <c r="U72" i="1"/>
  <c r="V68" i="1"/>
  <c r="U69" i="1"/>
  <c r="U67" i="1"/>
  <c r="S79" i="1"/>
  <c r="T64" i="1"/>
  <c r="T63" i="1"/>
  <c r="T62" i="1"/>
  <c r="T61" i="1"/>
  <c r="T60" i="1"/>
  <c r="T59" i="1"/>
  <c r="T58" i="1"/>
  <c r="T57" i="1"/>
  <c r="T56" i="1"/>
  <c r="T55" i="1"/>
  <c r="T50" i="1"/>
  <c r="T49" i="1"/>
  <c r="T54" i="1"/>
  <c r="T52" i="1"/>
  <c r="T48" i="1"/>
  <c r="T51" i="1"/>
  <c r="T47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17" i="1"/>
  <c r="T13" i="1"/>
  <c r="T12" i="1"/>
  <c r="T11" i="1"/>
  <c r="T10" i="1"/>
  <c r="T9" i="1"/>
  <c r="T8" i="1"/>
  <c r="T7" i="1"/>
  <c r="T6" i="1"/>
  <c r="T5" i="1"/>
  <c r="T4" i="1"/>
  <c r="R53" i="1" l="1"/>
  <c r="T53" i="1" s="1"/>
  <c r="R79" i="1"/>
  <c r="V64" i="1"/>
  <c r="V63" i="1"/>
  <c r="V62" i="1"/>
  <c r="U61" i="1"/>
  <c r="V60" i="1"/>
  <c r="V59" i="1"/>
  <c r="V50" i="1"/>
  <c r="V58" i="1"/>
  <c r="V57" i="1"/>
  <c r="U64" i="1" l="1"/>
  <c r="U57" i="1"/>
  <c r="V61" i="1"/>
  <c r="U59" i="1"/>
  <c r="U62" i="1"/>
  <c r="U60" i="1"/>
  <c r="U63" i="1"/>
  <c r="U50" i="1"/>
  <c r="U58" i="1"/>
  <c r="Q3" i="1"/>
  <c r="Q79" i="1" s="1"/>
  <c r="P79" i="1" l="1"/>
  <c r="V49" i="1" l="1"/>
  <c r="U49" i="1"/>
  <c r="U56" i="1"/>
  <c r="V55" i="1"/>
  <c r="V54" i="1"/>
  <c r="U54" i="1"/>
  <c r="V53" i="1"/>
  <c r="U55" i="1" l="1"/>
  <c r="U53" i="1"/>
  <c r="V56" i="1"/>
  <c r="V52" i="1"/>
  <c r="V48" i="1"/>
  <c r="U51" i="1"/>
  <c r="U52" i="1" l="1"/>
  <c r="V51" i="1"/>
  <c r="U48" i="1"/>
  <c r="O46" i="1"/>
  <c r="T46" i="1" s="1"/>
  <c r="O45" i="1"/>
  <c r="T45" i="1" s="1"/>
  <c r="O43" i="1"/>
  <c r="T43" i="1" s="1"/>
  <c r="O44" i="1"/>
  <c r="T44" i="1" s="1"/>
  <c r="O79" i="1" l="1"/>
  <c r="V47" i="1"/>
  <c r="U47" i="1" l="1"/>
  <c r="N79" i="1"/>
  <c r="V45" i="1"/>
  <c r="V44" i="1"/>
  <c r="U46" i="1"/>
  <c r="V43" i="1"/>
  <c r="V41" i="1"/>
  <c r="V38" i="1"/>
  <c r="U37" i="1"/>
  <c r="U40" i="1"/>
  <c r="V42" i="1"/>
  <c r="V39" i="1"/>
  <c r="V46" i="1" l="1"/>
  <c r="U43" i="1"/>
  <c r="V37" i="1"/>
  <c r="V40" i="1"/>
  <c r="U42" i="1"/>
  <c r="U45" i="1"/>
  <c r="U38" i="1"/>
  <c r="U41" i="1"/>
  <c r="U39" i="1"/>
  <c r="U44" i="1"/>
  <c r="M79" i="1"/>
  <c r="L79" i="1"/>
  <c r="K79" i="1"/>
  <c r="J79" i="1"/>
  <c r="H79" i="1"/>
  <c r="U36" i="1"/>
  <c r="V36" i="1" l="1"/>
  <c r="U33" i="1"/>
  <c r="V33" i="1" l="1"/>
  <c r="V32" i="1"/>
  <c r="V28" i="1"/>
  <c r="U32" i="1" l="1"/>
  <c r="U28" i="1"/>
  <c r="V30" i="1"/>
  <c r="V27" i="1"/>
  <c r="V26" i="1"/>
  <c r="U26" i="1"/>
  <c r="V35" i="1"/>
  <c r="V25" i="1"/>
  <c r="U25" i="1"/>
  <c r="V34" i="1"/>
  <c r="U34" i="1"/>
  <c r="V31" i="1"/>
  <c r="V24" i="1"/>
  <c r="U24" i="1"/>
  <c r="V29" i="1"/>
  <c r="U23" i="1"/>
  <c r="U31" i="1" l="1"/>
  <c r="V23" i="1"/>
  <c r="U27" i="1"/>
  <c r="U30" i="1"/>
  <c r="U35" i="1"/>
  <c r="U29" i="1"/>
  <c r="I3" i="1" l="1"/>
  <c r="U4" i="1" l="1"/>
  <c r="I15" i="1"/>
  <c r="T15" i="1" s="1"/>
  <c r="I14" i="1"/>
  <c r="T14" i="1" s="1"/>
  <c r="I21" i="1"/>
  <c r="T21" i="1" s="1"/>
  <c r="I20" i="1"/>
  <c r="T20" i="1" s="1"/>
  <c r="I19" i="1"/>
  <c r="T19" i="1" s="1"/>
  <c r="I18" i="1"/>
  <c r="T18" i="1" s="1"/>
  <c r="I16" i="1"/>
  <c r="T16" i="1" s="1"/>
  <c r="I79" i="1" l="1"/>
  <c r="V21" i="1"/>
  <c r="U16" i="1"/>
  <c r="U21" i="1"/>
  <c r="V17" i="1"/>
  <c r="V16" i="1"/>
  <c r="V7" i="1"/>
  <c r="V6" i="1"/>
  <c r="U17" i="1"/>
  <c r="U7" i="1"/>
  <c r="V14" i="1"/>
  <c r="V20" i="1"/>
  <c r="V19" i="1"/>
  <c r="V15" i="1"/>
  <c r="V22" i="1"/>
  <c r="V18" i="1"/>
  <c r="V13" i="1"/>
  <c r="V12" i="1"/>
  <c r="V11" i="1"/>
  <c r="V10" i="1"/>
  <c r="V9" i="1"/>
  <c r="V8" i="1"/>
  <c r="U6" i="1"/>
  <c r="V5" i="1"/>
  <c r="U8" i="1" l="1"/>
  <c r="U18" i="1"/>
  <c r="U9" i="1"/>
  <c r="U22" i="1"/>
  <c r="U10" i="1"/>
  <c r="U15" i="1"/>
  <c r="U11" i="1"/>
  <c r="U19" i="1"/>
  <c r="U12" i="1"/>
  <c r="U20" i="1"/>
  <c r="U5" i="1"/>
  <c r="U13" i="1"/>
  <c r="U14" i="1"/>
  <c r="V4" i="1" l="1"/>
</calcChain>
</file>

<file path=xl/sharedStrings.xml><?xml version="1.0" encoding="utf-8"?>
<sst xmlns="http://schemas.openxmlformats.org/spreadsheetml/2006/main" count="244" uniqueCount="144">
  <si>
    <t>Year</t>
  </si>
  <si>
    <t>Make/Model</t>
  </si>
  <si>
    <t>Chassis</t>
  </si>
  <si>
    <t>Price</t>
  </si>
  <si>
    <t>TOYOTA, PROBOX</t>
  </si>
  <si>
    <t>NSP160-0003112</t>
  </si>
  <si>
    <t>HONDA, CR-V</t>
  </si>
  <si>
    <t>RM1-1102961</t>
  </si>
  <si>
    <t>NISSAN, MARCH</t>
  </si>
  <si>
    <t>K13-042331</t>
  </si>
  <si>
    <t>% of Payment Made</t>
  </si>
  <si>
    <t>MAZDA, DEMIO</t>
  </si>
  <si>
    <t>DE3FS-559175</t>
  </si>
  <si>
    <t>SUBARU, TREZIA</t>
  </si>
  <si>
    <t>NSP120-6008085</t>
  </si>
  <si>
    <t>TOYOTA, NOAH</t>
  </si>
  <si>
    <t>ZRR70-0569063</t>
  </si>
  <si>
    <t>DE3FS-544741</t>
  </si>
  <si>
    <t>TOYOTA, PORTE</t>
  </si>
  <si>
    <t>NCP141-9061849</t>
  </si>
  <si>
    <t>NSP140-9006230</t>
  </si>
  <si>
    <t>TOYOTA, VITZ</t>
  </si>
  <si>
    <t>KSP130-2076295</t>
  </si>
  <si>
    <t>NSP130-2126276</t>
  </si>
  <si>
    <t>DEJFS-151438</t>
  </si>
  <si>
    <t>DEJFS-151179</t>
  </si>
  <si>
    <t>TOTAL PAYMENTS</t>
  </si>
  <si>
    <t>PAYMENTS</t>
  </si>
  <si>
    <t>BALANCE</t>
  </si>
  <si>
    <t>Ship Name</t>
  </si>
  <si>
    <t>Date Ship</t>
  </si>
  <si>
    <t>Date Arrive</t>
  </si>
  <si>
    <t>TARIFA-YK</t>
  </si>
  <si>
    <t>Aquarius Leader-NG</t>
  </si>
  <si>
    <t>Cattleya Ace-KB</t>
  </si>
  <si>
    <t>Cattleya Ace-KZ</t>
  </si>
  <si>
    <t>NISSAN, JUKE</t>
  </si>
  <si>
    <t>YF15-216764</t>
  </si>
  <si>
    <t>TOYOTA, IST</t>
  </si>
  <si>
    <t>NCP115-2001193</t>
  </si>
  <si>
    <t>KSP130-2073875</t>
  </si>
  <si>
    <t>TOYOTA, COROLLA AXIO</t>
  </si>
  <si>
    <t>NZE161-7032630</t>
  </si>
  <si>
    <t>NZE161-7060253</t>
  </si>
  <si>
    <t>TOYOTA, PASSO</t>
  </si>
  <si>
    <t>KGC30-0150263</t>
  </si>
  <si>
    <t>rlsd 08/12</t>
  </si>
  <si>
    <t>rlsd 10/19</t>
  </si>
  <si>
    <t>Prominent Ace-KB</t>
  </si>
  <si>
    <t>NSP130-2107688</t>
  </si>
  <si>
    <t>SUZUKI, SWIFT</t>
  </si>
  <si>
    <t>ZC72S-230447</t>
  </si>
  <si>
    <t>KGC30-0158560</t>
  </si>
  <si>
    <t>ZC72S-220180</t>
  </si>
  <si>
    <t>VOLKSWAGEN, POLO</t>
  </si>
  <si>
    <t>WVWZZZ6RZDU039696</t>
  </si>
  <si>
    <t>K13-713545</t>
  </si>
  <si>
    <t>VOLVO, V40</t>
  </si>
  <si>
    <t>YV1MV485BE2098730</t>
  </si>
  <si>
    <t>NISSAN, AD</t>
  </si>
  <si>
    <t>VY12-156414</t>
  </si>
  <si>
    <t>DE3FS-557196</t>
  </si>
  <si>
    <t>KSP130-2076439</t>
  </si>
  <si>
    <t>KNJ10-300168</t>
  </si>
  <si>
    <t>NISSAN, DUALIS</t>
  </si>
  <si>
    <t>ZRR70-0569673</t>
  </si>
  <si>
    <t>Morning Ninni-KB</t>
  </si>
  <si>
    <t>Supreme Ace-KZ</t>
  </si>
  <si>
    <t>Leo Leader-KB</t>
  </si>
  <si>
    <t>Leo Leader-NG</t>
  </si>
  <si>
    <t>NCP81-5206557</t>
  </si>
  <si>
    <t>TOYOTA, SIENTA</t>
  </si>
  <si>
    <t>Leo Leader-YK</t>
  </si>
  <si>
    <t>BMSM</t>
  </si>
  <si>
    <t>L275V-1021936</t>
  </si>
  <si>
    <t>DAIHATSU, MIRA</t>
  </si>
  <si>
    <t>Unassigned</t>
  </si>
  <si>
    <t>NCP50-0151713</t>
  </si>
  <si>
    <t>NCP160-0029534</t>
  </si>
  <si>
    <t>NCP50-0150666</t>
  </si>
  <si>
    <t>HONDA, FIT</t>
  </si>
  <si>
    <t>GK3-1030017</t>
  </si>
  <si>
    <t>NZE164-7028016</t>
  </si>
  <si>
    <t>TOYOTA, COROLLA FIELDER</t>
  </si>
  <si>
    <t>NKE165-7056019</t>
  </si>
  <si>
    <t>VZNY12-049989</t>
  </si>
  <si>
    <t>SUZUKI, ALTO</t>
  </si>
  <si>
    <t>HA35S-192539</t>
  </si>
  <si>
    <t>VY12-169019</t>
  </si>
  <si>
    <t>HA25S-935013</t>
  </si>
  <si>
    <t>NCP50-0152137</t>
  </si>
  <si>
    <t>Aquarius Leader(YK)</t>
  </si>
  <si>
    <t>Aquarius Leader(KB)</t>
  </si>
  <si>
    <t>Aquarius Leader(NG)</t>
  </si>
  <si>
    <t>S321V-0218163</t>
  </si>
  <si>
    <t>DAIHATSU, HI-JET</t>
  </si>
  <si>
    <t>NKE165-7060307</t>
  </si>
  <si>
    <t>SUZUKI, WAGON R</t>
  </si>
  <si>
    <t>MH34S-350532</t>
  </si>
  <si>
    <t>Sunlight Ace(KB)</t>
  </si>
  <si>
    <t>MAZDA, CAROL</t>
  </si>
  <si>
    <t>HB35S-111482</t>
  </si>
  <si>
    <t>NCP50-0152672</t>
  </si>
  <si>
    <t>TOYOTA, SUCCEED</t>
  </si>
  <si>
    <t>NCP160-0006057</t>
  </si>
  <si>
    <t>NCP160-0007605</t>
  </si>
  <si>
    <t>L275V-1023071</t>
  </si>
  <si>
    <t>NCP160-0026583</t>
  </si>
  <si>
    <t>DAIHATSU, ATRAI WAGON</t>
  </si>
  <si>
    <t>S321G-0061876</t>
  </si>
  <si>
    <t>NISSAN, WINGROAD</t>
  </si>
  <si>
    <t>JY12-048898</t>
  </si>
  <si>
    <t>TOYOTA, ALLION</t>
  </si>
  <si>
    <t>ZRT261-3022784</t>
  </si>
  <si>
    <t>NKE165-7079554</t>
  </si>
  <si>
    <t>TOYOTA, SPADE</t>
  </si>
  <si>
    <t>NSP140-9016212</t>
  </si>
  <si>
    <t>SUBARU, LEVORG</t>
  </si>
  <si>
    <t>VM4-007044</t>
  </si>
  <si>
    <t>NISSAN, NOTE</t>
  </si>
  <si>
    <t>E12-250183</t>
  </si>
  <si>
    <t>HONDA, STEPWAGON</t>
  </si>
  <si>
    <t>RK6-1402330</t>
  </si>
  <si>
    <t>Sunlight Ace(NG)</t>
  </si>
  <si>
    <t>Clover Ace(YK)</t>
  </si>
  <si>
    <t>Orion Leader(KB)</t>
  </si>
  <si>
    <t>Orion Leader(YK)</t>
  </si>
  <si>
    <t>NSP160-0009713</t>
  </si>
  <si>
    <t>NZE161-7094405</t>
  </si>
  <si>
    <t>MITSUBISHI, GALANT FORTIS</t>
  </si>
  <si>
    <t>CY6A-0400348</t>
  </si>
  <si>
    <t>NCP50-0151517</t>
  </si>
  <si>
    <t>VM4-002253</t>
  </si>
  <si>
    <t>MAZDA, CX-5</t>
  </si>
  <si>
    <t>KE2AW-130581</t>
  </si>
  <si>
    <t>TOYOTA, WISH</t>
  </si>
  <si>
    <t>ZGE20-6026973</t>
  </si>
  <si>
    <t>NCP141-9147283</t>
  </si>
  <si>
    <t>NCP160-0019516</t>
  </si>
  <si>
    <t>NCP160-0026553</t>
  </si>
  <si>
    <t>ZRR70-0600120</t>
  </si>
  <si>
    <t>MAZDA, ATENZA</t>
  </si>
  <si>
    <t>GJEFP-103831</t>
  </si>
  <si>
    <t>GJEFP-103838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</si>
</sst>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8" fontId="0" fillId="0" borderId="0" xfId="0" applyNumberFormat="1"/>
    <xf numFmtId="164" fontId="0" fillId="0" borderId="0" xfId="0" applyNumberFormat="1"/>
    <xf numFmtId="43" fontId="0" fillId="0" borderId="0" xfId="1" applyFont="1"/>
    <xf numFmtId="9" fontId="0" fillId="0" borderId="0" xfId="2" applyFont="1"/>
    <xf numFmtId="14" fontId="0" fillId="0" borderId="0" xfId="0" applyNumberFormat="1"/>
    <xf numFmtId="3" fontId="2" fillId="0" borderId="0" xfId="0" applyNumberFormat="1" applyFont="1"/>
    <xf numFmtId="16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 applyFill="1"/>
    <xf numFmtId="8" fontId="0" fillId="0" borderId="0" xfId="0" applyNumberFormat="1" applyFont="1" applyFill="1"/>
    <xf numFmtId="14" fontId="0" fillId="0" borderId="0" xfId="0" applyNumberFormat="1" applyFont="1" applyFill="1"/>
    <xf numFmtId="9" fontId="1" fillId="0" borderId="0" xfId="2" applyFont="1"/>
    <xf numFmtId="43" fontId="0" fillId="0" borderId="0" xfId="0" applyNumberFormat="1" applyFont="1"/>
    <xf numFmtId="0" fontId="0" fillId="0" borderId="0" xfId="0" applyAlignment="1">
      <alignment horizontal="center"/>
    </xf>
    <xf numFmtId="3" fontId="2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43" fontId="0" fillId="2" borderId="0" xfId="0" applyNumberFormat="1" applyFill="1"/>
    <xf numFmtId="0" fontId="0" fillId="0" borderId="0" xfId="0" applyFont="1"/>
    <xf numFmtId="8" fontId="0" fillId="0" borderId="0" xfId="0" applyNumberFormat="1" applyFont="1"/>
    <xf numFmtId="14" fontId="0" fillId="0" borderId="0" xfId="0" applyNumberFormat="1" applyFont="1"/>
    <xf numFmtId="164" fontId="0" fillId="0" borderId="0" xfId="0" applyNumberFormat="1" applyFont="1"/>
    <xf numFmtId="43" fontId="1" fillId="0" borderId="0" xfId="1" applyFont="1"/>
    <xf numFmtId="165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/>
    <xf numFmtId="7" fontId="0" fillId="0" borderId="0" xfId="0" applyNumberFormat="1"/>
    <xf numFmtId="0" fontId="0" fillId="0" borderId="0" xfId="0"/>
    <xf numFmtId="0" fontId="0" fillId="0" borderId="0" xfId="0"/>
    <xf numFmtId="7" fontId="0" fillId="0" borderId="0" xfId="0" applyNumberFormat="1"/>
    <xf numFmtId="0" fontId="0" fillId="0" borderId="0" xfId="0" applyAlignment="1">
      <alignment horizontal="center"/>
    </xf>
    <xf numFmtId="7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/>
    <xf numFmtId="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43" fontId="0" fillId="0" borderId="0" xfId="1" applyFont="1"/>
    <xf numFmtId="0" fontId="0" fillId="0" borderId="0" xfId="0"/>
    <xf numFmtId="43" fontId="0" fillId="0" borderId="0" xfId="1" applyFont="1"/>
    <xf numFmtId="0" fontId="0" fillId="0" borderId="0" xfId="0"/>
    <xf numFmtId="7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7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92"/>
  <sheetViews>
    <sheetView tabSelected="1" workbookViewId="0">
      <pane xSplit="7" ySplit="3" topLeftCell="N45" activePane="bottomRight" state="frozen"/>
      <selection pane="topRight" activeCell="H1" sqref="H1"/>
      <selection pane="bottomLeft" activeCell="A4" sqref="A4"/>
      <selection pane="bottomRight" activeCell="D48" sqref="D48:D54"/>
    </sheetView>
  </sheetViews>
  <sheetFormatPr defaultRowHeight="14.4" x14ac:dyDescent="0.3"/>
  <cols>
    <col min="1" max="1" width="5" bestFit="1" customWidth="1"/>
    <col min="2" max="2" width="15.6640625" bestFit="1" customWidth="1"/>
    <col min="3" max="3" width="21.109375" customWidth="1"/>
    <col min="4" max="4" width="9.5546875" bestFit="1" customWidth="1"/>
    <col min="5" max="5" width="17.44140625" bestFit="1" customWidth="1"/>
    <col min="6" max="7" width="10.5546875" bestFit="1" customWidth="1"/>
    <col min="8" max="8" width="10" customWidth="1"/>
    <col min="9" max="13" width="10.5546875" customWidth="1"/>
    <col min="14" max="14" width="10.5546875" style="30" customWidth="1"/>
    <col min="15" max="15" width="10.5546875" style="33" customWidth="1"/>
    <col min="16" max="18" width="10.5546875" style="38" customWidth="1"/>
    <col min="19" max="19" width="10.5546875" style="45" customWidth="1"/>
    <col min="20" max="20" width="16.44140625" bestFit="1" customWidth="1"/>
    <col min="21" max="21" width="18.21875" bestFit="1" customWidth="1"/>
    <col min="22" max="22" width="9.44140625" bestFit="1" customWidth="1"/>
    <col min="26" max="26" width="20.109375" bestFit="1" customWidth="1"/>
    <col min="27" max="27" width="9.5546875" bestFit="1" customWidth="1"/>
  </cols>
  <sheetData>
    <row r="1" spans="1:27" x14ac:dyDescent="0.3">
      <c r="A1" s="49" t="s">
        <v>0</v>
      </c>
      <c r="B1" s="49" t="s">
        <v>1</v>
      </c>
      <c r="C1" s="49" t="s">
        <v>2</v>
      </c>
      <c r="D1" s="49" t="s">
        <v>3</v>
      </c>
      <c r="E1" s="49" t="s">
        <v>29</v>
      </c>
      <c r="F1" s="49" t="s">
        <v>30</v>
      </c>
      <c r="G1" s="49" t="s">
        <v>31</v>
      </c>
      <c r="H1" s="9" t="s">
        <v>27</v>
      </c>
      <c r="I1" s="10"/>
      <c r="J1" s="17"/>
      <c r="K1" s="19"/>
      <c r="L1" s="20"/>
      <c r="M1" s="20"/>
      <c r="N1" s="29"/>
      <c r="O1" s="35"/>
      <c r="P1" s="37"/>
      <c r="Q1" s="40"/>
      <c r="R1" s="41"/>
      <c r="S1" s="42"/>
      <c r="T1" s="50" t="s">
        <v>26</v>
      </c>
      <c r="U1" s="50" t="s">
        <v>10</v>
      </c>
      <c r="V1" s="50" t="s">
        <v>28</v>
      </c>
    </row>
    <row r="2" spans="1:27" x14ac:dyDescent="0.3">
      <c r="A2" s="49"/>
      <c r="B2" s="49"/>
      <c r="C2" s="49"/>
      <c r="D2" s="49"/>
      <c r="E2" s="49"/>
      <c r="F2" s="49"/>
      <c r="G2" s="49"/>
      <c r="H2" s="7">
        <v>44006</v>
      </c>
      <c r="I2" s="7">
        <v>44123</v>
      </c>
      <c r="J2" s="7">
        <v>44144</v>
      </c>
      <c r="K2" s="7">
        <v>44327</v>
      </c>
      <c r="L2" s="7">
        <v>44383</v>
      </c>
      <c r="M2" s="7" t="s">
        <v>73</v>
      </c>
      <c r="N2" s="7">
        <v>44404</v>
      </c>
      <c r="O2" s="7">
        <v>44413</v>
      </c>
      <c r="P2" s="7">
        <v>44441</v>
      </c>
      <c r="Q2" s="7">
        <v>44452</v>
      </c>
      <c r="R2" s="7">
        <v>44454</v>
      </c>
      <c r="S2" s="7">
        <v>44468</v>
      </c>
      <c r="T2" s="50"/>
      <c r="U2" s="50"/>
      <c r="V2" s="50"/>
    </row>
    <row r="3" spans="1:27" x14ac:dyDescent="0.3">
      <c r="A3" s="49"/>
      <c r="B3" s="49"/>
      <c r="C3" s="49"/>
      <c r="D3" s="49"/>
      <c r="E3" s="49"/>
      <c r="F3" s="49"/>
      <c r="G3" s="49"/>
      <c r="H3" s="6">
        <v>13550</v>
      </c>
      <c r="I3" s="18">
        <f>29955+45</f>
        <v>30000</v>
      </c>
      <c r="J3" s="18">
        <v>7000</v>
      </c>
      <c r="K3" s="18">
        <v>36000</v>
      </c>
      <c r="L3" s="18">
        <v>37368</v>
      </c>
      <c r="M3" s="18">
        <v>2200</v>
      </c>
      <c r="N3" s="18">
        <v>5846</v>
      </c>
      <c r="O3" s="18">
        <v>3000</v>
      </c>
      <c r="P3" s="18">
        <v>10779</v>
      </c>
      <c r="Q3" s="18">
        <f>12827+35</f>
        <v>12862</v>
      </c>
      <c r="R3" s="18">
        <v>5000</v>
      </c>
      <c r="S3" s="18">
        <v>5000</v>
      </c>
      <c r="T3" s="50"/>
      <c r="U3" s="50"/>
      <c r="V3" s="50"/>
    </row>
    <row r="4" spans="1:27" x14ac:dyDescent="0.3">
      <c r="A4">
        <v>2014</v>
      </c>
      <c r="B4" t="s">
        <v>4</v>
      </c>
      <c r="C4" t="s">
        <v>5</v>
      </c>
      <c r="D4" s="1">
        <v>3150</v>
      </c>
      <c r="E4" s="1" t="s">
        <v>32</v>
      </c>
      <c r="F4" s="5">
        <v>44022</v>
      </c>
      <c r="G4" s="5">
        <v>44045</v>
      </c>
      <c r="H4" s="3">
        <v>630</v>
      </c>
      <c r="I4" s="3">
        <v>2520</v>
      </c>
      <c r="J4" s="3"/>
      <c r="K4" s="3"/>
      <c r="L4" s="3"/>
      <c r="M4" s="3"/>
      <c r="N4" s="3"/>
      <c r="O4" s="3"/>
      <c r="P4" s="3"/>
      <c r="Q4" s="3"/>
      <c r="R4" s="3"/>
      <c r="S4" s="46"/>
      <c r="T4" s="3">
        <f>SUM(H4:S4)</f>
        <v>3150</v>
      </c>
      <c r="U4" s="4">
        <f t="shared" ref="U4:U35" si="0">+T4/D4</f>
        <v>1</v>
      </c>
      <c r="V4" s="8">
        <f t="shared" ref="V4:V35" si="1">+D4-T4</f>
        <v>0</v>
      </c>
      <c r="W4" t="s">
        <v>47</v>
      </c>
      <c r="Y4" s="1"/>
      <c r="Z4" s="30"/>
      <c r="AA4" s="31"/>
    </row>
    <row r="5" spans="1:27" x14ac:dyDescent="0.3">
      <c r="A5">
        <v>2013</v>
      </c>
      <c r="B5" t="s">
        <v>8</v>
      </c>
      <c r="C5" t="s">
        <v>9</v>
      </c>
      <c r="D5" s="1">
        <v>1900</v>
      </c>
      <c r="E5" s="1" t="s">
        <v>32</v>
      </c>
      <c r="F5" s="5">
        <v>44022</v>
      </c>
      <c r="G5" s="5">
        <v>44045</v>
      </c>
      <c r="H5" s="3">
        <v>380</v>
      </c>
      <c r="I5" s="3">
        <v>1520</v>
      </c>
      <c r="J5" s="3"/>
      <c r="K5" s="3"/>
      <c r="L5" s="3"/>
      <c r="M5" s="3"/>
      <c r="N5" s="3"/>
      <c r="O5" s="3"/>
      <c r="P5" s="3"/>
      <c r="Q5" s="3"/>
      <c r="R5" s="3"/>
      <c r="S5" s="46"/>
      <c r="T5" s="46">
        <f t="shared" ref="T5:T64" si="2">SUM(H5:S5)</f>
        <v>1900</v>
      </c>
      <c r="U5" s="4">
        <f t="shared" si="0"/>
        <v>1</v>
      </c>
      <c r="V5" s="8">
        <f t="shared" si="1"/>
        <v>0</v>
      </c>
      <c r="W5" t="s">
        <v>47</v>
      </c>
      <c r="X5" s="30"/>
      <c r="Y5" s="1"/>
      <c r="Z5" s="30"/>
      <c r="AA5" s="31"/>
    </row>
    <row r="6" spans="1:27" x14ac:dyDescent="0.3">
      <c r="A6">
        <v>2013</v>
      </c>
      <c r="B6" t="s">
        <v>6</v>
      </c>
      <c r="C6" t="s">
        <v>7</v>
      </c>
      <c r="D6" s="1">
        <v>8500</v>
      </c>
      <c r="E6" s="1" t="s">
        <v>33</v>
      </c>
      <c r="F6" s="5">
        <v>44035</v>
      </c>
      <c r="G6" s="5">
        <v>44061</v>
      </c>
      <c r="H6" s="3">
        <v>8500</v>
      </c>
      <c r="I6" s="3"/>
      <c r="J6" s="3"/>
      <c r="K6" s="3"/>
      <c r="L6" s="3"/>
      <c r="M6" s="3"/>
      <c r="N6" s="3"/>
      <c r="O6" s="3"/>
      <c r="P6" s="3"/>
      <c r="Q6" s="3"/>
      <c r="R6" s="3"/>
      <c r="S6" s="46"/>
      <c r="T6" s="46">
        <f t="shared" si="2"/>
        <v>8500</v>
      </c>
      <c r="U6" s="4">
        <f t="shared" si="0"/>
        <v>1</v>
      </c>
      <c r="V6" s="8">
        <f t="shared" si="1"/>
        <v>0</v>
      </c>
      <c r="W6" t="s">
        <v>46</v>
      </c>
      <c r="X6" s="30"/>
      <c r="Y6" s="1"/>
      <c r="Z6" s="30"/>
      <c r="AA6" s="31"/>
    </row>
    <row r="7" spans="1:27" x14ac:dyDescent="0.3">
      <c r="A7">
        <v>2013</v>
      </c>
      <c r="B7" t="s">
        <v>18</v>
      </c>
      <c r="C7" t="s">
        <v>20</v>
      </c>
      <c r="D7" s="1">
        <v>2900</v>
      </c>
      <c r="E7" s="1" t="s">
        <v>34</v>
      </c>
      <c r="F7" s="5">
        <v>44037</v>
      </c>
      <c r="G7" s="5">
        <v>44070</v>
      </c>
      <c r="H7" s="3">
        <v>539</v>
      </c>
      <c r="I7" s="3">
        <v>2361</v>
      </c>
      <c r="J7" s="3"/>
      <c r="K7" s="3"/>
      <c r="L7" s="3"/>
      <c r="M7" s="3"/>
      <c r="N7" s="3"/>
      <c r="O7" s="3"/>
      <c r="P7" s="3"/>
      <c r="Q7" s="3"/>
      <c r="R7" s="3"/>
      <c r="S7" s="46"/>
      <c r="T7" s="46">
        <f t="shared" si="2"/>
        <v>2900</v>
      </c>
      <c r="U7" s="4">
        <f t="shared" si="0"/>
        <v>1</v>
      </c>
      <c r="V7" s="8">
        <f t="shared" si="1"/>
        <v>0</v>
      </c>
      <c r="W7" t="s">
        <v>47</v>
      </c>
      <c r="X7" s="30"/>
      <c r="Y7" s="1"/>
      <c r="Z7" s="30"/>
      <c r="AA7" s="31"/>
    </row>
    <row r="8" spans="1:27" x14ac:dyDescent="0.3">
      <c r="A8">
        <v>2013</v>
      </c>
      <c r="B8" t="s">
        <v>18</v>
      </c>
      <c r="C8" t="s">
        <v>19</v>
      </c>
      <c r="D8" s="1">
        <v>2900</v>
      </c>
      <c r="E8" s="1" t="s">
        <v>34</v>
      </c>
      <c r="F8" s="5">
        <v>44037</v>
      </c>
      <c r="G8" s="5">
        <v>44070</v>
      </c>
      <c r="H8" s="3">
        <v>539</v>
      </c>
      <c r="I8" s="3">
        <v>2361</v>
      </c>
      <c r="J8" s="3"/>
      <c r="K8" s="3"/>
      <c r="L8" s="3"/>
      <c r="M8" s="3"/>
      <c r="N8" s="3"/>
      <c r="O8" s="3"/>
      <c r="P8" s="3"/>
      <c r="Q8" s="3"/>
      <c r="R8" s="3"/>
      <c r="S8" s="46"/>
      <c r="T8" s="46">
        <f t="shared" si="2"/>
        <v>2900</v>
      </c>
      <c r="U8" s="4">
        <f t="shared" si="0"/>
        <v>1</v>
      </c>
      <c r="V8" s="8">
        <f t="shared" si="1"/>
        <v>0</v>
      </c>
      <c r="W8" t="s">
        <v>47</v>
      </c>
      <c r="X8" s="30"/>
      <c r="Y8" s="1"/>
      <c r="Z8" s="30"/>
      <c r="AA8" s="31"/>
    </row>
    <row r="9" spans="1:27" x14ac:dyDescent="0.3">
      <c r="A9">
        <v>2013</v>
      </c>
      <c r="B9" t="s">
        <v>21</v>
      </c>
      <c r="C9" t="s">
        <v>22</v>
      </c>
      <c r="D9" s="1">
        <v>2900</v>
      </c>
      <c r="E9" s="1" t="s">
        <v>34</v>
      </c>
      <c r="F9" s="5">
        <v>44037</v>
      </c>
      <c r="G9" s="5">
        <v>44070</v>
      </c>
      <c r="H9" s="3">
        <v>539</v>
      </c>
      <c r="I9" s="3">
        <v>2361</v>
      </c>
      <c r="J9" s="3"/>
      <c r="K9" s="3"/>
      <c r="L9" s="3"/>
      <c r="M9" s="3"/>
      <c r="N9" s="3"/>
      <c r="O9" s="3"/>
      <c r="P9" s="3"/>
      <c r="Q9" s="3"/>
      <c r="R9" s="3"/>
      <c r="S9" s="46"/>
      <c r="T9" s="46">
        <f t="shared" si="2"/>
        <v>2900</v>
      </c>
      <c r="U9" s="4">
        <f t="shared" si="0"/>
        <v>1</v>
      </c>
      <c r="V9" s="8">
        <f t="shared" si="1"/>
        <v>0</v>
      </c>
      <c r="W9" t="s">
        <v>47</v>
      </c>
      <c r="X9" s="30"/>
      <c r="Y9" s="1"/>
      <c r="Z9" s="30"/>
      <c r="AA9" s="31"/>
    </row>
    <row r="10" spans="1:27" x14ac:dyDescent="0.3">
      <c r="A10">
        <v>2013</v>
      </c>
      <c r="B10" t="s">
        <v>11</v>
      </c>
      <c r="C10" t="s">
        <v>25</v>
      </c>
      <c r="D10" s="1">
        <v>2800</v>
      </c>
      <c r="E10" s="1" t="s">
        <v>34</v>
      </c>
      <c r="F10" s="5">
        <v>44037</v>
      </c>
      <c r="G10" s="5">
        <v>44070</v>
      </c>
      <c r="H10" s="3">
        <v>519</v>
      </c>
      <c r="I10" s="3">
        <v>2281</v>
      </c>
      <c r="J10" s="3"/>
      <c r="K10" s="3"/>
      <c r="L10" s="3"/>
      <c r="M10" s="3"/>
      <c r="N10" s="3"/>
      <c r="O10" s="3"/>
      <c r="P10" s="3"/>
      <c r="Q10" s="3"/>
      <c r="R10" s="3"/>
      <c r="S10" s="46"/>
      <c r="T10" s="46">
        <f t="shared" si="2"/>
        <v>2800</v>
      </c>
      <c r="U10" s="4">
        <f t="shared" si="0"/>
        <v>1</v>
      </c>
      <c r="V10" s="8">
        <f t="shared" si="1"/>
        <v>0</v>
      </c>
      <c r="W10" t="s">
        <v>47</v>
      </c>
      <c r="X10" s="30"/>
      <c r="Y10" s="1"/>
      <c r="Z10" s="30"/>
      <c r="AA10" s="31"/>
    </row>
    <row r="11" spans="1:27" x14ac:dyDescent="0.3">
      <c r="A11">
        <v>2013</v>
      </c>
      <c r="B11" t="s">
        <v>11</v>
      </c>
      <c r="C11" t="s">
        <v>17</v>
      </c>
      <c r="D11" s="1">
        <v>2900</v>
      </c>
      <c r="E11" s="1" t="s">
        <v>34</v>
      </c>
      <c r="F11" s="5">
        <v>44037</v>
      </c>
      <c r="G11" s="5">
        <v>44070</v>
      </c>
      <c r="H11" s="3">
        <v>539</v>
      </c>
      <c r="I11" s="3">
        <v>2361</v>
      </c>
      <c r="J11" s="3"/>
      <c r="K11" s="3"/>
      <c r="L11" s="3"/>
      <c r="M11" s="3"/>
      <c r="N11" s="3"/>
      <c r="O11" s="3"/>
      <c r="P11" s="3"/>
      <c r="Q11" s="3"/>
      <c r="R11" s="3"/>
      <c r="S11" s="46"/>
      <c r="T11" s="46">
        <f t="shared" si="2"/>
        <v>2900</v>
      </c>
      <c r="U11" s="4">
        <f t="shared" si="0"/>
        <v>1</v>
      </c>
      <c r="V11" s="8">
        <f t="shared" si="1"/>
        <v>0</v>
      </c>
      <c r="W11" t="s">
        <v>47</v>
      </c>
      <c r="X11" s="30"/>
      <c r="Y11" s="1"/>
      <c r="Z11" s="30"/>
      <c r="AA11" s="31"/>
    </row>
    <row r="12" spans="1:27" x14ac:dyDescent="0.3">
      <c r="A12">
        <v>2013</v>
      </c>
      <c r="B12" t="s">
        <v>21</v>
      </c>
      <c r="C12" t="s">
        <v>23</v>
      </c>
      <c r="D12" s="1">
        <v>3950</v>
      </c>
      <c r="E12" s="1" t="s">
        <v>35</v>
      </c>
      <c r="F12" s="5">
        <v>44043</v>
      </c>
      <c r="G12" s="5">
        <v>44070</v>
      </c>
      <c r="H12" s="3">
        <v>750</v>
      </c>
      <c r="I12" s="3">
        <v>3200</v>
      </c>
      <c r="J12" s="3"/>
      <c r="K12" s="3"/>
      <c r="L12" s="3"/>
      <c r="M12" s="3"/>
      <c r="N12" s="3"/>
      <c r="O12" s="3"/>
      <c r="P12" s="3"/>
      <c r="Q12" s="3"/>
      <c r="R12" s="3"/>
      <c r="S12" s="46"/>
      <c r="T12" s="46">
        <f t="shared" si="2"/>
        <v>3950</v>
      </c>
      <c r="U12" s="4">
        <f t="shared" si="0"/>
        <v>1</v>
      </c>
      <c r="V12" s="8">
        <f t="shared" si="1"/>
        <v>0</v>
      </c>
      <c r="W12" t="s">
        <v>47</v>
      </c>
      <c r="X12" s="30"/>
      <c r="Y12" s="1"/>
      <c r="Z12" s="30"/>
      <c r="AA12" s="31"/>
    </row>
    <row r="13" spans="1:27" x14ac:dyDescent="0.3">
      <c r="A13">
        <v>2013</v>
      </c>
      <c r="B13" t="s">
        <v>11</v>
      </c>
      <c r="C13" t="s">
        <v>24</v>
      </c>
      <c r="D13" s="1">
        <v>3280</v>
      </c>
      <c r="E13" s="1" t="s">
        <v>48</v>
      </c>
      <c r="F13" s="5">
        <v>44061</v>
      </c>
      <c r="G13" s="5">
        <v>44091</v>
      </c>
      <c r="H13" s="3">
        <v>615</v>
      </c>
      <c r="I13" s="3">
        <v>2665</v>
      </c>
      <c r="J13" s="3"/>
      <c r="K13" s="3"/>
      <c r="L13" s="3"/>
      <c r="M13" s="3"/>
      <c r="N13" s="3"/>
      <c r="O13" s="3"/>
      <c r="P13" s="3"/>
      <c r="Q13" s="3"/>
      <c r="R13" s="3"/>
      <c r="S13" s="46"/>
      <c r="T13" s="46">
        <f t="shared" si="2"/>
        <v>3280</v>
      </c>
      <c r="U13" s="4">
        <f t="shared" si="0"/>
        <v>1</v>
      </c>
      <c r="V13" s="8">
        <f t="shared" si="1"/>
        <v>0</v>
      </c>
      <c r="W13" t="s">
        <v>47</v>
      </c>
      <c r="X13" s="30"/>
      <c r="Y13" s="1"/>
      <c r="Z13" s="30"/>
      <c r="AA13" s="31"/>
    </row>
    <row r="14" spans="1:27" x14ac:dyDescent="0.3">
      <c r="A14">
        <v>2013</v>
      </c>
      <c r="B14" t="s">
        <v>41</v>
      </c>
      <c r="C14" t="s">
        <v>43</v>
      </c>
      <c r="D14" s="1">
        <v>5100</v>
      </c>
      <c r="E14" s="13" t="s">
        <v>67</v>
      </c>
      <c r="F14" s="14">
        <v>44135</v>
      </c>
      <c r="G14" s="14">
        <v>44158</v>
      </c>
      <c r="I14" s="3">
        <f>+D14*0.2</f>
        <v>1020</v>
      </c>
      <c r="J14" s="3"/>
      <c r="K14" s="3"/>
      <c r="L14" s="3">
        <v>4080</v>
      </c>
      <c r="M14" s="3"/>
      <c r="N14" s="3"/>
      <c r="O14" s="3"/>
      <c r="P14" s="3"/>
      <c r="Q14" s="3"/>
      <c r="R14" s="3"/>
      <c r="S14" s="46"/>
      <c r="T14" s="46">
        <f t="shared" si="2"/>
        <v>5100</v>
      </c>
      <c r="U14" s="4">
        <f t="shared" si="0"/>
        <v>1</v>
      </c>
      <c r="V14" s="8">
        <f t="shared" si="1"/>
        <v>0</v>
      </c>
      <c r="X14" s="30"/>
      <c r="Y14" s="1"/>
      <c r="Z14" s="30"/>
      <c r="AA14" s="31"/>
    </row>
    <row r="15" spans="1:27" s="11" customFormat="1" x14ac:dyDescent="0.3">
      <c r="A15" s="12">
        <v>2014</v>
      </c>
      <c r="B15" s="12" t="s">
        <v>38</v>
      </c>
      <c r="C15" s="12" t="s">
        <v>39</v>
      </c>
      <c r="D15" s="13">
        <v>6000</v>
      </c>
      <c r="E15" s="13" t="s">
        <v>67</v>
      </c>
      <c r="F15" s="14">
        <v>44135</v>
      </c>
      <c r="G15" s="14">
        <v>44158</v>
      </c>
      <c r="I15" s="3">
        <f>+D15*0.2</f>
        <v>1200</v>
      </c>
      <c r="J15" s="3"/>
      <c r="K15" s="3"/>
      <c r="L15" s="3">
        <v>4800</v>
      </c>
      <c r="M15" s="3"/>
      <c r="N15" s="3"/>
      <c r="O15" s="3"/>
      <c r="P15" s="3"/>
      <c r="Q15" s="3"/>
      <c r="R15" s="3"/>
      <c r="S15" s="46"/>
      <c r="T15" s="46">
        <f t="shared" si="2"/>
        <v>6000</v>
      </c>
      <c r="U15" s="15">
        <f t="shared" si="0"/>
        <v>1</v>
      </c>
      <c r="V15" s="16">
        <f t="shared" si="1"/>
        <v>0</v>
      </c>
      <c r="X15" s="30"/>
      <c r="Y15" s="1"/>
      <c r="Z15" s="30"/>
      <c r="AA15" s="31"/>
    </row>
    <row r="16" spans="1:27" x14ac:dyDescent="0.3">
      <c r="A16">
        <v>2013</v>
      </c>
      <c r="B16" t="s">
        <v>15</v>
      </c>
      <c r="C16" t="s">
        <v>16</v>
      </c>
      <c r="D16" s="1">
        <v>6168</v>
      </c>
      <c r="E16" s="13" t="s">
        <v>67</v>
      </c>
      <c r="F16" s="14">
        <v>44135</v>
      </c>
      <c r="G16" s="14">
        <v>44158</v>
      </c>
      <c r="H16" s="2"/>
      <c r="I16" s="3">
        <f>+D16*0.2</f>
        <v>1233.6000000000001</v>
      </c>
      <c r="J16" s="3"/>
      <c r="K16" s="3"/>
      <c r="L16" s="3">
        <v>4934.3999999999996</v>
      </c>
      <c r="M16" s="3"/>
      <c r="N16" s="3"/>
      <c r="O16" s="3"/>
      <c r="P16" s="3"/>
      <c r="Q16" s="3"/>
      <c r="R16" s="3"/>
      <c r="S16" s="46"/>
      <c r="T16" s="46">
        <f t="shared" si="2"/>
        <v>6168</v>
      </c>
      <c r="U16" s="4">
        <f t="shared" si="0"/>
        <v>1</v>
      </c>
      <c r="V16" s="8">
        <f t="shared" si="1"/>
        <v>0</v>
      </c>
      <c r="X16" s="30"/>
      <c r="Y16" s="1"/>
      <c r="Z16" s="30"/>
      <c r="AA16" s="31"/>
    </row>
    <row r="17" spans="1:27" s="23" customFormat="1" x14ac:dyDescent="0.3">
      <c r="A17" s="23">
        <v>2013</v>
      </c>
      <c r="B17" s="23" t="s">
        <v>13</v>
      </c>
      <c r="C17" s="23" t="s">
        <v>14</v>
      </c>
      <c r="D17" s="24">
        <v>3780</v>
      </c>
      <c r="E17" s="24" t="s">
        <v>66</v>
      </c>
      <c r="F17" s="25">
        <v>44147</v>
      </c>
      <c r="G17" s="25">
        <v>44185</v>
      </c>
      <c r="H17" s="26"/>
      <c r="I17" s="27">
        <v>1202.4000000000001</v>
      </c>
      <c r="J17" s="27"/>
      <c r="K17" s="27">
        <v>2577.6</v>
      </c>
      <c r="L17" s="27"/>
      <c r="M17" s="27"/>
      <c r="N17" s="27"/>
      <c r="O17" s="27"/>
      <c r="P17" s="27"/>
      <c r="Q17" s="27"/>
      <c r="R17" s="27"/>
      <c r="S17" s="27"/>
      <c r="T17" s="46">
        <f t="shared" si="2"/>
        <v>3780</v>
      </c>
      <c r="U17" s="15">
        <f t="shared" si="0"/>
        <v>1</v>
      </c>
      <c r="V17" s="16">
        <f t="shared" si="1"/>
        <v>0</v>
      </c>
      <c r="X17" s="30"/>
      <c r="Y17" s="1"/>
      <c r="Z17" s="30"/>
      <c r="AA17" s="31"/>
    </row>
    <row r="18" spans="1:27" s="23" customFormat="1" x14ac:dyDescent="0.3">
      <c r="A18" s="23">
        <v>2013</v>
      </c>
      <c r="B18" s="23" t="s">
        <v>11</v>
      </c>
      <c r="C18" s="23" t="s">
        <v>12</v>
      </c>
      <c r="D18" s="24">
        <v>2750</v>
      </c>
      <c r="E18" s="24" t="s">
        <v>66</v>
      </c>
      <c r="F18" s="25">
        <v>44147</v>
      </c>
      <c r="G18" s="25">
        <v>44185</v>
      </c>
      <c r="H18" s="26"/>
      <c r="I18" s="27">
        <f t="shared" ref="I18:I21" si="3">+D18*0.2</f>
        <v>550</v>
      </c>
      <c r="J18" s="27"/>
      <c r="K18" s="27">
        <v>2200</v>
      </c>
      <c r="L18" s="27"/>
      <c r="M18" s="27"/>
      <c r="N18" s="27"/>
      <c r="O18" s="27"/>
      <c r="P18" s="27"/>
      <c r="Q18" s="27"/>
      <c r="R18" s="27"/>
      <c r="S18" s="27"/>
      <c r="T18" s="46">
        <f t="shared" si="2"/>
        <v>2750</v>
      </c>
      <c r="U18" s="15">
        <f t="shared" si="0"/>
        <v>1</v>
      </c>
      <c r="V18" s="16">
        <f t="shared" si="1"/>
        <v>0</v>
      </c>
      <c r="X18" s="30"/>
      <c r="Y18" s="1"/>
      <c r="Z18" s="30"/>
      <c r="AA18" s="31"/>
    </row>
    <row r="19" spans="1:27" s="23" customFormat="1" x14ac:dyDescent="0.3">
      <c r="A19" s="23">
        <v>2013</v>
      </c>
      <c r="B19" s="23" t="s">
        <v>21</v>
      </c>
      <c r="C19" s="23" t="s">
        <v>40</v>
      </c>
      <c r="D19" s="24">
        <v>2790</v>
      </c>
      <c r="E19" s="24" t="s">
        <v>66</v>
      </c>
      <c r="F19" s="25">
        <v>44147</v>
      </c>
      <c r="G19" s="25">
        <v>44185</v>
      </c>
      <c r="I19" s="27">
        <f t="shared" si="3"/>
        <v>558</v>
      </c>
      <c r="J19" s="27"/>
      <c r="K19" s="27">
        <v>2232</v>
      </c>
      <c r="L19" s="27"/>
      <c r="M19" s="27"/>
      <c r="N19" s="27"/>
      <c r="O19" s="27"/>
      <c r="P19" s="27"/>
      <c r="Q19" s="27"/>
      <c r="R19" s="27"/>
      <c r="S19" s="27"/>
      <c r="T19" s="46">
        <f t="shared" si="2"/>
        <v>2790</v>
      </c>
      <c r="U19" s="15">
        <f t="shared" si="0"/>
        <v>1</v>
      </c>
      <c r="V19" s="16">
        <f t="shared" si="1"/>
        <v>0</v>
      </c>
      <c r="X19" s="30"/>
      <c r="Y19" s="1"/>
      <c r="Z19" s="30"/>
      <c r="AA19" s="31"/>
    </row>
    <row r="20" spans="1:27" s="23" customFormat="1" x14ac:dyDescent="0.3">
      <c r="A20" s="23">
        <v>2013</v>
      </c>
      <c r="B20" s="23" t="s">
        <v>41</v>
      </c>
      <c r="C20" s="23" t="s">
        <v>42</v>
      </c>
      <c r="D20" s="24">
        <v>4600</v>
      </c>
      <c r="E20" s="24" t="s">
        <v>66</v>
      </c>
      <c r="F20" s="25">
        <v>44147</v>
      </c>
      <c r="G20" s="25">
        <v>44185</v>
      </c>
      <c r="I20" s="27">
        <f t="shared" si="3"/>
        <v>920</v>
      </c>
      <c r="J20" s="27"/>
      <c r="K20" s="27">
        <v>3680</v>
      </c>
      <c r="L20" s="27"/>
      <c r="M20" s="27"/>
      <c r="N20" s="27"/>
      <c r="O20" s="27"/>
      <c r="P20" s="27"/>
      <c r="Q20" s="27"/>
      <c r="R20" s="27"/>
      <c r="S20" s="27"/>
      <c r="T20" s="46">
        <f t="shared" si="2"/>
        <v>4600</v>
      </c>
      <c r="U20" s="15">
        <f t="shared" si="0"/>
        <v>1</v>
      </c>
      <c r="V20" s="16">
        <f t="shared" si="1"/>
        <v>0</v>
      </c>
      <c r="X20" s="30"/>
      <c r="Y20" s="1"/>
      <c r="Z20" s="30"/>
      <c r="AA20" s="31"/>
    </row>
    <row r="21" spans="1:27" s="23" customFormat="1" x14ac:dyDescent="0.3">
      <c r="A21" s="23">
        <v>2013</v>
      </c>
      <c r="B21" s="23" t="s">
        <v>44</v>
      </c>
      <c r="C21" s="23" t="s">
        <v>45</v>
      </c>
      <c r="D21" s="24">
        <v>3000</v>
      </c>
      <c r="E21" s="24" t="s">
        <v>66</v>
      </c>
      <c r="F21" s="25">
        <v>44147</v>
      </c>
      <c r="G21" s="25">
        <v>44185</v>
      </c>
      <c r="I21" s="27">
        <f t="shared" si="3"/>
        <v>600</v>
      </c>
      <c r="J21" s="27"/>
      <c r="K21" s="27">
        <v>2400</v>
      </c>
      <c r="L21" s="27"/>
      <c r="M21" s="27"/>
      <c r="N21" s="27"/>
      <c r="O21" s="27"/>
      <c r="P21" s="27"/>
      <c r="Q21" s="27"/>
      <c r="R21" s="27"/>
      <c r="S21" s="27"/>
      <c r="T21" s="46">
        <f t="shared" si="2"/>
        <v>3000</v>
      </c>
      <c r="U21" s="15">
        <f t="shared" si="0"/>
        <v>1</v>
      </c>
      <c r="V21" s="16">
        <f t="shared" si="1"/>
        <v>0</v>
      </c>
      <c r="X21" s="30"/>
      <c r="Y21" s="1"/>
      <c r="Z21" s="30"/>
      <c r="AA21" s="31"/>
    </row>
    <row r="22" spans="1:27" s="23" customFormat="1" x14ac:dyDescent="0.3">
      <c r="A22" s="23">
        <v>2013</v>
      </c>
      <c r="B22" s="23" t="s">
        <v>36</v>
      </c>
      <c r="C22" s="23" t="s">
        <v>37</v>
      </c>
      <c r="D22" s="24">
        <v>5500</v>
      </c>
      <c r="E22" s="13" t="s">
        <v>68</v>
      </c>
      <c r="F22" s="14">
        <v>44150</v>
      </c>
      <c r="G22" s="14">
        <v>44179</v>
      </c>
      <c r="H22" s="26"/>
      <c r="I22" s="27">
        <v>1086</v>
      </c>
      <c r="J22" s="27"/>
      <c r="K22" s="27"/>
      <c r="L22" s="27">
        <v>4414</v>
      </c>
      <c r="M22" s="27"/>
      <c r="N22" s="27"/>
      <c r="O22" s="27"/>
      <c r="P22" s="27"/>
      <c r="Q22" s="27"/>
      <c r="R22" s="27"/>
      <c r="S22" s="27"/>
      <c r="T22" s="46">
        <f t="shared" si="2"/>
        <v>5500</v>
      </c>
      <c r="U22" s="15">
        <f t="shared" si="0"/>
        <v>1</v>
      </c>
      <c r="V22" s="16">
        <f t="shared" si="1"/>
        <v>0</v>
      </c>
      <c r="X22" s="30"/>
      <c r="Y22" s="1"/>
      <c r="Z22" s="30"/>
      <c r="AA22" s="31"/>
    </row>
    <row r="23" spans="1:27" s="23" customFormat="1" x14ac:dyDescent="0.3">
      <c r="A23" s="23">
        <v>2013</v>
      </c>
      <c r="B23" s="23" t="s">
        <v>21</v>
      </c>
      <c r="C23" s="23" t="s">
        <v>49</v>
      </c>
      <c r="D23" s="24">
        <v>3900</v>
      </c>
      <c r="E23" s="13" t="s">
        <v>68</v>
      </c>
      <c r="F23" s="14">
        <v>44150</v>
      </c>
      <c r="G23" s="14">
        <v>44179</v>
      </c>
      <c r="I23" s="16"/>
      <c r="J23" s="27">
        <v>624</v>
      </c>
      <c r="K23" s="27"/>
      <c r="L23" s="27">
        <v>3276</v>
      </c>
      <c r="M23" s="27"/>
      <c r="N23" s="27"/>
      <c r="O23" s="27"/>
      <c r="P23" s="27"/>
      <c r="Q23" s="27"/>
      <c r="R23" s="27"/>
      <c r="S23" s="27"/>
      <c r="T23" s="46">
        <f t="shared" si="2"/>
        <v>3900</v>
      </c>
      <c r="U23" s="15">
        <f t="shared" si="0"/>
        <v>1</v>
      </c>
      <c r="V23" s="16">
        <f t="shared" si="1"/>
        <v>0</v>
      </c>
      <c r="X23" s="30"/>
      <c r="Y23" s="1"/>
      <c r="Z23" s="30"/>
      <c r="AA23" s="31"/>
    </row>
    <row r="24" spans="1:27" s="23" customFormat="1" x14ac:dyDescent="0.3">
      <c r="A24" s="23">
        <v>2013</v>
      </c>
      <c r="B24" s="23" t="s">
        <v>44</v>
      </c>
      <c r="C24" s="23" t="s">
        <v>52</v>
      </c>
      <c r="D24" s="24">
        <v>2600</v>
      </c>
      <c r="E24" s="13" t="s">
        <v>68</v>
      </c>
      <c r="F24" s="14">
        <v>44150</v>
      </c>
      <c r="G24" s="14">
        <v>44179</v>
      </c>
      <c r="I24" s="27"/>
      <c r="J24" s="27">
        <v>416</v>
      </c>
      <c r="K24" s="27"/>
      <c r="L24" s="27">
        <v>2184</v>
      </c>
      <c r="M24" s="27"/>
      <c r="N24" s="27"/>
      <c r="O24" s="27"/>
      <c r="P24" s="27"/>
      <c r="Q24" s="27"/>
      <c r="R24" s="27"/>
      <c r="S24" s="27"/>
      <c r="T24" s="46">
        <f t="shared" si="2"/>
        <v>2600</v>
      </c>
      <c r="U24" s="15">
        <f t="shared" si="0"/>
        <v>1</v>
      </c>
      <c r="V24" s="16">
        <f t="shared" si="1"/>
        <v>0</v>
      </c>
      <c r="X24" s="30"/>
      <c r="Y24" s="1"/>
      <c r="Z24" s="30"/>
      <c r="AA24" s="31"/>
    </row>
    <row r="25" spans="1:27" s="23" customFormat="1" x14ac:dyDescent="0.3">
      <c r="A25" s="23">
        <v>2013</v>
      </c>
      <c r="B25" s="23" t="s">
        <v>8</v>
      </c>
      <c r="C25" s="23" t="s">
        <v>56</v>
      </c>
      <c r="D25" s="24">
        <v>2000</v>
      </c>
      <c r="E25" s="13" t="s">
        <v>68</v>
      </c>
      <c r="F25" s="14">
        <v>44150</v>
      </c>
      <c r="G25" s="14">
        <v>44179</v>
      </c>
      <c r="J25" s="27">
        <v>320</v>
      </c>
      <c r="K25" s="27"/>
      <c r="L25" s="27">
        <v>1680</v>
      </c>
      <c r="M25" s="27"/>
      <c r="N25" s="27"/>
      <c r="O25" s="27"/>
      <c r="P25" s="27"/>
      <c r="Q25" s="27"/>
      <c r="R25" s="27"/>
      <c r="S25" s="27"/>
      <c r="T25" s="46">
        <f t="shared" si="2"/>
        <v>2000</v>
      </c>
      <c r="U25" s="15">
        <f t="shared" si="0"/>
        <v>1</v>
      </c>
      <c r="V25" s="16">
        <f t="shared" si="1"/>
        <v>0</v>
      </c>
      <c r="X25" s="30"/>
      <c r="Y25" s="1"/>
      <c r="Z25" s="30"/>
      <c r="AA25" s="31"/>
    </row>
    <row r="26" spans="1:27" s="23" customFormat="1" x14ac:dyDescent="0.3">
      <c r="A26" s="23">
        <v>2013</v>
      </c>
      <c r="B26" s="23" t="s">
        <v>59</v>
      </c>
      <c r="C26" s="23" t="s">
        <v>60</v>
      </c>
      <c r="D26" s="24">
        <v>1400</v>
      </c>
      <c r="E26" s="13" t="s">
        <v>68</v>
      </c>
      <c r="F26" s="14">
        <v>44150</v>
      </c>
      <c r="G26" s="14">
        <v>44179</v>
      </c>
      <c r="J26" s="27">
        <v>224</v>
      </c>
      <c r="K26" s="27"/>
      <c r="L26" s="27">
        <v>1176</v>
      </c>
      <c r="M26" s="27"/>
      <c r="N26" s="27"/>
      <c r="O26" s="27"/>
      <c r="P26" s="27"/>
      <c r="Q26" s="27"/>
      <c r="R26" s="27"/>
      <c r="S26" s="27"/>
      <c r="T26" s="46">
        <f t="shared" si="2"/>
        <v>1400</v>
      </c>
      <c r="U26" s="15">
        <f t="shared" si="0"/>
        <v>1</v>
      </c>
      <c r="V26" s="16">
        <f t="shared" si="1"/>
        <v>0</v>
      </c>
      <c r="X26" s="30"/>
      <c r="Y26" s="1"/>
      <c r="Z26" s="30"/>
      <c r="AA26" s="31"/>
    </row>
    <row r="27" spans="1:27" s="23" customFormat="1" x14ac:dyDescent="0.3">
      <c r="A27" s="23">
        <v>2013</v>
      </c>
      <c r="B27" s="23" t="s">
        <v>11</v>
      </c>
      <c r="C27" s="23" t="s">
        <v>61</v>
      </c>
      <c r="D27" s="24">
        <v>2200</v>
      </c>
      <c r="E27" s="13" t="s">
        <v>68</v>
      </c>
      <c r="F27" s="14">
        <v>44150</v>
      </c>
      <c r="G27" s="14">
        <v>44179</v>
      </c>
      <c r="J27" s="27">
        <v>352</v>
      </c>
      <c r="K27" s="27"/>
      <c r="L27" s="27">
        <v>1848</v>
      </c>
      <c r="M27" s="27"/>
      <c r="N27" s="27"/>
      <c r="O27" s="27"/>
      <c r="P27" s="27"/>
      <c r="Q27" s="27"/>
      <c r="R27" s="27"/>
      <c r="S27" s="27"/>
      <c r="T27" s="46">
        <f t="shared" si="2"/>
        <v>2200</v>
      </c>
      <c r="U27" s="15">
        <f t="shared" si="0"/>
        <v>1</v>
      </c>
      <c r="V27" s="16">
        <f t="shared" si="1"/>
        <v>0</v>
      </c>
      <c r="X27" s="30"/>
      <c r="Y27" s="1"/>
      <c r="Z27" s="30"/>
      <c r="AA27" s="31"/>
    </row>
    <row r="28" spans="1:27" s="23" customFormat="1" x14ac:dyDescent="0.3">
      <c r="A28" s="23">
        <v>2013</v>
      </c>
      <c r="B28" s="23" t="s">
        <v>64</v>
      </c>
      <c r="C28" s="23" t="s">
        <v>63</v>
      </c>
      <c r="D28" s="24">
        <v>7000</v>
      </c>
      <c r="E28" s="13" t="s">
        <v>68</v>
      </c>
      <c r="F28" s="14">
        <v>44150</v>
      </c>
      <c r="G28" s="14">
        <v>44179</v>
      </c>
      <c r="J28" s="27">
        <v>1100</v>
      </c>
      <c r="K28" s="27"/>
      <c r="L28" s="27">
        <v>5900</v>
      </c>
      <c r="M28" s="27"/>
      <c r="N28" s="27"/>
      <c r="O28" s="27"/>
      <c r="P28" s="27"/>
      <c r="Q28" s="27"/>
      <c r="R28" s="27"/>
      <c r="S28" s="27"/>
      <c r="T28" s="46">
        <f t="shared" si="2"/>
        <v>7000</v>
      </c>
      <c r="U28" s="15">
        <f t="shared" si="0"/>
        <v>1</v>
      </c>
      <c r="V28" s="16">
        <f t="shared" si="1"/>
        <v>0</v>
      </c>
      <c r="X28" s="30"/>
      <c r="Y28" s="1"/>
      <c r="Z28" s="30"/>
      <c r="AA28" s="31"/>
    </row>
    <row r="29" spans="1:27" s="23" customFormat="1" x14ac:dyDescent="0.3">
      <c r="A29" s="23">
        <v>2013</v>
      </c>
      <c r="B29" s="23" t="s">
        <v>50</v>
      </c>
      <c r="C29" s="23" t="s">
        <v>51</v>
      </c>
      <c r="D29" s="24">
        <v>2900</v>
      </c>
      <c r="E29" s="23" t="s">
        <v>69</v>
      </c>
      <c r="F29" s="14">
        <v>44152</v>
      </c>
      <c r="G29" s="14">
        <v>44179</v>
      </c>
      <c r="I29" s="28"/>
      <c r="J29" s="27">
        <v>464</v>
      </c>
      <c r="K29" s="27">
        <v>2436</v>
      </c>
      <c r="L29" s="27"/>
      <c r="M29" s="27"/>
      <c r="N29" s="27"/>
      <c r="O29" s="27"/>
      <c r="P29" s="27"/>
      <c r="Q29" s="27"/>
      <c r="R29" s="27"/>
      <c r="S29" s="27"/>
      <c r="T29" s="46">
        <f t="shared" si="2"/>
        <v>2900</v>
      </c>
      <c r="U29" s="15">
        <f t="shared" si="0"/>
        <v>1</v>
      </c>
      <c r="V29" s="16">
        <f t="shared" si="1"/>
        <v>0</v>
      </c>
      <c r="X29" s="30"/>
      <c r="Y29" s="1"/>
      <c r="Z29" s="30"/>
      <c r="AA29" s="31"/>
    </row>
    <row r="30" spans="1:27" s="23" customFormat="1" x14ac:dyDescent="0.3">
      <c r="A30" s="23">
        <v>2013</v>
      </c>
      <c r="B30" s="23" t="s">
        <v>21</v>
      </c>
      <c r="C30" s="23" t="s">
        <v>62</v>
      </c>
      <c r="D30" s="24">
        <v>2800</v>
      </c>
      <c r="E30" s="13" t="s">
        <v>69</v>
      </c>
      <c r="F30" s="14">
        <v>44152</v>
      </c>
      <c r="G30" s="14">
        <v>44179</v>
      </c>
      <c r="J30" s="27">
        <v>448</v>
      </c>
      <c r="K30" s="27">
        <v>2352</v>
      </c>
      <c r="L30" s="27"/>
      <c r="M30" s="27"/>
      <c r="N30" s="27"/>
      <c r="O30" s="27"/>
      <c r="P30" s="27"/>
      <c r="Q30" s="27"/>
      <c r="R30" s="27"/>
      <c r="S30" s="27"/>
      <c r="T30" s="46">
        <f t="shared" si="2"/>
        <v>2800</v>
      </c>
      <c r="U30" s="15">
        <f t="shared" si="0"/>
        <v>1</v>
      </c>
      <c r="V30" s="16">
        <f t="shared" si="1"/>
        <v>0</v>
      </c>
      <c r="X30" s="30"/>
      <c r="Y30" s="1"/>
      <c r="Z30" s="30"/>
      <c r="AA30" s="31"/>
    </row>
    <row r="31" spans="1:27" s="23" customFormat="1" x14ac:dyDescent="0.3">
      <c r="A31" s="23">
        <v>2013</v>
      </c>
      <c r="B31" s="23" t="s">
        <v>50</v>
      </c>
      <c r="C31" s="23" t="s">
        <v>53</v>
      </c>
      <c r="D31" s="24">
        <v>2900</v>
      </c>
      <c r="E31" s="23" t="s">
        <v>69</v>
      </c>
      <c r="F31" s="14">
        <v>44152</v>
      </c>
      <c r="G31" s="14">
        <v>44179</v>
      </c>
      <c r="I31" s="24"/>
      <c r="J31" s="27">
        <v>464</v>
      </c>
      <c r="K31" s="27">
        <v>2436</v>
      </c>
      <c r="L31" s="27"/>
      <c r="M31" s="27"/>
      <c r="N31" s="27"/>
      <c r="O31" s="27"/>
      <c r="P31" s="27"/>
      <c r="Q31" s="27"/>
      <c r="R31" s="27"/>
      <c r="S31" s="27"/>
      <c r="T31" s="46">
        <f t="shared" si="2"/>
        <v>2900</v>
      </c>
      <c r="U31" s="15">
        <f t="shared" si="0"/>
        <v>1</v>
      </c>
      <c r="V31" s="16">
        <f t="shared" si="1"/>
        <v>0</v>
      </c>
      <c r="X31" s="30"/>
      <c r="Y31" s="1"/>
      <c r="Z31" s="30"/>
      <c r="AA31" s="31"/>
    </row>
    <row r="32" spans="1:27" s="23" customFormat="1" x14ac:dyDescent="0.3">
      <c r="A32" s="23">
        <v>2013</v>
      </c>
      <c r="B32" s="23" t="s">
        <v>15</v>
      </c>
      <c r="C32" s="23" t="s">
        <v>65</v>
      </c>
      <c r="D32" s="24">
        <v>7000</v>
      </c>
      <c r="E32" s="13" t="s">
        <v>69</v>
      </c>
      <c r="F32" s="14">
        <v>44152</v>
      </c>
      <c r="G32" s="14">
        <v>44179</v>
      </c>
      <c r="J32" s="27">
        <v>1100</v>
      </c>
      <c r="K32" s="27">
        <v>5900</v>
      </c>
      <c r="L32" s="27"/>
      <c r="M32" s="27"/>
      <c r="N32" s="27"/>
      <c r="O32" s="27"/>
      <c r="P32" s="27"/>
      <c r="Q32" s="27"/>
      <c r="R32" s="27"/>
      <c r="S32" s="27"/>
      <c r="T32" s="46">
        <f t="shared" si="2"/>
        <v>7000</v>
      </c>
      <c r="U32" s="15">
        <f t="shared" si="0"/>
        <v>1</v>
      </c>
      <c r="V32" s="16">
        <f t="shared" si="1"/>
        <v>0</v>
      </c>
      <c r="X32" s="30"/>
      <c r="Y32" s="1"/>
      <c r="Z32" s="30"/>
      <c r="AA32" s="31"/>
    </row>
    <row r="33" spans="1:27" s="23" customFormat="1" x14ac:dyDescent="0.3">
      <c r="A33" s="23">
        <v>2014</v>
      </c>
      <c r="B33" s="23" t="s">
        <v>71</v>
      </c>
      <c r="C33" s="13" t="s">
        <v>70</v>
      </c>
      <c r="D33" s="24">
        <v>5050</v>
      </c>
      <c r="E33" s="23" t="s">
        <v>69</v>
      </c>
      <c r="F33" s="14">
        <v>44152</v>
      </c>
      <c r="G33" s="14">
        <v>44179</v>
      </c>
      <c r="J33" s="27"/>
      <c r="K33" s="27">
        <v>5050</v>
      </c>
      <c r="L33" s="27"/>
      <c r="M33" s="27"/>
      <c r="N33" s="27"/>
      <c r="O33" s="27"/>
      <c r="P33" s="27"/>
      <c r="Q33" s="27"/>
      <c r="R33" s="27"/>
      <c r="S33" s="27"/>
      <c r="T33" s="46">
        <f t="shared" si="2"/>
        <v>5050</v>
      </c>
      <c r="U33" s="15">
        <f t="shared" si="0"/>
        <v>1</v>
      </c>
      <c r="V33" s="16">
        <f t="shared" si="1"/>
        <v>0</v>
      </c>
      <c r="X33" s="30"/>
      <c r="Y33" s="1"/>
      <c r="Z33" s="30"/>
      <c r="AA33" s="31"/>
    </row>
    <row r="34" spans="1:27" x14ac:dyDescent="0.3">
      <c r="A34">
        <v>2013</v>
      </c>
      <c r="B34" t="s">
        <v>54</v>
      </c>
      <c r="C34" t="s">
        <v>55</v>
      </c>
      <c r="D34" s="1">
        <v>3900</v>
      </c>
      <c r="E34" s="13" t="s">
        <v>72</v>
      </c>
      <c r="F34" s="14">
        <v>44154</v>
      </c>
      <c r="G34" s="14">
        <v>44179</v>
      </c>
      <c r="J34" s="3">
        <v>624</v>
      </c>
      <c r="K34" s="3">
        <v>200.4</v>
      </c>
      <c r="L34" s="3">
        <v>3075.6</v>
      </c>
      <c r="M34" s="3"/>
      <c r="N34" s="3"/>
      <c r="O34" s="3"/>
      <c r="P34" s="3"/>
      <c r="Q34" s="3"/>
      <c r="R34" s="3"/>
      <c r="S34" s="46"/>
      <c r="T34" s="46">
        <f t="shared" si="2"/>
        <v>3900</v>
      </c>
      <c r="U34" s="15">
        <f t="shared" si="0"/>
        <v>1</v>
      </c>
      <c r="V34" s="16">
        <f t="shared" si="1"/>
        <v>0</v>
      </c>
      <c r="X34" s="30"/>
      <c r="Y34" s="1"/>
      <c r="Z34" s="30"/>
      <c r="AA34" s="31"/>
    </row>
    <row r="35" spans="1:27" x14ac:dyDescent="0.3">
      <c r="A35">
        <v>2013</v>
      </c>
      <c r="B35" t="s">
        <v>57</v>
      </c>
      <c r="C35" t="s">
        <v>58</v>
      </c>
      <c r="D35" s="1">
        <v>5400</v>
      </c>
      <c r="E35" s="13" t="s">
        <v>72</v>
      </c>
      <c r="F35" s="14">
        <v>44154</v>
      </c>
      <c r="G35" s="14">
        <v>44179</v>
      </c>
      <c r="J35" s="3">
        <v>864</v>
      </c>
      <c r="K35" s="3">
        <v>4536</v>
      </c>
      <c r="L35" s="3"/>
      <c r="M35" s="3"/>
      <c r="N35" s="3"/>
      <c r="O35" s="3"/>
      <c r="P35" s="3"/>
      <c r="Q35" s="3"/>
      <c r="R35" s="3"/>
      <c r="S35" s="46"/>
      <c r="T35" s="46">
        <f t="shared" si="2"/>
        <v>5400</v>
      </c>
      <c r="U35" s="15">
        <f t="shared" si="0"/>
        <v>1</v>
      </c>
      <c r="V35" s="16">
        <f t="shared" si="1"/>
        <v>0</v>
      </c>
      <c r="X35" s="30"/>
      <c r="Y35" s="1"/>
      <c r="Z35" s="30"/>
      <c r="AA35" s="31"/>
    </row>
    <row r="36" spans="1:27" x14ac:dyDescent="0.3">
      <c r="A36">
        <v>2014</v>
      </c>
      <c r="B36" t="s">
        <v>75</v>
      </c>
      <c r="C36" t="s">
        <v>74</v>
      </c>
      <c r="D36" s="24">
        <v>2200</v>
      </c>
      <c r="E36" s="13" t="s">
        <v>91</v>
      </c>
      <c r="F36" s="14">
        <v>44421</v>
      </c>
      <c r="G36" s="14">
        <v>44447</v>
      </c>
      <c r="J36" s="3"/>
      <c r="K36" s="3"/>
      <c r="L36" s="3"/>
      <c r="M36" s="3">
        <v>2200</v>
      </c>
      <c r="N36" s="3"/>
      <c r="O36" s="3"/>
      <c r="P36" s="3"/>
      <c r="Q36" s="3"/>
      <c r="R36" s="3"/>
      <c r="S36" s="46"/>
      <c r="T36" s="46">
        <f t="shared" si="2"/>
        <v>2200</v>
      </c>
      <c r="U36" s="15">
        <f t="shared" ref="U36" si="4">+T36/D36</f>
        <v>1</v>
      </c>
      <c r="V36" s="16">
        <f t="shared" ref="V36" si="5">+D36-T36</f>
        <v>0</v>
      </c>
      <c r="X36" s="30"/>
      <c r="Y36" s="1"/>
    </row>
    <row r="37" spans="1:27" s="32" customFormat="1" x14ac:dyDescent="0.3">
      <c r="A37" s="33">
        <v>2014</v>
      </c>
      <c r="B37" s="33" t="s">
        <v>80</v>
      </c>
      <c r="C37" s="33" t="s">
        <v>81</v>
      </c>
      <c r="D37" s="36">
        <v>3700</v>
      </c>
      <c r="E37" s="13" t="s">
        <v>91</v>
      </c>
      <c r="F37" s="14">
        <v>44421</v>
      </c>
      <c r="G37" s="14">
        <v>44447</v>
      </c>
      <c r="J37" s="3"/>
      <c r="K37" s="3"/>
      <c r="L37" s="3"/>
      <c r="M37" s="3"/>
      <c r="N37" s="3">
        <v>740</v>
      </c>
      <c r="O37" s="3"/>
      <c r="P37" s="3">
        <v>2960</v>
      </c>
      <c r="Q37" s="3"/>
      <c r="R37" s="3"/>
      <c r="S37" s="46"/>
      <c r="T37" s="46">
        <f t="shared" si="2"/>
        <v>3700</v>
      </c>
      <c r="U37" s="15">
        <f>+T37/D37</f>
        <v>1</v>
      </c>
      <c r="V37" s="16">
        <f>+D37-T37</f>
        <v>0</v>
      </c>
      <c r="Y37" s="1"/>
    </row>
    <row r="38" spans="1:27" s="32" customFormat="1" x14ac:dyDescent="0.3">
      <c r="A38" s="33">
        <v>2014</v>
      </c>
      <c r="B38" s="33" t="s">
        <v>41</v>
      </c>
      <c r="C38" s="33" t="s">
        <v>82</v>
      </c>
      <c r="D38" s="36">
        <v>5167</v>
      </c>
      <c r="E38" s="13" t="s">
        <v>91</v>
      </c>
      <c r="F38" s="14">
        <v>44421</v>
      </c>
      <c r="G38" s="14">
        <v>44447</v>
      </c>
      <c r="J38" s="3"/>
      <c r="K38" s="3"/>
      <c r="L38" s="3"/>
      <c r="M38" s="3"/>
      <c r="N38" s="3">
        <v>1020</v>
      </c>
      <c r="O38" s="3"/>
      <c r="P38" s="3">
        <v>4147</v>
      </c>
      <c r="Q38" s="3"/>
      <c r="R38" s="3"/>
      <c r="S38" s="46"/>
      <c r="T38" s="46">
        <f t="shared" si="2"/>
        <v>5167</v>
      </c>
      <c r="U38" s="15">
        <f>+T38/D38</f>
        <v>1</v>
      </c>
      <c r="V38" s="16">
        <f>+D38-T38</f>
        <v>0</v>
      </c>
      <c r="Y38" s="1"/>
    </row>
    <row r="39" spans="1:27" s="30" customFormat="1" x14ac:dyDescent="0.3">
      <c r="A39" s="33">
        <v>2014</v>
      </c>
      <c r="B39" s="33" t="s">
        <v>4</v>
      </c>
      <c r="C39" s="33" t="s">
        <v>77</v>
      </c>
      <c r="D39" s="36">
        <v>5450</v>
      </c>
      <c r="E39" s="13" t="s">
        <v>92</v>
      </c>
      <c r="F39" s="14">
        <v>44424</v>
      </c>
      <c r="G39" s="14">
        <v>44447</v>
      </c>
      <c r="J39" s="3"/>
      <c r="K39" s="3"/>
      <c r="L39" s="3"/>
      <c r="M39" s="3"/>
      <c r="N39" s="3">
        <v>1090</v>
      </c>
      <c r="O39" s="3"/>
      <c r="P39" s="3"/>
      <c r="Q39" s="3">
        <v>4360</v>
      </c>
      <c r="R39" s="3"/>
      <c r="S39" s="46"/>
      <c r="T39" s="46">
        <f t="shared" si="2"/>
        <v>5450</v>
      </c>
      <c r="U39" s="15">
        <f t="shared" ref="U39:U45" si="6">+T39/D39</f>
        <v>1</v>
      </c>
      <c r="V39" s="16">
        <f t="shared" ref="V39:V45" si="7">+D39-T39</f>
        <v>0</v>
      </c>
      <c r="Y39" s="1"/>
    </row>
    <row r="40" spans="1:27" s="30" customFormat="1" x14ac:dyDescent="0.3">
      <c r="A40" s="33">
        <v>2014</v>
      </c>
      <c r="B40" s="33" t="s">
        <v>4</v>
      </c>
      <c r="C40" s="33" t="s">
        <v>79</v>
      </c>
      <c r="D40" s="36">
        <v>5390</v>
      </c>
      <c r="E40" s="13" t="s">
        <v>92</v>
      </c>
      <c r="F40" s="14">
        <v>44424</v>
      </c>
      <c r="G40" s="14">
        <v>44447</v>
      </c>
      <c r="J40" s="3"/>
      <c r="K40" s="3"/>
      <c r="L40" s="3"/>
      <c r="M40" s="3"/>
      <c r="N40" s="3">
        <v>1078</v>
      </c>
      <c r="O40" s="3"/>
      <c r="P40" s="3"/>
      <c r="Q40" s="3">
        <v>4312</v>
      </c>
      <c r="R40" s="3"/>
      <c r="S40" s="46"/>
      <c r="T40" s="46">
        <f t="shared" si="2"/>
        <v>5390</v>
      </c>
      <c r="U40" s="15">
        <f t="shared" si="6"/>
        <v>1</v>
      </c>
      <c r="V40" s="16">
        <f t="shared" si="7"/>
        <v>0</v>
      </c>
      <c r="Y40" s="1"/>
    </row>
    <row r="41" spans="1:27" s="30" customFormat="1" x14ac:dyDescent="0.3">
      <c r="A41" s="33">
        <v>2014</v>
      </c>
      <c r="B41" s="33" t="s">
        <v>83</v>
      </c>
      <c r="C41" s="33" t="s">
        <v>84</v>
      </c>
      <c r="D41" s="36">
        <v>5190</v>
      </c>
      <c r="E41" s="13" t="s">
        <v>92</v>
      </c>
      <c r="F41" s="14">
        <v>44424</v>
      </c>
      <c r="G41" s="14">
        <v>44447</v>
      </c>
      <c r="J41" s="3"/>
      <c r="K41" s="3"/>
      <c r="L41" s="3"/>
      <c r="M41" s="3"/>
      <c r="N41" s="3">
        <v>1000</v>
      </c>
      <c r="O41" s="3"/>
      <c r="P41" s="3"/>
      <c r="Q41" s="3">
        <v>4190</v>
      </c>
      <c r="R41" s="3"/>
      <c r="S41" s="46"/>
      <c r="T41" s="46">
        <f t="shared" si="2"/>
        <v>5190</v>
      </c>
      <c r="U41" s="15">
        <f t="shared" si="6"/>
        <v>1</v>
      </c>
      <c r="V41" s="16">
        <f t="shared" si="7"/>
        <v>0</v>
      </c>
      <c r="Y41" s="1"/>
    </row>
    <row r="42" spans="1:27" s="30" customFormat="1" x14ac:dyDescent="0.3">
      <c r="A42" s="33">
        <v>2015</v>
      </c>
      <c r="B42" s="33" t="s">
        <v>4</v>
      </c>
      <c r="C42" s="33" t="s">
        <v>78</v>
      </c>
      <c r="D42" s="36">
        <v>4590</v>
      </c>
      <c r="E42" s="13" t="s">
        <v>93</v>
      </c>
      <c r="F42" s="14">
        <v>44425</v>
      </c>
      <c r="G42" s="14">
        <v>44447</v>
      </c>
      <c r="J42" s="3"/>
      <c r="K42" s="3"/>
      <c r="L42" s="3"/>
      <c r="M42" s="3"/>
      <c r="N42" s="3">
        <v>918</v>
      </c>
      <c r="O42" s="3"/>
      <c r="P42" s="3">
        <v>3672</v>
      </c>
      <c r="Q42" s="3"/>
      <c r="R42" s="3"/>
      <c r="S42" s="46"/>
      <c r="T42" s="46">
        <f t="shared" si="2"/>
        <v>4590</v>
      </c>
      <c r="U42" s="15">
        <f>+T42/D42</f>
        <v>1</v>
      </c>
      <c r="V42" s="16">
        <f>+D42-T42</f>
        <v>0</v>
      </c>
      <c r="Y42" s="1"/>
    </row>
    <row r="43" spans="1:27" s="30" customFormat="1" x14ac:dyDescent="0.3">
      <c r="A43" s="33">
        <v>2015</v>
      </c>
      <c r="B43" s="33" t="s">
        <v>59</v>
      </c>
      <c r="C43" s="33" t="s">
        <v>85</v>
      </c>
      <c r="D43" s="34">
        <v>2000</v>
      </c>
      <c r="E43" s="13" t="s">
        <v>99</v>
      </c>
      <c r="F43" s="14">
        <v>44435</v>
      </c>
      <c r="G43" s="14">
        <v>44461</v>
      </c>
      <c r="J43" s="3"/>
      <c r="K43" s="3"/>
      <c r="L43" s="3"/>
      <c r="M43" s="3"/>
      <c r="N43" s="3"/>
      <c r="O43" s="3">
        <f>+D43*0.2</f>
        <v>400</v>
      </c>
      <c r="P43" s="3"/>
      <c r="Q43" s="3"/>
      <c r="R43" s="3"/>
      <c r="S43" s="46">
        <v>1600</v>
      </c>
      <c r="T43" s="46">
        <f t="shared" si="2"/>
        <v>2000</v>
      </c>
      <c r="U43" s="15">
        <f t="shared" si="6"/>
        <v>1</v>
      </c>
      <c r="V43" s="16">
        <f t="shared" si="7"/>
        <v>0</v>
      </c>
      <c r="Y43" s="1"/>
    </row>
    <row r="44" spans="1:27" s="30" customFormat="1" x14ac:dyDescent="0.3">
      <c r="A44" s="33">
        <v>2014</v>
      </c>
      <c r="B44" s="33" t="s">
        <v>59</v>
      </c>
      <c r="C44" s="33" t="s">
        <v>88</v>
      </c>
      <c r="D44" s="34">
        <v>2500</v>
      </c>
      <c r="E44" s="13" t="s">
        <v>99</v>
      </c>
      <c r="F44" s="14">
        <v>44435</v>
      </c>
      <c r="G44" s="14">
        <v>44461</v>
      </c>
      <c r="J44" s="3"/>
      <c r="K44" s="3"/>
      <c r="L44" s="3"/>
      <c r="M44" s="3"/>
      <c r="N44" s="3"/>
      <c r="O44" s="3">
        <f>+D44*0.2</f>
        <v>500</v>
      </c>
      <c r="P44" s="3"/>
      <c r="Q44" s="3"/>
      <c r="R44" s="3"/>
      <c r="S44" s="46">
        <v>1072</v>
      </c>
      <c r="T44" s="46">
        <f t="shared" si="2"/>
        <v>1572</v>
      </c>
      <c r="U44" s="15">
        <f t="shared" si="6"/>
        <v>0.62880000000000003</v>
      </c>
      <c r="V44" s="16">
        <f t="shared" si="7"/>
        <v>928</v>
      </c>
      <c r="Y44" s="1"/>
    </row>
    <row r="45" spans="1:27" s="30" customFormat="1" x14ac:dyDescent="0.3">
      <c r="A45" s="33">
        <v>2014</v>
      </c>
      <c r="B45" s="33" t="s">
        <v>86</v>
      </c>
      <c r="C45" s="33" t="s">
        <v>89</v>
      </c>
      <c r="D45" s="34">
        <v>3090</v>
      </c>
      <c r="E45" s="13" t="s">
        <v>99</v>
      </c>
      <c r="F45" s="14">
        <v>44435</v>
      </c>
      <c r="G45" s="14">
        <v>44461</v>
      </c>
      <c r="J45" s="3"/>
      <c r="K45" s="3"/>
      <c r="L45" s="3"/>
      <c r="M45" s="3"/>
      <c r="N45" s="3"/>
      <c r="O45" s="3">
        <f>+D45*0.2</f>
        <v>618</v>
      </c>
      <c r="P45" s="3"/>
      <c r="Q45" s="3"/>
      <c r="R45" s="3"/>
      <c r="S45" s="46"/>
      <c r="T45" s="46">
        <f t="shared" si="2"/>
        <v>618</v>
      </c>
      <c r="U45" s="15">
        <f t="shared" si="6"/>
        <v>0.2</v>
      </c>
      <c r="V45" s="16">
        <f t="shared" si="7"/>
        <v>2472</v>
      </c>
      <c r="Y45" s="1"/>
    </row>
    <row r="46" spans="1:27" s="30" customFormat="1" x14ac:dyDescent="0.3">
      <c r="A46" s="33">
        <v>2014</v>
      </c>
      <c r="B46" s="33" t="s">
        <v>86</v>
      </c>
      <c r="C46" s="33" t="s">
        <v>87</v>
      </c>
      <c r="D46" s="34">
        <v>2910</v>
      </c>
      <c r="E46" s="13" t="s">
        <v>123</v>
      </c>
      <c r="F46" s="14">
        <v>44437</v>
      </c>
      <c r="G46" s="14">
        <v>44461</v>
      </c>
      <c r="J46" s="3"/>
      <c r="K46" s="3"/>
      <c r="L46" s="3"/>
      <c r="M46" s="3"/>
      <c r="N46" s="3"/>
      <c r="O46" s="3">
        <f>+D46*0.2</f>
        <v>582</v>
      </c>
      <c r="P46" s="3"/>
      <c r="Q46" s="3"/>
      <c r="R46" s="3"/>
      <c r="S46" s="46">
        <v>2328</v>
      </c>
      <c r="T46" s="46">
        <f t="shared" si="2"/>
        <v>2910</v>
      </c>
      <c r="U46" s="15">
        <f>+T46/D46</f>
        <v>1</v>
      </c>
      <c r="V46" s="16">
        <f>+D46-T46</f>
        <v>0</v>
      </c>
      <c r="Y46" s="1"/>
    </row>
    <row r="47" spans="1:27" s="33" customFormat="1" x14ac:dyDescent="0.3">
      <c r="A47" s="33">
        <v>2014</v>
      </c>
      <c r="B47" s="33" t="s">
        <v>4</v>
      </c>
      <c r="C47" s="33" t="s">
        <v>90</v>
      </c>
      <c r="D47" s="34">
        <v>5250</v>
      </c>
      <c r="E47" s="13" t="s">
        <v>124</v>
      </c>
      <c r="F47" s="14">
        <v>44453</v>
      </c>
      <c r="G47" s="14">
        <v>44485</v>
      </c>
      <c r="J47" s="3"/>
      <c r="K47" s="3"/>
      <c r="L47" s="3"/>
      <c r="M47" s="3"/>
      <c r="N47" s="3"/>
      <c r="O47" s="3">
        <v>900</v>
      </c>
      <c r="P47" s="3"/>
      <c r="Q47" s="3"/>
      <c r="R47" s="3">
        <v>81</v>
      </c>
      <c r="S47" s="46"/>
      <c r="T47" s="46">
        <f t="shared" si="2"/>
        <v>981</v>
      </c>
      <c r="U47" s="15">
        <f t="shared" ref="U47" si="8">+T47/D47</f>
        <v>0.18685714285714286</v>
      </c>
      <c r="V47" s="16">
        <f t="shared" ref="V47" si="9">+D47-T47</f>
        <v>4269</v>
      </c>
      <c r="Y47" s="1"/>
    </row>
    <row r="48" spans="1:27" s="33" customFormat="1" x14ac:dyDescent="0.3">
      <c r="A48" s="33">
        <v>2014</v>
      </c>
      <c r="B48" s="33" t="s">
        <v>83</v>
      </c>
      <c r="C48" s="33" t="s">
        <v>96</v>
      </c>
      <c r="D48" s="34">
        <v>5433</v>
      </c>
      <c r="E48" s="13" t="s">
        <v>126</v>
      </c>
      <c r="F48" s="14">
        <v>44480</v>
      </c>
      <c r="G48" s="14">
        <v>44507</v>
      </c>
      <c r="J48" s="3"/>
      <c r="K48" s="3"/>
      <c r="L48" s="3"/>
      <c r="M48" s="3"/>
      <c r="N48" s="3"/>
      <c r="O48" s="3"/>
      <c r="P48" s="3"/>
      <c r="Q48" s="3"/>
      <c r="R48" s="3">
        <v>1087</v>
      </c>
      <c r="S48" s="46"/>
      <c r="T48" s="46">
        <f>SUM(H48:S48)</f>
        <v>1087</v>
      </c>
      <c r="U48" s="15">
        <f>+T48/D48</f>
        <v>0.20007362414872079</v>
      </c>
      <c r="V48" s="16">
        <f>+D48-T48</f>
        <v>4346</v>
      </c>
      <c r="Y48" s="1"/>
    </row>
    <row r="49" spans="1:25" s="33" customFormat="1" x14ac:dyDescent="0.3">
      <c r="A49" s="38">
        <v>2014</v>
      </c>
      <c r="B49" s="38" t="s">
        <v>75</v>
      </c>
      <c r="C49" s="38" t="s">
        <v>106</v>
      </c>
      <c r="D49" s="39">
        <v>2350</v>
      </c>
      <c r="E49" s="13" t="s">
        <v>126</v>
      </c>
      <c r="F49" s="14">
        <v>44480</v>
      </c>
      <c r="G49" s="14">
        <v>44507</v>
      </c>
      <c r="J49" s="3"/>
      <c r="K49" s="3"/>
      <c r="L49" s="3"/>
      <c r="M49" s="3"/>
      <c r="N49" s="3"/>
      <c r="O49" s="3"/>
      <c r="P49" s="3"/>
      <c r="Q49" s="3"/>
      <c r="R49" s="3">
        <v>470</v>
      </c>
      <c r="S49" s="46"/>
      <c r="T49" s="46">
        <f>SUM(H49:S49)</f>
        <v>470</v>
      </c>
      <c r="U49" s="15">
        <f>+T49/D49</f>
        <v>0.2</v>
      </c>
      <c r="V49" s="16">
        <f>+D49-T49</f>
        <v>1880</v>
      </c>
      <c r="Y49" s="1"/>
    </row>
    <row r="50" spans="1:25" s="43" customFormat="1" x14ac:dyDescent="0.3">
      <c r="A50" s="45">
        <v>2014</v>
      </c>
      <c r="B50" s="45" t="s">
        <v>110</v>
      </c>
      <c r="C50" s="45" t="s">
        <v>111</v>
      </c>
      <c r="D50" s="39">
        <v>2620</v>
      </c>
      <c r="E50" s="13" t="s">
        <v>126</v>
      </c>
      <c r="F50" s="14">
        <v>44480</v>
      </c>
      <c r="G50" s="14">
        <v>44507</v>
      </c>
      <c r="J50" s="44"/>
      <c r="K50" s="44"/>
      <c r="L50" s="44"/>
      <c r="M50" s="44"/>
      <c r="N50" s="44"/>
      <c r="O50" s="44"/>
      <c r="P50" s="44"/>
      <c r="Q50" s="44"/>
      <c r="R50" s="46">
        <v>524</v>
      </c>
      <c r="S50" s="46"/>
      <c r="T50" s="46">
        <f>SUM(H50:S50)</f>
        <v>524</v>
      </c>
      <c r="U50" s="15">
        <f>+T50/D50</f>
        <v>0.2</v>
      </c>
      <c r="V50" s="16">
        <f>+D50-T50</f>
        <v>2096</v>
      </c>
      <c r="Y50" s="1"/>
    </row>
    <row r="51" spans="1:25" s="33" customFormat="1" x14ac:dyDescent="0.3">
      <c r="A51" s="33">
        <v>2014</v>
      </c>
      <c r="B51" s="33" t="s">
        <v>95</v>
      </c>
      <c r="C51" s="33" t="s">
        <v>94</v>
      </c>
      <c r="D51" s="34">
        <v>3000</v>
      </c>
      <c r="E51" s="13" t="s">
        <v>125</v>
      </c>
      <c r="F51" s="14">
        <v>44483</v>
      </c>
      <c r="G51" s="14">
        <v>44507</v>
      </c>
      <c r="J51" s="3"/>
      <c r="K51" s="3"/>
      <c r="L51" s="3"/>
      <c r="M51" s="3"/>
      <c r="N51" s="3"/>
      <c r="O51" s="3"/>
      <c r="P51" s="3"/>
      <c r="Q51" s="3"/>
      <c r="R51" s="3">
        <v>600</v>
      </c>
      <c r="S51" s="46"/>
      <c r="T51" s="46">
        <f t="shared" si="2"/>
        <v>600</v>
      </c>
      <c r="U51" s="15">
        <f t="shared" ref="U51:U52" si="10">+T51/D51</f>
        <v>0.2</v>
      </c>
      <c r="V51" s="16">
        <f t="shared" ref="V51:V52" si="11">+D51-T51</f>
        <v>2400</v>
      </c>
      <c r="Y51" s="1"/>
    </row>
    <row r="52" spans="1:25" s="33" customFormat="1" x14ac:dyDescent="0.3">
      <c r="A52" s="33">
        <v>2014</v>
      </c>
      <c r="B52" s="33" t="s">
        <v>97</v>
      </c>
      <c r="C52" s="33" t="s">
        <v>98</v>
      </c>
      <c r="D52" s="34">
        <v>2900</v>
      </c>
      <c r="E52" s="13" t="s">
        <v>125</v>
      </c>
      <c r="F52" s="14">
        <v>44483</v>
      </c>
      <c r="G52" s="14">
        <v>44507</v>
      </c>
      <c r="J52" s="3"/>
      <c r="K52" s="3"/>
      <c r="L52" s="3"/>
      <c r="M52" s="3"/>
      <c r="N52" s="3"/>
      <c r="O52" s="3"/>
      <c r="P52" s="3"/>
      <c r="Q52" s="3"/>
      <c r="R52" s="3">
        <v>580</v>
      </c>
      <c r="S52" s="46"/>
      <c r="T52" s="46">
        <f t="shared" si="2"/>
        <v>580</v>
      </c>
      <c r="U52" s="15">
        <f t="shared" si="10"/>
        <v>0.2</v>
      </c>
      <c r="V52" s="16">
        <f t="shared" si="11"/>
        <v>2320</v>
      </c>
      <c r="Y52" s="1"/>
    </row>
    <row r="53" spans="1:25" s="33" customFormat="1" x14ac:dyDescent="0.3">
      <c r="A53" s="38">
        <v>2014</v>
      </c>
      <c r="B53" s="38" t="s">
        <v>100</v>
      </c>
      <c r="C53" s="38" t="s">
        <v>101</v>
      </c>
      <c r="D53" s="39">
        <v>2840</v>
      </c>
      <c r="E53" s="13" t="s">
        <v>125</v>
      </c>
      <c r="F53" s="14">
        <v>44483</v>
      </c>
      <c r="G53" s="14">
        <v>44507</v>
      </c>
      <c r="J53" s="3"/>
      <c r="K53" s="3"/>
      <c r="L53" s="3"/>
      <c r="M53" s="3"/>
      <c r="N53" s="3"/>
      <c r="O53" s="3"/>
      <c r="P53" s="3"/>
      <c r="Q53" s="3"/>
      <c r="R53" s="3">
        <f>+D53*0.2</f>
        <v>568</v>
      </c>
      <c r="S53" s="46"/>
      <c r="T53" s="46">
        <f t="shared" si="2"/>
        <v>568</v>
      </c>
      <c r="U53" s="15">
        <f t="shared" ref="U53:U56" si="12">+T53/D53</f>
        <v>0.2</v>
      </c>
      <c r="V53" s="16">
        <f t="shared" ref="V53:V56" si="13">+D53-T53</f>
        <v>2272</v>
      </c>
      <c r="Y53" s="1"/>
    </row>
    <row r="54" spans="1:25" s="33" customFormat="1" x14ac:dyDescent="0.3">
      <c r="A54" s="38">
        <v>2014</v>
      </c>
      <c r="B54" s="38" t="s">
        <v>4</v>
      </c>
      <c r="C54" s="38" t="s">
        <v>102</v>
      </c>
      <c r="D54" s="39">
        <v>5450</v>
      </c>
      <c r="E54" s="13" t="s">
        <v>125</v>
      </c>
      <c r="F54" s="14">
        <v>44483</v>
      </c>
      <c r="G54" s="14">
        <v>44507</v>
      </c>
      <c r="J54" s="3"/>
      <c r="K54" s="3"/>
      <c r="L54" s="3"/>
      <c r="M54" s="3"/>
      <c r="N54" s="3"/>
      <c r="O54" s="3"/>
      <c r="P54" s="3"/>
      <c r="Q54" s="3"/>
      <c r="R54" s="3">
        <v>1090</v>
      </c>
      <c r="S54" s="46"/>
      <c r="T54" s="46">
        <f t="shared" si="2"/>
        <v>1090</v>
      </c>
      <c r="U54" s="15">
        <f t="shared" si="12"/>
        <v>0.2</v>
      </c>
      <c r="V54" s="16">
        <f t="shared" si="13"/>
        <v>4360</v>
      </c>
      <c r="Y54" s="1"/>
    </row>
    <row r="55" spans="1:25" s="33" customFormat="1" x14ac:dyDescent="0.3">
      <c r="A55" s="38">
        <v>2014</v>
      </c>
      <c r="B55" s="38" t="s">
        <v>103</v>
      </c>
      <c r="C55" s="38" t="s">
        <v>104</v>
      </c>
      <c r="D55" s="39">
        <v>5850</v>
      </c>
      <c r="E55" s="13" t="s">
        <v>76</v>
      </c>
      <c r="F55" s="14">
        <v>44561</v>
      </c>
      <c r="G55" s="14">
        <v>44561</v>
      </c>
      <c r="J55" s="3"/>
      <c r="K55" s="3"/>
      <c r="L55" s="3"/>
      <c r="M55" s="3"/>
      <c r="N55" s="3"/>
      <c r="O55" s="3"/>
      <c r="P55" s="3"/>
      <c r="Q55" s="3"/>
      <c r="R55" s="3"/>
      <c r="S55" s="46"/>
      <c r="T55" s="46">
        <f t="shared" si="2"/>
        <v>0</v>
      </c>
      <c r="U55" s="15">
        <f t="shared" si="12"/>
        <v>0</v>
      </c>
      <c r="V55" s="16">
        <f t="shared" si="13"/>
        <v>5850</v>
      </c>
      <c r="Y55" s="1"/>
    </row>
    <row r="56" spans="1:25" s="33" customFormat="1" x14ac:dyDescent="0.3">
      <c r="A56" s="38">
        <v>2014</v>
      </c>
      <c r="B56" s="38" t="s">
        <v>103</v>
      </c>
      <c r="C56" s="38" t="s">
        <v>105</v>
      </c>
      <c r="D56" s="39">
        <v>6250</v>
      </c>
      <c r="E56" s="13" t="s">
        <v>76</v>
      </c>
      <c r="F56" s="14">
        <v>44561</v>
      </c>
      <c r="G56" s="14">
        <v>44561</v>
      </c>
      <c r="J56" s="3"/>
      <c r="K56" s="3"/>
      <c r="L56" s="3"/>
      <c r="M56" s="3"/>
      <c r="N56" s="3"/>
      <c r="O56" s="3"/>
      <c r="P56" s="3"/>
      <c r="Q56" s="3"/>
      <c r="R56" s="3"/>
      <c r="S56" s="46"/>
      <c r="T56" s="46">
        <f t="shared" si="2"/>
        <v>0</v>
      </c>
      <c r="U56" s="15">
        <f t="shared" si="12"/>
        <v>0</v>
      </c>
      <c r="V56" s="16">
        <f t="shared" si="13"/>
        <v>6250</v>
      </c>
      <c r="Y56" s="1"/>
    </row>
    <row r="57" spans="1:25" s="43" customFormat="1" x14ac:dyDescent="0.3">
      <c r="A57" s="45">
        <v>2015</v>
      </c>
      <c r="B57" s="45" t="s">
        <v>4</v>
      </c>
      <c r="C57" s="45" t="s">
        <v>107</v>
      </c>
      <c r="D57" s="39">
        <v>5350</v>
      </c>
      <c r="E57" s="13" t="s">
        <v>76</v>
      </c>
      <c r="F57" s="14">
        <v>44561</v>
      </c>
      <c r="G57" s="14">
        <v>44561</v>
      </c>
      <c r="J57" s="44"/>
      <c r="K57" s="44"/>
      <c r="L57" s="44"/>
      <c r="M57" s="44"/>
      <c r="N57" s="44"/>
      <c r="O57" s="44"/>
      <c r="P57" s="44"/>
      <c r="Q57" s="44"/>
      <c r="R57" s="46"/>
      <c r="S57" s="46"/>
      <c r="T57" s="46">
        <f t="shared" si="2"/>
        <v>0</v>
      </c>
      <c r="U57" s="15">
        <f t="shared" ref="U57:U64" si="14">+T57/D57</f>
        <v>0</v>
      </c>
      <c r="V57" s="16">
        <f t="shared" ref="V57:V64" si="15">+D57-T57</f>
        <v>5350</v>
      </c>
      <c r="Y57" s="1"/>
    </row>
    <row r="58" spans="1:25" s="43" customFormat="1" x14ac:dyDescent="0.3">
      <c r="A58" s="45">
        <v>2014</v>
      </c>
      <c r="B58" s="45" t="s">
        <v>108</v>
      </c>
      <c r="C58" s="45" t="s">
        <v>109</v>
      </c>
      <c r="D58" s="39">
        <v>5000</v>
      </c>
      <c r="E58" s="13" t="s">
        <v>76</v>
      </c>
      <c r="F58" s="14">
        <v>44561</v>
      </c>
      <c r="G58" s="14">
        <v>44561</v>
      </c>
      <c r="J58" s="44"/>
      <c r="K58" s="44"/>
      <c r="L58" s="44"/>
      <c r="M58" s="44"/>
      <c r="N58" s="44"/>
      <c r="O58" s="44"/>
      <c r="P58" s="44"/>
      <c r="Q58" s="44"/>
      <c r="R58" s="46"/>
      <c r="S58" s="46"/>
      <c r="T58" s="46">
        <f t="shared" si="2"/>
        <v>0</v>
      </c>
      <c r="U58" s="15">
        <f t="shared" si="14"/>
        <v>0</v>
      </c>
      <c r="V58" s="16">
        <f t="shared" si="15"/>
        <v>5000</v>
      </c>
      <c r="Y58" s="1"/>
    </row>
    <row r="59" spans="1:25" s="43" customFormat="1" x14ac:dyDescent="0.3">
      <c r="A59" s="45">
        <v>2014</v>
      </c>
      <c r="B59" s="45" t="s">
        <v>112</v>
      </c>
      <c r="C59" s="45" t="s">
        <v>113</v>
      </c>
      <c r="D59" s="39">
        <v>8250</v>
      </c>
      <c r="E59" s="13" t="s">
        <v>76</v>
      </c>
      <c r="F59" s="14">
        <v>44561</v>
      </c>
      <c r="G59" s="14">
        <v>44561</v>
      </c>
      <c r="J59" s="44"/>
      <c r="K59" s="44"/>
      <c r="L59" s="44"/>
      <c r="M59" s="44"/>
      <c r="N59" s="44"/>
      <c r="O59" s="44"/>
      <c r="P59" s="44"/>
      <c r="Q59" s="44"/>
      <c r="R59" s="46"/>
      <c r="S59" s="46"/>
      <c r="T59" s="46">
        <f t="shared" si="2"/>
        <v>0</v>
      </c>
      <c r="U59" s="15">
        <f t="shared" si="14"/>
        <v>0</v>
      </c>
      <c r="V59" s="16">
        <f t="shared" si="15"/>
        <v>8250</v>
      </c>
      <c r="Y59" s="1"/>
    </row>
    <row r="60" spans="1:25" s="43" customFormat="1" x14ac:dyDescent="0.3">
      <c r="A60" s="45">
        <v>2014</v>
      </c>
      <c r="B60" s="45" t="s">
        <v>83</v>
      </c>
      <c r="C60" s="45" t="s">
        <v>114</v>
      </c>
      <c r="D60" s="39">
        <v>7000</v>
      </c>
      <c r="E60" s="13" t="s">
        <v>76</v>
      </c>
      <c r="F60" s="14">
        <v>44561</v>
      </c>
      <c r="G60" s="14">
        <v>44561</v>
      </c>
      <c r="J60" s="44"/>
      <c r="K60" s="44"/>
      <c r="L60" s="44"/>
      <c r="M60" s="44"/>
      <c r="N60" s="44"/>
      <c r="O60" s="44"/>
      <c r="P60" s="44"/>
      <c r="Q60" s="44"/>
      <c r="R60" s="46"/>
      <c r="S60" s="46"/>
      <c r="T60" s="46">
        <f t="shared" si="2"/>
        <v>0</v>
      </c>
      <c r="U60" s="15">
        <f t="shared" si="14"/>
        <v>0</v>
      </c>
      <c r="V60" s="16">
        <f t="shared" si="15"/>
        <v>7000</v>
      </c>
      <c r="Y60" s="1"/>
    </row>
    <row r="61" spans="1:25" s="43" customFormat="1" x14ac:dyDescent="0.3">
      <c r="A61" s="45">
        <v>2014</v>
      </c>
      <c r="B61" s="45" t="s">
        <v>115</v>
      </c>
      <c r="C61" s="45" t="s">
        <v>116</v>
      </c>
      <c r="D61" s="39">
        <v>4850</v>
      </c>
      <c r="E61" s="13" t="s">
        <v>76</v>
      </c>
      <c r="F61" s="14">
        <v>44561</v>
      </c>
      <c r="G61" s="14">
        <v>44561</v>
      </c>
      <c r="J61" s="44"/>
      <c r="K61" s="44"/>
      <c r="L61" s="44"/>
      <c r="M61" s="44"/>
      <c r="N61" s="44"/>
      <c r="O61" s="44"/>
      <c r="P61" s="44"/>
      <c r="Q61" s="44"/>
      <c r="R61" s="46"/>
      <c r="S61" s="46"/>
      <c r="T61" s="46">
        <f t="shared" si="2"/>
        <v>0</v>
      </c>
      <c r="U61" s="15">
        <f t="shared" si="14"/>
        <v>0</v>
      </c>
      <c r="V61" s="16">
        <f t="shared" si="15"/>
        <v>4850</v>
      </c>
      <c r="Y61" s="1"/>
    </row>
    <row r="62" spans="1:25" s="33" customFormat="1" ht="13.2" customHeight="1" x14ac:dyDescent="0.3">
      <c r="A62" s="45">
        <v>2014</v>
      </c>
      <c r="B62" s="45" t="s">
        <v>117</v>
      </c>
      <c r="C62" s="45" t="s">
        <v>118</v>
      </c>
      <c r="D62" s="39">
        <v>8600</v>
      </c>
      <c r="E62" s="13" t="s">
        <v>76</v>
      </c>
      <c r="F62" s="14">
        <v>44561</v>
      </c>
      <c r="G62" s="14">
        <v>44561</v>
      </c>
      <c r="J62" s="3"/>
      <c r="K62" s="3"/>
      <c r="L62" s="3"/>
      <c r="M62" s="3"/>
      <c r="N62" s="3"/>
      <c r="O62" s="3"/>
      <c r="P62" s="3"/>
      <c r="Q62" s="3"/>
      <c r="R62" s="46"/>
      <c r="S62" s="46"/>
      <c r="T62" s="46">
        <f t="shared" si="2"/>
        <v>0</v>
      </c>
      <c r="U62" s="15">
        <f t="shared" si="14"/>
        <v>0</v>
      </c>
      <c r="V62" s="16">
        <f t="shared" si="15"/>
        <v>8600</v>
      </c>
      <c r="Y62" s="1"/>
    </row>
    <row r="63" spans="1:25" s="33" customFormat="1" x14ac:dyDescent="0.3">
      <c r="A63" s="45">
        <v>2014</v>
      </c>
      <c r="B63" s="45" t="s">
        <v>119</v>
      </c>
      <c r="C63" s="45" t="s">
        <v>120</v>
      </c>
      <c r="D63" s="39">
        <v>4200</v>
      </c>
      <c r="E63" s="13" t="s">
        <v>76</v>
      </c>
      <c r="F63" s="14">
        <v>44561</v>
      </c>
      <c r="G63" s="14">
        <v>44561</v>
      </c>
      <c r="J63" s="3"/>
      <c r="K63" s="3"/>
      <c r="L63" s="3"/>
      <c r="M63" s="3"/>
      <c r="N63" s="3"/>
      <c r="O63" s="3"/>
      <c r="P63" s="3"/>
      <c r="Q63" s="3"/>
      <c r="R63" s="46"/>
      <c r="S63" s="46"/>
      <c r="T63" s="46">
        <f t="shared" si="2"/>
        <v>0</v>
      </c>
      <c r="U63" s="15">
        <f t="shared" si="14"/>
        <v>0</v>
      </c>
      <c r="V63" s="16">
        <f t="shared" si="15"/>
        <v>4200</v>
      </c>
      <c r="Y63" s="1"/>
    </row>
    <row r="64" spans="1:25" s="30" customFormat="1" x14ac:dyDescent="0.3">
      <c r="A64" s="45">
        <v>2014</v>
      </c>
      <c r="B64" s="45" t="s">
        <v>121</v>
      </c>
      <c r="C64" s="45" t="s">
        <v>122</v>
      </c>
      <c r="D64" s="39">
        <v>6850</v>
      </c>
      <c r="E64" s="13" t="s">
        <v>76</v>
      </c>
      <c r="F64" s="14">
        <v>44561</v>
      </c>
      <c r="G64" s="14">
        <v>44561</v>
      </c>
      <c r="J64" s="3"/>
      <c r="K64" s="3"/>
      <c r="L64" s="3"/>
      <c r="M64" s="3"/>
      <c r="N64" s="3"/>
      <c r="O64" s="3"/>
      <c r="P64" s="3"/>
      <c r="Q64" s="3"/>
      <c r="R64" s="46"/>
      <c r="S64" s="46"/>
      <c r="T64" s="46">
        <f t="shared" si="2"/>
        <v>0</v>
      </c>
      <c r="U64" s="15">
        <f t="shared" si="14"/>
        <v>0</v>
      </c>
      <c r="V64" s="16">
        <f t="shared" si="15"/>
        <v>6850</v>
      </c>
      <c r="Y64" s="1"/>
    </row>
    <row r="65" spans="1:25" s="45" customFormat="1" x14ac:dyDescent="0.3">
      <c r="A65" s="47">
        <v>2015</v>
      </c>
      <c r="B65" s="47" t="s">
        <v>4</v>
      </c>
      <c r="C65" s="47" t="s">
        <v>127</v>
      </c>
      <c r="D65" s="48">
        <v>5000</v>
      </c>
      <c r="E65" s="13" t="s">
        <v>76</v>
      </c>
      <c r="F65" s="14">
        <v>44561</v>
      </c>
      <c r="G65" s="14">
        <v>44561</v>
      </c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>
        <f t="shared" ref="T65:T73" si="16">SUM(H65:S65)</f>
        <v>0</v>
      </c>
      <c r="U65" s="15">
        <f t="shared" ref="U65:U73" si="17">+T65/D65</f>
        <v>0</v>
      </c>
      <c r="V65" s="16">
        <f t="shared" ref="V65:V73" si="18">+D65-T65</f>
        <v>5000</v>
      </c>
      <c r="Y65" s="1"/>
    </row>
    <row r="66" spans="1:25" s="45" customFormat="1" x14ac:dyDescent="0.3">
      <c r="A66" s="47">
        <v>2014</v>
      </c>
      <c r="B66" s="47" t="s">
        <v>83</v>
      </c>
      <c r="C66" s="47" t="s">
        <v>128</v>
      </c>
      <c r="D66" s="48">
        <v>7350</v>
      </c>
      <c r="E66" s="13" t="s">
        <v>76</v>
      </c>
      <c r="F66" s="14">
        <v>44561</v>
      </c>
      <c r="G66" s="14">
        <v>44561</v>
      </c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>
        <f t="shared" si="16"/>
        <v>0</v>
      </c>
      <c r="U66" s="15">
        <f t="shared" si="17"/>
        <v>0</v>
      </c>
      <c r="V66" s="16">
        <f t="shared" si="18"/>
        <v>7350</v>
      </c>
      <c r="Y66" s="1"/>
    </row>
    <row r="67" spans="1:25" s="45" customFormat="1" x14ac:dyDescent="0.3">
      <c r="A67" s="47">
        <v>2014</v>
      </c>
      <c r="B67" s="47" t="s">
        <v>129</v>
      </c>
      <c r="C67" s="47" t="s">
        <v>130</v>
      </c>
      <c r="D67" s="48">
        <v>5650</v>
      </c>
      <c r="E67" s="13" t="s">
        <v>76</v>
      </c>
      <c r="F67" s="14">
        <v>44561</v>
      </c>
      <c r="G67" s="14">
        <v>44561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>
        <f t="shared" si="16"/>
        <v>0</v>
      </c>
      <c r="U67" s="15">
        <f t="shared" si="17"/>
        <v>0</v>
      </c>
      <c r="V67" s="16">
        <f t="shared" si="18"/>
        <v>5650</v>
      </c>
      <c r="Y67" s="1"/>
    </row>
    <row r="68" spans="1:25" s="45" customFormat="1" x14ac:dyDescent="0.3">
      <c r="A68" s="47">
        <v>2014</v>
      </c>
      <c r="B68" s="47" t="s">
        <v>4</v>
      </c>
      <c r="C68" s="47" t="s">
        <v>131</v>
      </c>
      <c r="D68" s="48">
        <v>5350</v>
      </c>
      <c r="E68" s="13" t="s">
        <v>76</v>
      </c>
      <c r="F68" s="14">
        <v>44561</v>
      </c>
      <c r="G68" s="14">
        <v>44561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>
        <f t="shared" si="16"/>
        <v>0</v>
      </c>
      <c r="U68" s="15">
        <f t="shared" si="17"/>
        <v>0</v>
      </c>
      <c r="V68" s="16">
        <f t="shared" si="18"/>
        <v>5350</v>
      </c>
      <c r="Y68" s="1"/>
    </row>
    <row r="69" spans="1:25" s="45" customFormat="1" x14ac:dyDescent="0.3">
      <c r="A69" s="47">
        <v>2014</v>
      </c>
      <c r="B69" s="47" t="s">
        <v>117</v>
      </c>
      <c r="C69" s="47" t="s">
        <v>132</v>
      </c>
      <c r="D69" s="48">
        <v>8498</v>
      </c>
      <c r="E69" s="13" t="s">
        <v>76</v>
      </c>
      <c r="F69" s="14">
        <v>44561</v>
      </c>
      <c r="G69" s="14">
        <v>44561</v>
      </c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>
        <f t="shared" si="16"/>
        <v>0</v>
      </c>
      <c r="U69" s="15">
        <f t="shared" si="17"/>
        <v>0</v>
      </c>
      <c r="V69" s="16">
        <f t="shared" si="18"/>
        <v>8498</v>
      </c>
      <c r="Y69" s="1"/>
    </row>
    <row r="70" spans="1:25" s="45" customFormat="1" x14ac:dyDescent="0.3">
      <c r="A70" s="47">
        <v>2014</v>
      </c>
      <c r="B70" s="47" t="s">
        <v>133</v>
      </c>
      <c r="C70" s="47" t="s">
        <v>134</v>
      </c>
      <c r="D70" s="48">
        <v>7000</v>
      </c>
      <c r="E70" s="13" t="s">
        <v>76</v>
      </c>
      <c r="F70" s="14">
        <v>44561</v>
      </c>
      <c r="G70" s="14">
        <v>44561</v>
      </c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>
        <f t="shared" si="16"/>
        <v>0</v>
      </c>
      <c r="U70" s="15">
        <f t="shared" si="17"/>
        <v>0</v>
      </c>
      <c r="V70" s="16">
        <f t="shared" si="18"/>
        <v>7000</v>
      </c>
      <c r="Y70" s="1"/>
    </row>
    <row r="71" spans="1:25" s="45" customFormat="1" x14ac:dyDescent="0.3">
      <c r="A71" s="47">
        <v>2015</v>
      </c>
      <c r="B71" s="47" t="s">
        <v>135</v>
      </c>
      <c r="C71" s="47" t="s">
        <v>136</v>
      </c>
      <c r="D71" s="48">
        <v>7700</v>
      </c>
      <c r="E71" s="13" t="s">
        <v>76</v>
      </c>
      <c r="F71" s="14">
        <v>44561</v>
      </c>
      <c r="G71" s="14">
        <v>44561</v>
      </c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>
        <f t="shared" si="16"/>
        <v>0</v>
      </c>
      <c r="U71" s="15">
        <f t="shared" si="17"/>
        <v>0</v>
      </c>
      <c r="V71" s="16">
        <f t="shared" si="18"/>
        <v>7700</v>
      </c>
      <c r="Y71" s="1"/>
    </row>
    <row r="72" spans="1:25" s="45" customFormat="1" x14ac:dyDescent="0.3">
      <c r="A72" s="47">
        <v>2014</v>
      </c>
      <c r="B72" s="47" t="s">
        <v>115</v>
      </c>
      <c r="C72" s="47" t="s">
        <v>137</v>
      </c>
      <c r="D72" s="48">
        <v>4800</v>
      </c>
      <c r="E72" s="13" t="s">
        <v>76</v>
      </c>
      <c r="F72" s="14">
        <v>44561</v>
      </c>
      <c r="G72" s="14">
        <v>44561</v>
      </c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>
        <f t="shared" si="16"/>
        <v>0</v>
      </c>
      <c r="U72" s="15">
        <f t="shared" si="17"/>
        <v>0</v>
      </c>
      <c r="V72" s="16">
        <f t="shared" si="18"/>
        <v>4800</v>
      </c>
      <c r="Y72" s="1"/>
    </row>
    <row r="73" spans="1:25" s="45" customFormat="1" x14ac:dyDescent="0.3">
      <c r="A73" s="47">
        <v>2015</v>
      </c>
      <c r="B73" s="47" t="s">
        <v>4</v>
      </c>
      <c r="C73" s="47" t="s">
        <v>138</v>
      </c>
      <c r="D73" s="48">
        <v>4800</v>
      </c>
      <c r="E73" s="13" t="s">
        <v>76</v>
      </c>
      <c r="F73" s="14">
        <v>44561</v>
      </c>
      <c r="G73" s="14">
        <v>44561</v>
      </c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>
        <f t="shared" si="16"/>
        <v>0</v>
      </c>
      <c r="U73" s="15">
        <f t="shared" si="17"/>
        <v>0</v>
      </c>
      <c r="V73" s="16">
        <f t="shared" si="18"/>
        <v>4800</v>
      </c>
      <c r="Y73" s="1"/>
    </row>
    <row r="74" spans="1:25" s="47" customFormat="1" x14ac:dyDescent="0.3">
      <c r="A74" s="51">
        <v>2015</v>
      </c>
      <c r="B74" s="51" t="s">
        <v>103</v>
      </c>
      <c r="C74" s="51" t="s">
        <v>139</v>
      </c>
      <c r="D74" s="52">
        <v>6000</v>
      </c>
      <c r="E74" s="13" t="s">
        <v>76</v>
      </c>
      <c r="F74" s="14">
        <v>44561</v>
      </c>
      <c r="G74" s="14">
        <v>44561</v>
      </c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>
        <f t="shared" ref="T74:T77" si="19">SUM(H74:S74)</f>
        <v>0</v>
      </c>
      <c r="U74" s="15">
        <f t="shared" ref="U74:U77" si="20">+T74/D74</f>
        <v>0</v>
      </c>
      <c r="V74" s="16">
        <f t="shared" ref="V74:V77" si="21">+D74-T74</f>
        <v>6000</v>
      </c>
      <c r="Y74" s="1"/>
    </row>
    <row r="75" spans="1:25" s="47" customFormat="1" x14ac:dyDescent="0.3">
      <c r="A75" s="51">
        <v>2014</v>
      </c>
      <c r="B75" s="51" t="s">
        <v>15</v>
      </c>
      <c r="C75" s="51" t="s">
        <v>140</v>
      </c>
      <c r="D75" s="52">
        <v>9900</v>
      </c>
      <c r="E75" s="13" t="s">
        <v>76</v>
      </c>
      <c r="F75" s="14">
        <v>44561</v>
      </c>
      <c r="G75" s="14">
        <v>44561</v>
      </c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>
        <f t="shared" si="19"/>
        <v>0</v>
      </c>
      <c r="U75" s="15">
        <f t="shared" si="20"/>
        <v>0</v>
      </c>
      <c r="V75" s="16">
        <f t="shared" si="21"/>
        <v>9900</v>
      </c>
      <c r="Y75" s="1"/>
    </row>
    <row r="76" spans="1:25" s="47" customFormat="1" x14ac:dyDescent="0.3">
      <c r="A76" s="51">
        <v>2014</v>
      </c>
      <c r="B76" s="51" t="s">
        <v>141</v>
      </c>
      <c r="C76" s="51" t="s">
        <v>142</v>
      </c>
      <c r="D76" s="52">
        <v>7650</v>
      </c>
      <c r="E76" s="13" t="s">
        <v>76</v>
      </c>
      <c r="F76" s="14">
        <v>44561</v>
      </c>
      <c r="G76" s="14">
        <v>44561</v>
      </c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>
        <f t="shared" si="19"/>
        <v>0</v>
      </c>
      <c r="U76" s="15">
        <f t="shared" si="20"/>
        <v>0</v>
      </c>
      <c r="V76" s="16">
        <f t="shared" si="21"/>
        <v>7650</v>
      </c>
      <c r="Y76" s="1"/>
    </row>
    <row r="77" spans="1:25" s="47" customFormat="1" x14ac:dyDescent="0.3">
      <c r="A77" s="51">
        <v>2014</v>
      </c>
      <c r="B77" s="51" t="s">
        <v>141</v>
      </c>
      <c r="C77" s="51" t="s">
        <v>143</v>
      </c>
      <c r="D77" s="52">
        <v>7650</v>
      </c>
      <c r="E77" s="13" t="s">
        <v>76</v>
      </c>
      <c r="F77" s="14">
        <v>44561</v>
      </c>
      <c r="G77" s="14">
        <v>44561</v>
      </c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>
        <f t="shared" si="19"/>
        <v>0</v>
      </c>
      <c r="U77" s="15">
        <f t="shared" si="20"/>
        <v>0</v>
      </c>
      <c r="V77" s="16">
        <f t="shared" si="21"/>
        <v>7650</v>
      </c>
      <c r="Y77" s="1"/>
    </row>
    <row r="78" spans="1:25" x14ac:dyDescent="0.3">
      <c r="D78" s="39"/>
    </row>
    <row r="79" spans="1:25" s="21" customFormat="1" x14ac:dyDescent="0.3">
      <c r="H79" s="22">
        <f t="shared" ref="H79:S79" si="22">SUM(H4:H78)-H3</f>
        <v>0</v>
      </c>
      <c r="I79" s="22">
        <f t="shared" si="22"/>
        <v>0</v>
      </c>
      <c r="J79" s="22">
        <f t="shared" si="22"/>
        <v>0</v>
      </c>
      <c r="K79" s="22">
        <f t="shared" si="22"/>
        <v>0</v>
      </c>
      <c r="L79" s="22">
        <f t="shared" si="22"/>
        <v>0</v>
      </c>
      <c r="M79" s="22">
        <f t="shared" si="22"/>
        <v>0</v>
      </c>
      <c r="N79" s="22">
        <f t="shared" si="22"/>
        <v>0</v>
      </c>
      <c r="O79" s="22">
        <f t="shared" si="22"/>
        <v>0</v>
      </c>
      <c r="P79" s="22">
        <f t="shared" si="22"/>
        <v>0</v>
      </c>
      <c r="Q79" s="22">
        <f t="shared" si="22"/>
        <v>0</v>
      </c>
      <c r="R79" s="22">
        <f t="shared" si="22"/>
        <v>0</v>
      </c>
      <c r="S79" s="22">
        <f t="shared" si="22"/>
        <v>0</v>
      </c>
    </row>
    <row r="84" spans="4:22" x14ac:dyDescent="0.3">
      <c r="D84" s="1"/>
      <c r="E84" s="13"/>
      <c r="F84" s="14"/>
      <c r="G84" s="14"/>
      <c r="J84" s="3"/>
      <c r="K84" s="3"/>
      <c r="L84" s="3"/>
      <c r="M84" s="3"/>
      <c r="N84" s="3"/>
      <c r="O84" s="3"/>
      <c r="P84" s="3"/>
      <c r="Q84" s="3"/>
      <c r="R84" s="3"/>
      <c r="S84" s="46"/>
      <c r="T84" s="3"/>
      <c r="U84" s="15"/>
      <c r="V84" s="16"/>
    </row>
    <row r="85" spans="4:22" x14ac:dyDescent="0.3">
      <c r="D85" s="1"/>
      <c r="E85" s="13"/>
      <c r="F85" s="14"/>
      <c r="G85" s="14"/>
      <c r="J85" s="3"/>
      <c r="K85" s="3"/>
      <c r="L85" s="3"/>
      <c r="M85" s="3"/>
      <c r="N85" s="3"/>
      <c r="O85" s="3"/>
      <c r="P85" s="3"/>
      <c r="Q85" s="3"/>
      <c r="R85" s="3"/>
      <c r="S85" s="46"/>
      <c r="T85" s="3"/>
      <c r="U85" s="15"/>
      <c r="V85" s="16"/>
    </row>
    <row r="86" spans="4:22" x14ac:dyDescent="0.3">
      <c r="D86" s="1"/>
      <c r="E86" s="13"/>
      <c r="F86" s="14"/>
      <c r="G86" s="14"/>
      <c r="J86" s="3"/>
      <c r="K86" s="3"/>
      <c r="L86" s="3"/>
      <c r="M86" s="3"/>
      <c r="N86" s="3"/>
      <c r="O86" s="3"/>
      <c r="P86" s="3"/>
      <c r="Q86" s="3"/>
      <c r="R86" s="3"/>
      <c r="S86" s="46"/>
      <c r="T86" s="3"/>
      <c r="U86" s="15"/>
      <c r="V86" s="16"/>
    </row>
    <row r="87" spans="4:22" x14ac:dyDescent="0.3">
      <c r="J87" s="3"/>
      <c r="K87" s="3"/>
      <c r="L87" s="3"/>
      <c r="M87" s="3"/>
      <c r="N87" s="3"/>
      <c r="O87" s="3"/>
      <c r="P87" s="3"/>
      <c r="Q87" s="3"/>
      <c r="R87" s="3"/>
      <c r="S87" s="46"/>
      <c r="T87" s="3"/>
      <c r="U87" s="15"/>
      <c r="V87" s="16"/>
    </row>
    <row r="88" spans="4:22" x14ac:dyDescent="0.3">
      <c r="J88" s="3"/>
      <c r="K88" s="3"/>
      <c r="L88" s="3"/>
      <c r="M88" s="3"/>
      <c r="N88" s="3"/>
      <c r="O88" s="3"/>
      <c r="P88" s="3"/>
      <c r="Q88" s="3"/>
      <c r="R88" s="3"/>
      <c r="S88" s="46"/>
    </row>
    <row r="89" spans="4:22" x14ac:dyDescent="0.3">
      <c r="E89" s="13"/>
      <c r="J89" s="3"/>
      <c r="K89" s="3"/>
      <c r="L89" s="3"/>
      <c r="M89" s="3"/>
      <c r="N89" s="3"/>
      <c r="O89" s="3"/>
      <c r="P89" s="3"/>
      <c r="Q89" s="3"/>
      <c r="R89" s="3"/>
      <c r="S89" s="46"/>
    </row>
    <row r="90" spans="4:22" x14ac:dyDescent="0.3">
      <c r="J90" s="3"/>
      <c r="K90" s="3"/>
      <c r="L90" s="3"/>
      <c r="M90" s="3"/>
      <c r="N90" s="3"/>
      <c r="O90" s="3"/>
      <c r="P90" s="3"/>
      <c r="Q90" s="3"/>
      <c r="R90" s="3"/>
      <c r="S90" s="46"/>
    </row>
    <row r="91" spans="4:22" x14ac:dyDescent="0.3">
      <c r="J91" s="3"/>
      <c r="K91" s="3"/>
      <c r="L91" s="3"/>
      <c r="M91" s="3"/>
      <c r="N91" s="3"/>
      <c r="O91" s="3"/>
      <c r="P91" s="3"/>
      <c r="Q91" s="3"/>
      <c r="R91" s="3"/>
      <c r="S91" s="46"/>
    </row>
    <row r="92" spans="4:22" x14ac:dyDescent="0.3">
      <c r="J92" s="3"/>
      <c r="K92" s="3"/>
      <c r="L92" s="3"/>
      <c r="M92" s="3"/>
      <c r="N92" s="3"/>
      <c r="O92" s="3"/>
      <c r="P92" s="3"/>
      <c r="Q92" s="3"/>
      <c r="R92" s="3"/>
      <c r="S92" s="46"/>
    </row>
  </sheetData>
  <mergeCells count="10">
    <mergeCell ref="U1:U3"/>
    <mergeCell ref="V1:V3"/>
    <mergeCell ref="E1:E3"/>
    <mergeCell ref="F1:F3"/>
    <mergeCell ref="G1:G3"/>
    <mergeCell ref="A1:A3"/>
    <mergeCell ref="B1:B3"/>
    <mergeCell ref="C1:C3"/>
    <mergeCell ref="D1:D3"/>
    <mergeCell ref="T1:T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2020-06-23T10:30:31Z</dcterms:created>
  <dcterms:modified xsi:type="dcterms:W3CDTF">2021-10-05T02:26:29Z</dcterms:modified>
</cp:coreProperties>
</file>