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elyn\Downloads\"/>
    </mc:Choice>
  </mc:AlternateContent>
  <bookViews>
    <workbookView xWindow="0" yWindow="0" windowWidth="23040" windowHeight="9264"/>
  </bookViews>
  <sheets>
    <sheet name="as of 22 May 2023" sheetId="3" r:id="rId1"/>
    <sheet name="Copy of as of 13 Sep 2022." sheetId="4" state="hidden" r:id="rId2"/>
  </sheets>
  <calcPr calcId="152511"/>
  <extLst>
    <ext uri="GoogleSheetsCustomDataVersion1">
      <go:sheetsCustomData xmlns:go="http://customooxmlschemas.google.com/" r:id="rId8" roundtripDataSignature="AMtx7mhTWiOWXXI2G5eegsYQrgo+N97mSQ=="/>
    </ext>
  </extLst>
</workbook>
</file>

<file path=xl/calcChain.xml><?xml version="1.0" encoding="utf-8"?>
<calcChain xmlns="http://schemas.openxmlformats.org/spreadsheetml/2006/main">
  <c r="F27" i="4" l="1"/>
  <c r="G27" i="4" s="1"/>
  <c r="E27" i="4"/>
  <c r="F26" i="4"/>
  <c r="G26" i="4" s="1"/>
  <c r="E26" i="4"/>
  <c r="F24" i="4"/>
  <c r="G24" i="4" s="1"/>
  <c r="E24" i="4"/>
  <c r="E23" i="4"/>
  <c r="F23" i="4" s="1"/>
  <c r="G23" i="4" s="1"/>
  <c r="E22" i="4"/>
  <c r="F22" i="4" s="1"/>
  <c r="G22" i="4" s="1"/>
  <c r="E21" i="4"/>
  <c r="F21" i="4" s="1"/>
  <c r="G21" i="4" s="1"/>
  <c r="N11" i="4"/>
  <c r="M10" i="4"/>
  <c r="L10" i="4"/>
  <c r="K10" i="4"/>
  <c r="J10" i="4"/>
  <c r="I10" i="4"/>
  <c r="O10" i="4" s="1"/>
  <c r="H10" i="4"/>
  <c r="M9" i="4"/>
  <c r="L9" i="4"/>
  <c r="K9" i="4"/>
  <c r="J9" i="4"/>
  <c r="I9" i="4"/>
  <c r="O9" i="4" s="1"/>
  <c r="H9" i="4"/>
  <c r="P8" i="4"/>
  <c r="M8" i="4"/>
  <c r="L8" i="4"/>
  <c r="K8" i="4"/>
  <c r="J8" i="4"/>
  <c r="I8" i="4"/>
  <c r="O8" i="4" s="1"/>
  <c r="H8" i="4"/>
  <c r="P7" i="4"/>
  <c r="M7" i="4"/>
  <c r="L7" i="4"/>
  <c r="K7" i="4"/>
  <c r="J7" i="4"/>
  <c r="H7" i="4"/>
  <c r="I7" i="4" s="1"/>
  <c r="O7" i="4" s="1"/>
  <c r="P6" i="4"/>
  <c r="M6" i="4"/>
  <c r="L6" i="4"/>
  <c r="K6" i="4"/>
  <c r="J6" i="4"/>
  <c r="H6" i="4"/>
  <c r="I6" i="4" s="1"/>
  <c r="O6" i="4" s="1"/>
  <c r="P5" i="4"/>
  <c r="M5" i="4"/>
  <c r="L5" i="4"/>
  <c r="K5" i="4"/>
  <c r="J5" i="4"/>
  <c r="H5" i="4"/>
  <c r="I5" i="4" s="1"/>
  <c r="O5" i="4" s="1"/>
  <c r="P4" i="4"/>
  <c r="M4" i="4"/>
  <c r="L4" i="4"/>
  <c r="K4" i="4"/>
  <c r="J4" i="4"/>
  <c r="I4" i="4"/>
  <c r="O4" i="4" s="1"/>
  <c r="H4" i="4"/>
  <c r="P3" i="4"/>
  <c r="L3" i="4"/>
  <c r="L11" i="4" s="1"/>
  <c r="K3" i="4"/>
  <c r="K11" i="4" s="1"/>
  <c r="J3" i="4"/>
  <c r="J11" i="4" s="1"/>
  <c r="H3" i="4"/>
  <c r="H11" i="4" s="1"/>
  <c r="P23" i="3"/>
  <c r="T22" i="3"/>
  <c r="R22" i="3"/>
  <c r="Q22" i="3"/>
  <c r="J22" i="3"/>
  <c r="R21" i="3"/>
  <c r="N21" i="3" s="1"/>
  <c r="L21" i="3"/>
  <c r="J21" i="3"/>
  <c r="M21" i="3" s="1"/>
  <c r="T20" i="3"/>
  <c r="R20" i="3"/>
  <c r="Q20" i="3"/>
  <c r="J20" i="3"/>
  <c r="R19" i="3"/>
  <c r="K19" i="3" s="1"/>
  <c r="L19" i="3"/>
  <c r="J19" i="3"/>
  <c r="R18" i="3"/>
  <c r="L18" i="3" s="1"/>
  <c r="J18" i="3"/>
  <c r="M18" i="3" s="1"/>
  <c r="R17" i="3"/>
  <c r="O17" i="3" s="1"/>
  <c r="J17" i="3"/>
  <c r="I17" i="3"/>
  <c r="R16" i="3"/>
  <c r="L16" i="3" s="1"/>
  <c r="J16" i="3"/>
  <c r="R15" i="3"/>
  <c r="L15" i="3" s="1"/>
  <c r="M15" i="3"/>
  <c r="I15" i="3"/>
  <c r="J15" i="3" s="1"/>
  <c r="R14" i="3"/>
  <c r="N14" i="3" s="1"/>
  <c r="J14" i="3"/>
  <c r="O14" i="3" s="1"/>
  <c r="R13" i="3"/>
  <c r="O13" i="3" s="1"/>
  <c r="M13" i="3"/>
  <c r="L13" i="3"/>
  <c r="J13" i="3"/>
  <c r="R12" i="3"/>
  <c r="J12" i="3"/>
  <c r="K14" i="3" l="1"/>
  <c r="O12" i="3"/>
  <c r="L14" i="3"/>
  <c r="J23" i="3"/>
  <c r="K16" i="3"/>
  <c r="O21" i="3"/>
  <c r="K13" i="3"/>
  <c r="T17" i="3"/>
  <c r="Q17" i="3"/>
  <c r="N15" i="3"/>
  <c r="M16" i="3"/>
  <c r="N18" i="3"/>
  <c r="M19" i="3"/>
  <c r="K12" i="3"/>
  <c r="O15" i="3"/>
  <c r="O23" i="3" s="1"/>
  <c r="N16" i="3"/>
  <c r="O18" i="3"/>
  <c r="N19" i="3"/>
  <c r="I3" i="4"/>
  <c r="L12" i="3"/>
  <c r="O16" i="3"/>
  <c r="O19" i="3"/>
  <c r="M12" i="3"/>
  <c r="K21" i="3"/>
  <c r="N12" i="3"/>
  <c r="N13" i="3"/>
  <c r="M14" i="3"/>
  <c r="T14" i="3" s="1"/>
  <c r="K15" i="3"/>
  <c r="K18" i="3"/>
  <c r="M3" i="4"/>
  <c r="M11" i="4" s="1"/>
  <c r="T16" i="3" l="1"/>
  <c r="Q13" i="3"/>
  <c r="T19" i="3"/>
  <c r="T15" i="3"/>
  <c r="T21" i="3"/>
  <c r="Q21" i="3"/>
  <c r="Q14" i="3"/>
  <c r="T18" i="3"/>
  <c r="Q18" i="3"/>
  <c r="Q12" i="3"/>
  <c r="K23" i="3"/>
  <c r="T12" i="3"/>
  <c r="M23" i="3"/>
  <c r="I11" i="4"/>
  <c r="O3" i="4"/>
  <c r="O11" i="4" s="1"/>
  <c r="Q19" i="3"/>
  <c r="L23" i="3"/>
  <c r="N23" i="3"/>
  <c r="T13" i="3"/>
  <c r="Q15" i="3"/>
  <c r="Q16" i="3"/>
  <c r="Q23" i="3" l="1"/>
</calcChain>
</file>

<file path=xl/sharedStrings.xml><?xml version="1.0" encoding="utf-8"?>
<sst xmlns="http://schemas.openxmlformats.org/spreadsheetml/2006/main" count="164" uniqueCount="97">
  <si>
    <t>Date</t>
  </si>
  <si>
    <t>Activity</t>
  </si>
  <si>
    <t>Reference</t>
  </si>
  <si>
    <t>Due Date</t>
  </si>
  <si>
    <t>Invoice Amount</t>
  </si>
  <si>
    <t>Date of Payment</t>
  </si>
  <si>
    <t>Payments</t>
  </si>
  <si>
    <t>Balance</t>
  </si>
  <si>
    <t>Interest</t>
  </si>
  <si>
    <t>Admin</t>
  </si>
  <si>
    <t>TOTAL Balance NZD</t>
  </si>
  <si>
    <t>Number of Days</t>
  </si>
  <si>
    <t>INV-10124</t>
  </si>
  <si>
    <t>Clover Ace 94A _ WAUZZZ8K5DA199356 (Kisarazu)</t>
  </si>
  <si>
    <t>INV-10125</t>
  </si>
  <si>
    <t>Clover Ace 94A _ WAUZZZ8T1DA040407 (Kisarazu)</t>
  </si>
  <si>
    <t>INV-10459</t>
  </si>
  <si>
    <t>Dignity Ace 69A _ WDC1569462J019979 (Kisarazu)</t>
  </si>
  <si>
    <t>INV-10569</t>
  </si>
  <si>
    <t>Garnet Ace 99A _ WDD1760422J078823 (Kisarazu)</t>
  </si>
  <si>
    <t>INV-11035</t>
  </si>
  <si>
    <t>Frontier Ace 189A _ WAUZZZ8R4CA014144 (Kisarazu)</t>
  </si>
  <si>
    <t>INV-11292</t>
  </si>
  <si>
    <t>Walrus Ace 32A _ WBA1S520905G83103 (Kobe)</t>
  </si>
  <si>
    <t>INV-10626</t>
  </si>
  <si>
    <t>Beluga Ace 32A _ WDD2050042R239969 (Kisarazu-WN)</t>
  </si>
  <si>
    <t>INV-11483</t>
  </si>
  <si>
    <t>WAUZZZFY2J2119198</t>
  </si>
  <si>
    <t>Total</t>
  </si>
  <si>
    <t>arrived</t>
  </si>
  <si>
    <t>First 30 days - Interest-Free</t>
  </si>
  <si>
    <t>31-60days</t>
  </si>
  <si>
    <t>a) admin fee = NZ$100 per unit plus GST</t>
  </si>
  <si>
    <t>b) interest = 7% per annum</t>
  </si>
  <si>
    <t>stock</t>
  </si>
  <si>
    <t>61-90days</t>
  </si>
  <si>
    <t>above 1M</t>
  </si>
  <si>
    <t>b) interest = 10% per annum</t>
  </si>
  <si>
    <t>91days - Full Payment or 15% interest apply</t>
  </si>
  <si>
    <t>31 - 60 days</t>
  </si>
  <si>
    <t>61 - 90 days</t>
  </si>
  <si>
    <t>&gt; 90 days</t>
  </si>
  <si>
    <t>Total Admin Interest</t>
  </si>
  <si>
    <t>Invoice #INV-11251</t>
  </si>
  <si>
    <t>Invoiced</t>
  </si>
  <si>
    <t>Invoice #INV-11253</t>
  </si>
  <si>
    <t>Invoice #INV-11453</t>
  </si>
  <si>
    <t>Invoice #INV-11454</t>
  </si>
  <si>
    <t>Invoice #INV-11584</t>
  </si>
  <si>
    <t>Invoiced-until 61-90</t>
  </si>
  <si>
    <t>Invoice #INV-11585</t>
  </si>
  <si>
    <t>Invoice #INV-11586</t>
  </si>
  <si>
    <t>Invoice #INV-11587</t>
  </si>
  <si>
    <t>Invoice #INV-11588</t>
  </si>
  <si>
    <t>Invoice #INV-11589</t>
  </si>
  <si>
    <t>Invoice #INV-12086</t>
  </si>
  <si>
    <t>Frontier Ace 191A _ WVWZZZ1KZCW326725 (Kisarazu)</t>
  </si>
  <si>
    <t>STATEMENT</t>
  </si>
  <si>
    <t>As at</t>
  </si>
  <si>
    <t>Key Alliance Pro Ltd</t>
  </si>
  <si>
    <t>10 Doncaster Street</t>
  </si>
  <si>
    <t>Bay City Motors-864117</t>
  </si>
  <si>
    <t>Mangere,</t>
  </si>
  <si>
    <t>143 King Stree</t>
  </si>
  <si>
    <t>Auckland 2022</t>
  </si>
  <si>
    <t>Timaru</t>
  </si>
  <si>
    <t>NEW ZEALAND</t>
  </si>
  <si>
    <t>Redruth</t>
  </si>
  <si>
    <t>Tel. No. 09 265 0993</t>
  </si>
  <si>
    <t>Email:</t>
  </si>
  <si>
    <r>
      <rPr>
        <sz val="9"/>
        <rFont val="Arial"/>
      </rPr>
      <t>kapaccounts@</t>
    </r>
    <r>
      <rPr>
        <u/>
        <sz val="9"/>
        <color rgb="FF000000"/>
        <rFont val="Arial"/>
      </rPr>
      <t>keyalliancepro.co.nz</t>
    </r>
  </si>
  <si>
    <t>Chassis</t>
  </si>
  <si>
    <t>Description</t>
  </si>
  <si>
    <t>Vessel</t>
  </si>
  <si>
    <t>NHP10-6321293</t>
  </si>
  <si>
    <t>2014 Toyota Aqua</t>
  </si>
  <si>
    <t>Walrus Ace 32A</t>
  </si>
  <si>
    <t xml:space="preserve"> NHP10-2089427</t>
  </si>
  <si>
    <t>2012 Toyota Aqua</t>
  </si>
  <si>
    <t>WVWZZZ6RZDU023844</t>
  </si>
  <si>
    <t>2013 Volkswagen Polo</t>
  </si>
  <si>
    <t>Palmela 190A</t>
  </si>
  <si>
    <t>E12-214300</t>
  </si>
  <si>
    <t>2014 Nissan Note</t>
  </si>
  <si>
    <t>NZE181-6003679</t>
  </si>
  <si>
    <t>2012 Toyota  Auris</t>
  </si>
  <si>
    <t>Frontier Ace 190A</t>
  </si>
  <si>
    <t>HFC26-181212</t>
  </si>
  <si>
    <t>2013 Nissan Serena</t>
  </si>
  <si>
    <t>NHP10-2016049</t>
  </si>
  <si>
    <t>HFC26-146636</t>
  </si>
  <si>
    <t>CW5W-0013012</t>
  </si>
  <si>
    <t>2006 Mitsubishi Outlander</t>
  </si>
  <si>
    <t>DEJFS-155573</t>
  </si>
  <si>
    <t>2013 Mazda Demio</t>
  </si>
  <si>
    <t>WVWZZZ1KZCW326725</t>
  </si>
  <si>
    <t>2012 Volkswagen Golf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</si>
</sst>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\ mmm\ yyyy"/>
    <numFmt numFmtId="165" formatCode="d\ mmmm\ yyyy"/>
    <numFmt numFmtId="166" formatCode="d\ mmmm"/>
    <numFmt numFmtId="167" formatCode="d\ mmm"/>
  </numFmts>
  <fonts count="34" x14ac:knownFonts="1">
    <font>
      <sz val="11"/>
      <color theme="1"/>
      <name val="Arial"/>
      <scheme val="minor"/>
    </font>
    <font>
      <sz val="11"/>
      <name val="Arial"/>
    </font>
    <font>
      <sz val="9"/>
      <color theme="1"/>
      <name val="Calibri"/>
    </font>
    <font>
      <b/>
      <sz val="9"/>
      <color theme="1"/>
      <name val="Calibri"/>
    </font>
    <font>
      <b/>
      <sz val="9"/>
      <color rgb="FFFF0000"/>
      <name val="Calibri"/>
    </font>
    <font>
      <sz val="9"/>
      <color rgb="FF333333"/>
      <name val="Calibri"/>
    </font>
    <font>
      <sz val="9"/>
      <color rgb="FF000000"/>
      <name val="Calibri"/>
    </font>
    <font>
      <sz val="8"/>
      <color rgb="FF333333"/>
      <name val="Arial"/>
    </font>
    <font>
      <u/>
      <sz val="8"/>
      <color rgb="FF048FC2"/>
      <name val="Arial"/>
    </font>
    <font>
      <b/>
      <sz val="9"/>
      <color rgb="FF000000"/>
      <name val="Calibri"/>
    </font>
    <font>
      <u/>
      <sz val="8"/>
      <color rgb="FF048FC2"/>
      <name val="Arial"/>
    </font>
    <font>
      <u/>
      <sz val="8"/>
      <color rgb="FF048FC2"/>
      <name val="Arial"/>
    </font>
    <font>
      <sz val="9"/>
      <color rgb="FF000A1E"/>
      <name val="Calibri"/>
    </font>
    <font>
      <sz val="9"/>
      <color theme="1"/>
      <name val="Arial"/>
    </font>
    <font>
      <sz val="26"/>
      <color theme="1"/>
      <name val="Arial"/>
    </font>
    <font>
      <sz val="11"/>
      <color theme="1"/>
      <name val="Calibri"/>
    </font>
    <font>
      <b/>
      <sz val="9"/>
      <color theme="1"/>
      <name val="Arial"/>
    </font>
    <font>
      <b/>
      <sz val="10"/>
      <color theme="1"/>
      <name val="Arial"/>
    </font>
    <font>
      <sz val="10"/>
      <color rgb="FF333333"/>
      <name val="Arial"/>
    </font>
    <font>
      <sz val="10"/>
      <color theme="1"/>
      <name val="Arial"/>
    </font>
    <font>
      <u/>
      <sz val="9"/>
      <color rgb="FF0000FF"/>
      <name val="Arial"/>
    </font>
    <font>
      <sz val="12"/>
      <color theme="1"/>
      <name val="Helvetica"/>
    </font>
    <font>
      <sz val="9"/>
      <color theme="1"/>
      <name val="Helvetica"/>
    </font>
    <font>
      <b/>
      <sz val="9"/>
      <color theme="1"/>
      <name val="Helvetica"/>
    </font>
    <font>
      <u/>
      <sz val="9"/>
      <color rgb="FF048FC2"/>
      <name val="Calibri"/>
    </font>
    <font>
      <u/>
      <sz val="9"/>
      <color rgb="FF048FC2"/>
      <name val="Calibri"/>
    </font>
    <font>
      <u/>
      <sz val="9"/>
      <color rgb="FF048FC2"/>
      <name val="Calibri"/>
    </font>
    <font>
      <sz val="9"/>
      <name val="Arial"/>
    </font>
    <font>
      <u/>
      <sz val="9"/>
      <color rgb="FF000000"/>
      <name val="Arial"/>
    </font>
    <font>
      <sz val="11"/>
      <color theme="0"/>
      <name val="Arial"/>
      <family val="2"/>
      <scheme val="minor"/>
    </font>
    <font>
      <sz val="11"/>
      <color theme="0"/>
      <name val="Calibri"/>
      <family val="2"/>
    </font>
    <font>
      <sz val="9"/>
      <color theme="0"/>
      <name val="Helvetica"/>
    </font>
    <font>
      <sz val="9"/>
      <color theme="0"/>
      <name val="Calibri"/>
      <family val="2"/>
    </font>
    <font>
      <b/>
      <sz val="9"/>
      <color theme="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rgb="FFB4A7D6"/>
        <bgColor rgb="FFB4A7D6"/>
      </patternFill>
    </fill>
    <fill>
      <patternFill patternType="solid">
        <fgColor theme="0"/>
        <bgColor theme="0"/>
      </patternFill>
    </fill>
    <fill>
      <patternFill patternType="solid">
        <fgColor rgb="FFF4CCCC"/>
        <bgColor rgb="FFF4CCCC"/>
      </patternFill>
    </fill>
    <fill>
      <patternFill patternType="solid">
        <fgColor rgb="FFFFE599"/>
        <bgColor rgb="FFFFE599"/>
      </patternFill>
    </fill>
    <fill>
      <patternFill patternType="solid">
        <fgColor rgb="FFD9EAD3"/>
        <bgColor rgb="FFD9EAD3"/>
      </patternFill>
    </fill>
    <fill>
      <patternFill patternType="solid">
        <fgColor rgb="FFFFD965"/>
        <bgColor rgb="FFFFD965"/>
      </patternFill>
    </fill>
    <fill>
      <patternFill patternType="solid">
        <fgColor rgb="FF9CC2E5"/>
        <bgColor rgb="FF9CC2E5"/>
      </patternFill>
    </fill>
    <fill>
      <patternFill patternType="solid">
        <fgColor rgb="FFF4B083"/>
        <bgColor rgb="FFF4B083"/>
      </patternFill>
    </fill>
    <fill>
      <patternFill patternType="solid">
        <fgColor rgb="FFFFFF00"/>
        <bgColor rgb="FFFFFF00"/>
      </patternFill>
    </fill>
    <fill>
      <patternFill patternType="solid">
        <fgColor rgb="FFFFF2CC"/>
        <bgColor rgb="FFFFF2CC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2CC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B7C0C7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</borders>
  <cellStyleXfs count="1">
    <xf numFmtId="0" fontId="0" fillId="0" borderId="0"/>
  </cellStyleXfs>
  <cellXfs count="133">
    <xf numFmtId="0" fontId="0" fillId="0" borderId="0" xfId="0" applyFont="1" applyAlignment="1"/>
    <xf numFmtId="0" fontId="2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0" fontId="8" fillId="3" borderId="10" xfId="0" applyFont="1" applyFill="1" applyBorder="1" applyAlignment="1"/>
    <xf numFmtId="164" fontId="7" fillId="3" borderId="10" xfId="0" applyNumberFormat="1" applyFont="1" applyFill="1" applyBorder="1" applyAlignment="1">
      <alignment horizontal="right"/>
    </xf>
    <xf numFmtId="4" fontId="7" fillId="3" borderId="10" xfId="0" applyNumberFormat="1" applyFont="1" applyFill="1" applyBorder="1" applyAlignment="1">
      <alignment horizontal="right"/>
    </xf>
    <xf numFmtId="4" fontId="2" fillId="3" borderId="5" xfId="0" applyNumberFormat="1" applyFont="1" applyFill="1" applyBorder="1" applyAlignment="1">
      <alignment horizontal="right"/>
    </xf>
    <xf numFmtId="4" fontId="6" fillId="9" borderId="1" xfId="0" applyNumberFormat="1" applyFont="1" applyFill="1" applyBorder="1" applyAlignment="1">
      <alignment horizontal="right"/>
    </xf>
    <xf numFmtId="4" fontId="6" fillId="10" borderId="1" xfId="0" applyNumberFormat="1" applyFont="1" applyFill="1" applyBorder="1" applyAlignment="1">
      <alignment horizontal="right"/>
    </xf>
    <xf numFmtId="4" fontId="6" fillId="11" borderId="1" xfId="0" applyNumberFormat="1" applyFont="1" applyFill="1" applyBorder="1" applyAlignment="1">
      <alignment horizontal="right"/>
    </xf>
    <xf numFmtId="4" fontId="9" fillId="12" borderId="1" xfId="0" applyNumberFormat="1" applyFont="1" applyFill="1" applyBorder="1" applyAlignment="1">
      <alignment horizontal="right"/>
    </xf>
    <xf numFmtId="0" fontId="6" fillId="5" borderId="1" xfId="0" applyFont="1" applyFill="1" applyBorder="1"/>
    <xf numFmtId="0" fontId="6" fillId="0" borderId="0" xfId="0" applyFont="1"/>
    <xf numFmtId="164" fontId="7" fillId="3" borderId="11" xfId="0" applyNumberFormat="1" applyFont="1" applyFill="1" applyBorder="1" applyAlignment="1">
      <alignment horizontal="right"/>
    </xf>
    <xf numFmtId="0" fontId="10" fillId="3" borderId="12" xfId="0" applyFont="1" applyFill="1" applyBorder="1" applyAlignment="1"/>
    <xf numFmtId="164" fontId="7" fillId="3" borderId="12" xfId="0" applyNumberFormat="1" applyFont="1" applyFill="1" applyBorder="1" applyAlignment="1">
      <alignment horizontal="right"/>
    </xf>
    <xf numFmtId="4" fontId="7" fillId="3" borderId="12" xfId="0" applyNumberFormat="1" applyFont="1" applyFill="1" applyBorder="1" applyAlignment="1">
      <alignment horizontal="right"/>
    </xf>
    <xf numFmtId="0" fontId="6" fillId="5" borderId="6" xfId="0" applyFont="1" applyFill="1" applyBorder="1"/>
    <xf numFmtId="164" fontId="7" fillId="3" borderId="12" xfId="0" applyNumberFormat="1" applyFont="1" applyFill="1" applyBorder="1" applyAlignment="1">
      <alignment horizontal="right"/>
    </xf>
    <xf numFmtId="164" fontId="7" fillId="13" borderId="11" xfId="0" applyNumberFormat="1" applyFont="1" applyFill="1" applyBorder="1" applyAlignment="1">
      <alignment horizontal="right"/>
    </xf>
    <xf numFmtId="0" fontId="11" fillId="13" borderId="12" xfId="0" applyFont="1" applyFill="1" applyBorder="1" applyAlignment="1"/>
    <xf numFmtId="0" fontId="7" fillId="13" borderId="12" xfId="0" applyFont="1" applyFill="1" applyBorder="1" applyAlignment="1"/>
    <xf numFmtId="164" fontId="7" fillId="13" borderId="12" xfId="0" applyNumberFormat="1" applyFont="1" applyFill="1" applyBorder="1" applyAlignment="1">
      <alignment horizontal="right"/>
    </xf>
    <xf numFmtId="4" fontId="7" fillId="13" borderId="12" xfId="0" applyNumberFormat="1" applyFont="1" applyFill="1" applyBorder="1" applyAlignment="1">
      <alignment horizontal="right"/>
    </xf>
    <xf numFmtId="164" fontId="7" fillId="13" borderId="12" xfId="0" applyNumberFormat="1" applyFont="1" applyFill="1" applyBorder="1" applyAlignment="1">
      <alignment horizontal="right"/>
    </xf>
    <xf numFmtId="4" fontId="2" fillId="13" borderId="5" xfId="0" applyNumberFormat="1" applyFont="1" applyFill="1" applyBorder="1" applyAlignment="1">
      <alignment horizontal="right"/>
    </xf>
    <xf numFmtId="4" fontId="6" fillId="13" borderId="1" xfId="0" applyNumberFormat="1" applyFont="1" applyFill="1" applyBorder="1" applyAlignment="1">
      <alignment horizontal="right"/>
    </xf>
    <xf numFmtId="0" fontId="6" fillId="13" borderId="1" xfId="0" applyFont="1" applyFill="1" applyBorder="1"/>
    <xf numFmtId="4" fontId="2" fillId="13" borderId="1" xfId="0" applyNumberFormat="1" applyFont="1" applyFill="1" applyBorder="1" applyAlignment="1">
      <alignment horizontal="right"/>
    </xf>
    <xf numFmtId="4" fontId="9" fillId="0" borderId="7" xfId="0" applyNumberFormat="1" applyFont="1" applyBorder="1"/>
    <xf numFmtId="4" fontId="9" fillId="12" borderId="7" xfId="0" applyNumberFormat="1" applyFont="1" applyFill="1" applyBorder="1"/>
    <xf numFmtId="0" fontId="6" fillId="0" borderId="7" xfId="0" applyFont="1" applyBorder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2" fillId="3" borderId="6" xfId="0" applyFont="1" applyFill="1" applyBorder="1" applyAlignment="1">
      <alignment horizontal="left"/>
    </xf>
    <xf numFmtId="167" fontId="6" fillId="0" borderId="0" xfId="0" applyNumberFormat="1" applyFont="1"/>
    <xf numFmtId="0" fontId="12" fillId="6" borderId="6" xfId="0" applyFont="1" applyFill="1" applyBorder="1" applyAlignment="1">
      <alignment horizontal="left"/>
    </xf>
    <xf numFmtId="0" fontId="6" fillId="6" borderId="6" xfId="0" applyFont="1" applyFill="1" applyBorder="1"/>
    <xf numFmtId="0" fontId="2" fillId="3" borderId="6" xfId="0" applyFont="1" applyFill="1" applyBorder="1"/>
    <xf numFmtId="0" fontId="12" fillId="8" borderId="6" xfId="0" applyFont="1" applyFill="1" applyBorder="1" applyAlignment="1">
      <alignment horizontal="left"/>
    </xf>
    <xf numFmtId="0" fontId="6" fillId="8" borderId="6" xfId="0" applyFont="1" applyFill="1" applyBorder="1"/>
    <xf numFmtId="0" fontId="12" fillId="4" borderId="6" xfId="0" applyFont="1" applyFill="1" applyBorder="1" applyAlignment="1">
      <alignment horizontal="left"/>
    </xf>
    <xf numFmtId="0" fontId="6" fillId="4" borderId="6" xfId="0" applyFont="1" applyFill="1" applyBorder="1"/>
    <xf numFmtId="0" fontId="15" fillId="0" borderId="15" xfId="0" applyFont="1" applyBorder="1" applyAlignment="1"/>
    <xf numFmtId="0" fontId="16" fillId="0" borderId="15" xfId="0" applyFont="1" applyBorder="1" applyAlignment="1"/>
    <xf numFmtId="0" fontId="15" fillId="0" borderId="0" xfId="0" applyFont="1" applyAlignment="1"/>
    <xf numFmtId="0" fontId="15" fillId="0" borderId="16" xfId="0" applyFont="1" applyBorder="1" applyAlignment="1"/>
    <xf numFmtId="164" fontId="13" fillId="0" borderId="15" xfId="0" applyNumberFormat="1" applyFont="1" applyBorder="1" applyAlignment="1"/>
    <xf numFmtId="0" fontId="17" fillId="0" borderId="14" xfId="0" applyFont="1" applyBorder="1" applyAlignment="1"/>
    <xf numFmtId="0" fontId="15" fillId="0" borderId="14" xfId="0" applyFont="1" applyBorder="1" applyAlignment="1"/>
    <xf numFmtId="0" fontId="18" fillId="3" borderId="0" xfId="0" applyFont="1" applyFill="1" applyAlignment="1"/>
    <xf numFmtId="0" fontId="15" fillId="0" borderId="15" xfId="0" applyFont="1" applyBorder="1" applyAlignment="1"/>
    <xf numFmtId="0" fontId="19" fillId="0" borderId="15" xfId="0" applyFont="1" applyBorder="1" applyAlignment="1"/>
    <xf numFmtId="0" fontId="13" fillId="0" borderId="15" xfId="0" applyFont="1" applyBorder="1" applyAlignment="1"/>
    <xf numFmtId="0" fontId="13" fillId="0" borderId="14" xfId="0" applyFont="1" applyBorder="1" applyAlignment="1"/>
    <xf numFmtId="4" fontId="15" fillId="0" borderId="15" xfId="0" applyNumberFormat="1" applyFont="1" applyBorder="1" applyAlignment="1"/>
    <xf numFmtId="0" fontId="21" fillId="0" borderId="0" xfId="0" applyFont="1" applyAlignment="1"/>
    <xf numFmtId="0" fontId="22" fillId="0" borderId="0" xfId="0" applyFont="1"/>
    <xf numFmtId="0" fontId="23" fillId="0" borderId="0" xfId="0" applyFont="1" applyAlignment="1">
      <alignment horizontal="center"/>
    </xf>
    <xf numFmtId="0" fontId="7" fillId="3" borderId="10" xfId="0" applyFont="1" applyFill="1" applyBorder="1" applyAlignment="1"/>
    <xf numFmtId="0" fontId="7" fillId="3" borderId="10" xfId="0" applyFont="1" applyFill="1" applyBorder="1" applyAlignment="1">
      <alignment horizontal="left"/>
    </xf>
    <xf numFmtId="0" fontId="7" fillId="3" borderId="12" xfId="0" applyFont="1" applyFill="1" applyBorder="1" applyAlignment="1"/>
    <xf numFmtId="0" fontId="7" fillId="3" borderId="12" xfId="0" applyFont="1" applyFill="1" applyBorder="1" applyAlignment="1">
      <alignment horizontal="left"/>
    </xf>
    <xf numFmtId="0" fontId="7" fillId="13" borderId="12" xfId="0" applyFont="1" applyFill="1" applyBorder="1" applyAlignment="1"/>
    <xf numFmtId="0" fontId="7" fillId="13" borderId="12" xfId="0" applyFont="1" applyFill="1" applyBorder="1" applyAlignment="1">
      <alignment horizontal="left"/>
    </xf>
    <xf numFmtId="164" fontId="5" fillId="3" borderId="3" xfId="0" applyNumberFormat="1" applyFont="1" applyFill="1" applyBorder="1" applyAlignment="1">
      <alignment wrapText="1"/>
    </xf>
    <xf numFmtId="165" fontId="6" fillId="0" borderId="0" xfId="0" applyNumberFormat="1" applyFont="1" applyAlignment="1">
      <alignment wrapText="1"/>
    </xf>
    <xf numFmtId="165" fontId="5" fillId="3" borderId="4" xfId="0" applyNumberFormat="1" applyFont="1" applyFill="1" applyBorder="1"/>
    <xf numFmtId="0" fontId="24" fillId="3" borderId="4" xfId="0" applyFont="1" applyFill="1" applyBorder="1"/>
    <xf numFmtId="0" fontId="5" fillId="3" borderId="4" xfId="0" applyFont="1" applyFill="1" applyBorder="1"/>
    <xf numFmtId="164" fontId="5" fillId="3" borderId="4" xfId="0" applyNumberFormat="1" applyFont="1" applyFill="1" applyBorder="1"/>
    <xf numFmtId="4" fontId="5" fillId="3" borderId="4" xfId="0" applyNumberFormat="1" applyFont="1" applyFill="1" applyBorder="1" applyAlignment="1">
      <alignment horizontal="right"/>
    </xf>
    <xf numFmtId="164" fontId="5" fillId="3" borderId="5" xfId="0" applyNumberFormat="1" applyFont="1" applyFill="1" applyBorder="1"/>
    <xf numFmtId="4" fontId="5" fillId="3" borderId="5" xfId="0" applyNumberFormat="1" applyFont="1" applyFill="1" applyBorder="1" applyAlignment="1">
      <alignment horizontal="right"/>
    </xf>
    <xf numFmtId="4" fontId="9" fillId="5" borderId="1" xfId="0" applyNumberFormat="1" applyFont="1" applyFill="1" applyBorder="1" applyAlignment="1">
      <alignment horizontal="right"/>
    </xf>
    <xf numFmtId="164" fontId="5" fillId="3" borderId="3" xfId="0" applyNumberFormat="1" applyFont="1" applyFill="1" applyBorder="1"/>
    <xf numFmtId="165" fontId="5" fillId="12" borderId="4" xfId="0" applyNumberFormat="1" applyFont="1" applyFill="1" applyBorder="1"/>
    <xf numFmtId="0" fontId="25" fillId="12" borderId="4" xfId="0" applyFont="1" applyFill="1" applyBorder="1"/>
    <xf numFmtId="0" fontId="5" fillId="12" borderId="4" xfId="0" applyFont="1" applyFill="1" applyBorder="1"/>
    <xf numFmtId="164" fontId="5" fillId="12" borderId="4" xfId="0" applyNumberFormat="1" applyFont="1" applyFill="1" applyBorder="1"/>
    <xf numFmtId="4" fontId="5" fillId="12" borderId="4" xfId="0" applyNumberFormat="1" applyFont="1" applyFill="1" applyBorder="1" applyAlignment="1">
      <alignment horizontal="right"/>
    </xf>
    <xf numFmtId="164" fontId="5" fillId="12" borderId="5" xfId="0" applyNumberFormat="1" applyFont="1" applyFill="1" applyBorder="1" applyAlignment="1">
      <alignment horizontal="right"/>
    </xf>
    <xf numFmtId="4" fontId="5" fillId="12" borderId="5" xfId="0" applyNumberFormat="1" applyFont="1" applyFill="1" applyBorder="1" applyAlignment="1">
      <alignment horizontal="right"/>
    </xf>
    <xf numFmtId="4" fontId="6" fillId="12" borderId="1" xfId="0" applyNumberFormat="1" applyFont="1" applyFill="1" applyBorder="1" applyAlignment="1">
      <alignment horizontal="right"/>
    </xf>
    <xf numFmtId="0" fontId="6" fillId="12" borderId="1" xfId="0" applyFont="1" applyFill="1" applyBorder="1"/>
    <xf numFmtId="164" fontId="5" fillId="12" borderId="3" xfId="0" applyNumberFormat="1" applyFont="1" applyFill="1" applyBorder="1"/>
    <xf numFmtId="0" fontId="6" fillId="12" borderId="6" xfId="0" applyFont="1" applyFill="1" applyBorder="1"/>
    <xf numFmtId="0" fontId="5" fillId="3" borderId="4" xfId="0" applyFont="1" applyFill="1" applyBorder="1" applyAlignment="1">
      <alignment horizontal="right"/>
    </xf>
    <xf numFmtId="4" fontId="5" fillId="5" borderId="5" xfId="0" applyNumberFormat="1" applyFont="1" applyFill="1" applyBorder="1" applyAlignment="1">
      <alignment horizontal="right"/>
    </xf>
    <xf numFmtId="4" fontId="9" fillId="3" borderId="1" xfId="0" applyNumberFormat="1" applyFont="1" applyFill="1" applyBorder="1" applyAlignment="1">
      <alignment horizontal="right"/>
    </xf>
    <xf numFmtId="166" fontId="6" fillId="5" borderId="6" xfId="0" applyNumberFormat="1" applyFont="1" applyFill="1" applyBorder="1"/>
    <xf numFmtId="164" fontId="5" fillId="5" borderId="1" xfId="0" applyNumberFormat="1" applyFont="1" applyFill="1" applyBorder="1"/>
    <xf numFmtId="0" fontId="26" fillId="5" borderId="1" xfId="0" applyFont="1" applyFill="1" applyBorder="1"/>
    <xf numFmtId="0" fontId="5" fillId="5" borderId="1" xfId="0" applyFont="1" applyFill="1" applyBorder="1"/>
    <xf numFmtId="4" fontId="5" fillId="5" borderId="1" xfId="0" applyNumberFormat="1" applyFont="1" applyFill="1" applyBorder="1" applyAlignment="1">
      <alignment horizontal="right"/>
    </xf>
    <xf numFmtId="0" fontId="5" fillId="5" borderId="1" xfId="0" applyFont="1" applyFill="1" applyBorder="1" applyAlignment="1">
      <alignment horizontal="right"/>
    </xf>
    <xf numFmtId="4" fontId="5" fillId="3" borderId="1" xfId="0" applyNumberFormat="1" applyFont="1" applyFill="1" applyBorder="1" applyAlignment="1">
      <alignment horizontal="right"/>
    </xf>
    <xf numFmtId="167" fontId="2" fillId="0" borderId="0" xfId="0" applyNumberFormat="1" applyFont="1"/>
    <xf numFmtId="0" fontId="5" fillId="7" borderId="4" xfId="0" applyFont="1" applyFill="1" applyBorder="1"/>
    <xf numFmtId="0" fontId="2" fillId="7" borderId="6" xfId="0" applyFont="1" applyFill="1" applyBorder="1"/>
    <xf numFmtId="0" fontId="6" fillId="7" borderId="6" xfId="0" applyFont="1" applyFill="1" applyBorder="1"/>
    <xf numFmtId="0" fontId="1" fillId="0" borderId="7" xfId="0" applyFont="1" applyBorder="1"/>
    <xf numFmtId="0" fontId="3" fillId="9" borderId="8" xfId="0" applyFont="1" applyFill="1" applyBorder="1" applyAlignment="1">
      <alignment horizontal="center"/>
    </xf>
    <xf numFmtId="0" fontId="1" fillId="0" borderId="9" xfId="0" applyFont="1" applyBorder="1"/>
    <xf numFmtId="0" fontId="3" fillId="10" borderId="8" xfId="0" applyFont="1" applyFill="1" applyBorder="1" applyAlignment="1">
      <alignment horizontal="center"/>
    </xf>
    <xf numFmtId="0" fontId="3" fillId="11" borderId="8" xfId="0" applyFont="1" applyFill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3" fillId="0" borderId="14" xfId="0" applyFont="1" applyBorder="1" applyAlignment="1"/>
    <xf numFmtId="0" fontId="1" fillId="0" borderId="14" xfId="0" applyFont="1" applyBorder="1"/>
    <xf numFmtId="0" fontId="1" fillId="0" borderId="15" xfId="0" applyFont="1" applyBorder="1"/>
    <xf numFmtId="0" fontId="14" fillId="0" borderId="13" xfId="0" applyFont="1" applyBorder="1" applyAlignment="1"/>
    <xf numFmtId="0" fontId="20" fillId="0" borderId="14" xfId="0" applyFont="1" applyBorder="1" applyAlignment="1"/>
    <xf numFmtId="0" fontId="30" fillId="0" borderId="0" xfId="0" applyFont="1" applyFill="1" applyAlignment="1"/>
    <xf numFmtId="0" fontId="31" fillId="0" borderId="0" xfId="0" applyFont="1" applyFill="1"/>
    <xf numFmtId="0" fontId="32" fillId="0" borderId="0" xfId="0" applyFont="1" applyFill="1"/>
    <xf numFmtId="164" fontId="32" fillId="0" borderId="3" xfId="0" applyNumberFormat="1" applyFont="1" applyFill="1" applyBorder="1" applyAlignment="1">
      <alignment wrapText="1"/>
    </xf>
    <xf numFmtId="0" fontId="32" fillId="0" borderId="0" xfId="0" applyFont="1" applyFill="1" applyAlignment="1">
      <alignment wrapText="1"/>
    </xf>
    <xf numFmtId="164" fontId="32" fillId="0" borderId="3" xfId="0" applyNumberFormat="1" applyFont="1" applyFill="1" applyBorder="1" applyAlignment="1"/>
    <xf numFmtId="4" fontId="32" fillId="0" borderId="0" xfId="0" applyNumberFormat="1" applyFont="1" applyFill="1"/>
    <xf numFmtId="0" fontId="32" fillId="0" borderId="6" xfId="0" applyFont="1" applyFill="1" applyBorder="1"/>
    <xf numFmtId="167" fontId="32" fillId="0" borderId="6" xfId="0" applyNumberFormat="1" applyFont="1" applyFill="1" applyBorder="1"/>
    <xf numFmtId="0" fontId="32" fillId="0" borderId="0" xfId="0" applyFont="1" applyFill="1" applyAlignment="1"/>
    <xf numFmtId="0" fontId="29" fillId="0" borderId="0" xfId="0" applyFont="1" applyFill="1" applyAlignment="1"/>
    <xf numFmtId="0" fontId="33" fillId="0" borderId="6" xfId="0" applyFont="1" applyFill="1" applyBorder="1" applyAlignment="1">
      <alignment horizontal="center" vertical="center" wrapText="1"/>
    </xf>
    <xf numFmtId="0" fontId="7" fillId="14" borderId="12" xfId="0" applyFont="1" applyFill="1" applyBorder="1" applyAlignment="1"/>
    <xf numFmtId="0" fontId="7" fillId="15" borderId="1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2CA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go.xero.com/AccountsReceivable/View.aspx?invoiceID=04e1ea76-37b4-485d-878f-a1739ca9e466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go.xero.com/AccountsReceivable/View.aspx?invoiceID=0e55a890-8590-4fea-bca6-d154694e0d62" TargetMode="External"/><Relationship Id="rId7" Type="http://schemas.openxmlformats.org/officeDocument/2006/relationships/hyperlink" Target="https://go.xero.com/AccountsReceivable/View.aspx?invoiceID=b0b146f9-4907-4c7e-b8ac-183c19a218c5" TargetMode="External"/><Relationship Id="rId12" Type="http://schemas.openxmlformats.org/officeDocument/2006/relationships/hyperlink" Target="https://go.xero.com/AccountsReceivable/View.aspx?invoiceID=bd384905-4c3c-4dcc-8727-741b87aeb987" TargetMode="External"/><Relationship Id="rId2" Type="http://schemas.openxmlformats.org/officeDocument/2006/relationships/hyperlink" Target="https://go.xero.com/AccountsReceivable/View.aspx?invoiceID=7fac9d3f-ae2d-4ecf-ab1c-7379e27aeb8b" TargetMode="External"/><Relationship Id="rId1" Type="http://schemas.openxmlformats.org/officeDocument/2006/relationships/hyperlink" Target="http://keyalliancepro.co.nz/" TargetMode="External"/><Relationship Id="rId6" Type="http://schemas.openxmlformats.org/officeDocument/2006/relationships/hyperlink" Target="https://go.xero.com/AccountsReceivable/View.aspx?invoiceID=db5a1ea7-ae22-4595-ab6a-a23ebc75505e" TargetMode="External"/><Relationship Id="rId11" Type="http://schemas.openxmlformats.org/officeDocument/2006/relationships/hyperlink" Target="https://go.xero.com/AccountsReceivable/View.aspx?invoiceID=11382335-22cf-4901-a936-356a714e77dd" TargetMode="External"/><Relationship Id="rId5" Type="http://schemas.openxmlformats.org/officeDocument/2006/relationships/hyperlink" Target="https://go.xero.com/AccountsReceivable/View.aspx?invoiceID=94f524ad-ece4-40c5-9c8d-832c22f14b92" TargetMode="External"/><Relationship Id="rId10" Type="http://schemas.openxmlformats.org/officeDocument/2006/relationships/hyperlink" Target="https://go.xero.com/AccountsReceivable/View.aspx?invoiceID=bbf9e58b-f4cb-4421-bea3-981f69abfd1e" TargetMode="External"/><Relationship Id="rId4" Type="http://schemas.openxmlformats.org/officeDocument/2006/relationships/hyperlink" Target="https://go.xero.com/AccountsReceivable/View.aspx?invoiceID=82742176-1c7b-4f4e-817d-d507b800c1c3" TargetMode="External"/><Relationship Id="rId9" Type="http://schemas.openxmlformats.org/officeDocument/2006/relationships/hyperlink" Target="https://go.xero.com/AccountsReceivable/View.aspx?invoiceID=d7761473-8b88-4c49-a1a7-12b7fbbc2705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go.xero.com/AccountsReceivable/View.aspx?invoiceID=4c60a301-5251-4e1c-a5cb-488560773854" TargetMode="External"/><Relationship Id="rId3" Type="http://schemas.openxmlformats.org/officeDocument/2006/relationships/hyperlink" Target="https://go.xero.com/AccountsReceivable/View.aspx?invoiceID=fb8dae1f-db89-4950-adc9-7ba7fb157eea" TargetMode="External"/><Relationship Id="rId7" Type="http://schemas.openxmlformats.org/officeDocument/2006/relationships/hyperlink" Target="https://go.xero.com/AccountsReceivable/View.aspx?invoiceID=01765529-72b9-4e89-a25e-5ea4a4ffb002" TargetMode="External"/><Relationship Id="rId2" Type="http://schemas.openxmlformats.org/officeDocument/2006/relationships/hyperlink" Target="https://go.xero.com/AccountsReceivable/View.aspx?invoiceID=c66f4999-b1a1-4850-b316-0f7df827f0a9" TargetMode="External"/><Relationship Id="rId1" Type="http://schemas.openxmlformats.org/officeDocument/2006/relationships/hyperlink" Target="https://go.xero.com/AccountsReceivable/View.aspx?invoiceID=e88a6ac7-775f-4223-b742-349673b74ba6" TargetMode="External"/><Relationship Id="rId6" Type="http://schemas.openxmlformats.org/officeDocument/2006/relationships/hyperlink" Target="https://go.xero.com/AccountsReceivable/View.aspx?invoiceID=d0a10c16-ad22-4416-8a2c-ad11c01f2b2b" TargetMode="External"/><Relationship Id="rId5" Type="http://schemas.openxmlformats.org/officeDocument/2006/relationships/hyperlink" Target="https://go.xero.com/AccountsReceivable/View.aspx?invoiceID=9787de29-0237-4b0a-8007-bbbdf8957e47" TargetMode="External"/><Relationship Id="rId4" Type="http://schemas.openxmlformats.org/officeDocument/2006/relationships/hyperlink" Target="https://go.xero.com/AccountsReceivable/View.aspx?invoiceID=47c0dffe-d345-4ae4-99d4-37bbd313caf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G980"/>
  <sheetViews>
    <sheetView tabSelected="1" zoomScale="115" zoomScaleNormal="115" workbookViewId="0">
      <pane ySplit="11" topLeftCell="A12" activePane="bottomLeft" state="frozen"/>
      <selection pane="bottomLeft" activeCell="G21" sqref="G21"/>
    </sheetView>
  </sheetViews>
  <sheetFormatPr defaultColWidth="12.59765625" defaultRowHeight="15" customHeight="1" x14ac:dyDescent="0.25"/>
  <cols>
    <col min="1" max="1" width="12.09765625" customWidth="1"/>
    <col min="2" max="2" width="14.59765625" customWidth="1"/>
    <col min="3" max="3" width="22.5" customWidth="1"/>
    <col min="4" max="4" width="22.69921875" customWidth="1"/>
    <col min="5" max="5" width="13" customWidth="1"/>
    <col min="6" max="7" width="10.3984375" customWidth="1"/>
    <col min="8" max="8" width="8.5" customWidth="1"/>
    <col min="9" max="9" width="8.09765625" customWidth="1"/>
    <col min="10" max="10" width="9.59765625" customWidth="1"/>
    <col min="11" max="11" width="9.3984375" customWidth="1"/>
    <col min="12" max="12" width="11.09765625" customWidth="1"/>
    <col min="13" max="13" width="8.19921875" customWidth="1"/>
    <col min="14" max="14" width="9.19921875" customWidth="1"/>
    <col min="15" max="16" width="8.09765625" customWidth="1"/>
    <col min="17" max="17" width="9.19921875" customWidth="1"/>
    <col min="18" max="18" width="11.19921875" customWidth="1"/>
    <col min="19" max="22" width="12.59765625" style="129"/>
  </cols>
  <sheetData>
    <row r="1" spans="1:33" ht="32.25" customHeight="1" x14ac:dyDescent="0.55000000000000004">
      <c r="A1" s="117" t="s">
        <v>57</v>
      </c>
      <c r="B1" s="115"/>
      <c r="C1" s="116"/>
      <c r="D1" s="50"/>
      <c r="E1" s="51" t="s">
        <v>58</v>
      </c>
      <c r="F1" s="50"/>
      <c r="G1" s="114" t="s">
        <v>59</v>
      </c>
      <c r="H1" s="115"/>
      <c r="I1" s="116"/>
      <c r="J1" s="50"/>
      <c r="K1" s="52"/>
      <c r="L1" s="52"/>
      <c r="M1" s="52"/>
      <c r="N1" s="52"/>
      <c r="O1" s="52"/>
      <c r="P1" s="52"/>
      <c r="Q1" s="52"/>
      <c r="R1" s="52"/>
      <c r="S1" s="119"/>
      <c r="T1" s="119"/>
      <c r="U1" s="119"/>
      <c r="V1" s="119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</row>
    <row r="2" spans="1:33" ht="15" customHeight="1" x14ac:dyDescent="0.3">
      <c r="A2" s="53"/>
      <c r="B2" s="50"/>
      <c r="C2" s="50"/>
      <c r="D2" s="50"/>
      <c r="E2" s="54">
        <v>45068</v>
      </c>
      <c r="F2" s="50"/>
      <c r="G2" s="114" t="s">
        <v>60</v>
      </c>
      <c r="H2" s="115"/>
      <c r="I2" s="116"/>
      <c r="J2" s="50"/>
      <c r="K2" s="52"/>
      <c r="L2" s="52"/>
      <c r="M2" s="52"/>
      <c r="N2" s="52"/>
      <c r="O2" s="52"/>
      <c r="P2" s="52"/>
      <c r="Q2" s="52"/>
      <c r="R2" s="52"/>
      <c r="S2" s="119"/>
      <c r="T2" s="119"/>
      <c r="U2" s="119"/>
      <c r="V2" s="119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</row>
    <row r="3" spans="1:33" ht="15" customHeight="1" x14ac:dyDescent="0.3">
      <c r="A3" s="53"/>
      <c r="B3" s="55" t="s">
        <v>61</v>
      </c>
      <c r="C3" s="56"/>
      <c r="D3" s="50"/>
      <c r="E3" s="50"/>
      <c r="F3" s="50"/>
      <c r="G3" s="114" t="s">
        <v>62</v>
      </c>
      <c r="H3" s="115"/>
      <c r="I3" s="116"/>
      <c r="J3" s="52"/>
      <c r="K3" s="52"/>
      <c r="L3" s="52"/>
      <c r="M3" s="52"/>
      <c r="N3" s="52"/>
      <c r="O3" s="52"/>
      <c r="P3" s="52"/>
      <c r="Q3" s="52"/>
      <c r="R3" s="52"/>
      <c r="S3" s="119"/>
      <c r="T3" s="119"/>
      <c r="U3" s="119"/>
      <c r="V3" s="119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</row>
    <row r="4" spans="1:33" ht="15" customHeight="1" x14ac:dyDescent="0.3">
      <c r="A4" s="53"/>
      <c r="B4" s="57" t="s">
        <v>63</v>
      </c>
      <c r="C4" s="50"/>
      <c r="D4" s="58"/>
      <c r="E4" s="51"/>
      <c r="F4" s="50"/>
      <c r="G4" s="114" t="s">
        <v>64</v>
      </c>
      <c r="H4" s="115"/>
      <c r="I4" s="116"/>
      <c r="J4" s="52"/>
      <c r="K4" s="52"/>
      <c r="L4" s="52"/>
      <c r="M4" s="52"/>
      <c r="N4" s="52"/>
      <c r="O4" s="52"/>
      <c r="P4" s="52"/>
      <c r="Q4" s="52"/>
      <c r="R4" s="52"/>
      <c r="S4" s="119"/>
      <c r="T4" s="119"/>
      <c r="U4" s="119"/>
      <c r="V4" s="119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</row>
    <row r="5" spans="1:33" ht="15" customHeight="1" x14ac:dyDescent="0.3">
      <c r="A5" s="53"/>
      <c r="B5" s="59" t="s">
        <v>65</v>
      </c>
      <c r="C5" s="50"/>
      <c r="D5" s="50"/>
      <c r="E5" s="60"/>
      <c r="F5" s="50"/>
      <c r="G5" s="114" t="s">
        <v>66</v>
      </c>
      <c r="H5" s="115"/>
      <c r="I5" s="116"/>
      <c r="J5" s="52"/>
      <c r="K5" s="52"/>
      <c r="L5" s="52"/>
      <c r="M5" s="52"/>
      <c r="N5" s="52"/>
      <c r="O5" s="52"/>
      <c r="P5" s="52"/>
      <c r="Q5" s="52"/>
      <c r="R5" s="52"/>
      <c r="S5" s="119"/>
      <c r="T5" s="119"/>
      <c r="U5" s="119"/>
      <c r="V5" s="119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</row>
    <row r="6" spans="1:33" ht="15" customHeight="1" x14ac:dyDescent="0.3">
      <c r="A6" s="53"/>
      <c r="B6" s="59" t="s">
        <v>67</v>
      </c>
      <c r="C6" s="50"/>
      <c r="D6" s="50"/>
      <c r="E6" s="50"/>
      <c r="F6" s="50"/>
      <c r="G6" s="61" t="s">
        <v>68</v>
      </c>
      <c r="H6" s="56"/>
      <c r="I6" s="50"/>
      <c r="J6" s="52"/>
      <c r="K6" s="52"/>
      <c r="L6" s="52"/>
      <c r="M6" s="52"/>
      <c r="N6" s="52"/>
      <c r="O6" s="52"/>
      <c r="P6" s="52"/>
      <c r="Q6" s="52"/>
      <c r="R6" s="52"/>
      <c r="S6" s="119"/>
      <c r="T6" s="119"/>
      <c r="U6" s="119"/>
      <c r="V6" s="119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</row>
    <row r="7" spans="1:33" ht="15" customHeight="1" x14ac:dyDescent="0.3">
      <c r="A7" s="53"/>
      <c r="B7" s="59" t="s">
        <v>66</v>
      </c>
      <c r="C7" s="50"/>
      <c r="D7" s="62"/>
      <c r="E7" s="62"/>
      <c r="F7" s="62"/>
      <c r="G7" s="114" t="s">
        <v>69</v>
      </c>
      <c r="H7" s="115"/>
      <c r="I7" s="116"/>
      <c r="J7" s="52"/>
      <c r="K7" s="52"/>
      <c r="L7" s="52"/>
      <c r="M7" s="52"/>
      <c r="N7" s="52"/>
      <c r="O7" s="52"/>
      <c r="P7" s="52"/>
      <c r="Q7" s="52"/>
      <c r="R7" s="52"/>
      <c r="S7" s="119"/>
      <c r="T7" s="119"/>
      <c r="U7" s="119"/>
      <c r="V7" s="119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</row>
    <row r="8" spans="1:33" ht="15" customHeight="1" x14ac:dyDescent="0.3">
      <c r="A8" s="53"/>
      <c r="B8" s="50"/>
      <c r="C8" s="50"/>
      <c r="D8" s="62"/>
      <c r="E8" s="62"/>
      <c r="F8" s="62"/>
      <c r="G8" s="118" t="s">
        <v>70</v>
      </c>
      <c r="H8" s="115"/>
      <c r="I8" s="116"/>
      <c r="J8" s="52"/>
      <c r="K8" s="52"/>
      <c r="L8" s="52"/>
      <c r="M8" s="52"/>
      <c r="N8" s="52"/>
      <c r="O8" s="52"/>
      <c r="P8" s="52"/>
      <c r="Q8" s="52"/>
      <c r="R8" s="52"/>
      <c r="S8" s="119"/>
      <c r="T8" s="119"/>
      <c r="U8" s="119"/>
      <c r="V8" s="119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</row>
    <row r="9" spans="1:33" ht="15" customHeight="1" x14ac:dyDescent="0.25">
      <c r="A9" s="63"/>
      <c r="B9" s="64"/>
      <c r="C9" s="64"/>
      <c r="D9" s="64"/>
      <c r="E9" s="64"/>
      <c r="F9" s="64"/>
      <c r="G9" s="64"/>
      <c r="H9" s="64"/>
      <c r="I9" s="64"/>
      <c r="J9" s="64"/>
      <c r="K9" s="65"/>
      <c r="L9" s="65"/>
      <c r="M9" s="65"/>
      <c r="N9" s="65"/>
      <c r="O9" s="65"/>
      <c r="P9" s="65"/>
      <c r="Q9" s="64"/>
      <c r="R9" s="64"/>
      <c r="S9" s="120"/>
      <c r="T9" s="120"/>
      <c r="U9" s="120"/>
      <c r="V9" s="120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</row>
    <row r="10" spans="1:33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09" t="s">
        <v>39</v>
      </c>
      <c r="L10" s="110"/>
      <c r="M10" s="111" t="s">
        <v>40</v>
      </c>
      <c r="N10" s="110"/>
      <c r="O10" s="112" t="s">
        <v>41</v>
      </c>
      <c r="P10" s="110"/>
      <c r="Q10" s="1"/>
      <c r="R10" s="1"/>
      <c r="S10" s="121"/>
      <c r="T10" s="121"/>
      <c r="U10" s="121"/>
      <c r="V10" s="12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</row>
    <row r="11" spans="1:33" ht="24" x14ac:dyDescent="0.25">
      <c r="A11" s="2" t="s">
        <v>0</v>
      </c>
      <c r="B11" s="2" t="s">
        <v>1</v>
      </c>
      <c r="C11" s="3" t="s">
        <v>71</v>
      </c>
      <c r="D11" s="3" t="s">
        <v>72</v>
      </c>
      <c r="E11" s="3" t="s">
        <v>73</v>
      </c>
      <c r="F11" s="2" t="s">
        <v>3</v>
      </c>
      <c r="G11" s="2" t="s">
        <v>4</v>
      </c>
      <c r="H11" s="2" t="s">
        <v>5</v>
      </c>
      <c r="I11" s="2" t="s">
        <v>6</v>
      </c>
      <c r="J11" s="2" t="s">
        <v>7</v>
      </c>
      <c r="K11" s="4" t="s">
        <v>8</v>
      </c>
      <c r="L11" s="4" t="s">
        <v>9</v>
      </c>
      <c r="M11" s="5" t="s">
        <v>8</v>
      </c>
      <c r="N11" s="5" t="s">
        <v>9</v>
      </c>
      <c r="O11" s="6" t="s">
        <v>8</v>
      </c>
      <c r="P11" s="6" t="s">
        <v>9</v>
      </c>
      <c r="Q11" s="2" t="s">
        <v>10</v>
      </c>
      <c r="R11" s="7" t="s">
        <v>11</v>
      </c>
      <c r="S11" s="122">
        <v>45068</v>
      </c>
      <c r="T11" s="130" t="s">
        <v>42</v>
      </c>
      <c r="U11" s="123"/>
      <c r="V11" s="123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</row>
    <row r="12" spans="1:33" ht="13.8" x14ac:dyDescent="0.25">
      <c r="A12" s="9">
        <v>44798</v>
      </c>
      <c r="B12" s="10" t="s">
        <v>43</v>
      </c>
      <c r="C12" s="66" t="s">
        <v>74</v>
      </c>
      <c r="D12" s="67" t="s">
        <v>75</v>
      </c>
      <c r="E12" s="66" t="s">
        <v>76</v>
      </c>
      <c r="F12" s="11">
        <v>44907</v>
      </c>
      <c r="G12" s="12">
        <v>12602.05</v>
      </c>
      <c r="H12" s="11"/>
      <c r="I12" s="12">
        <v>1500</v>
      </c>
      <c r="J12" s="13">
        <f t="shared" ref="J12:J22" si="0">G12-I12</f>
        <v>11102.05</v>
      </c>
      <c r="K12" s="14">
        <f t="shared" ref="K12:K14" si="1">(IF(R12&gt;30,((J12*0.07)/12),0))</f>
        <v>64.76195833333334</v>
      </c>
      <c r="L12" s="14">
        <f t="shared" ref="L12:L16" si="2">(IF(R12&gt;30,100,0))*1.15</f>
        <v>114.99999999999999</v>
      </c>
      <c r="M12" s="15">
        <f t="shared" ref="M12:M14" si="3">(IF(R12&gt;60,((J12*0.1)/12),0))</f>
        <v>92.517083333333332</v>
      </c>
      <c r="N12" s="15">
        <f t="shared" ref="N12:N16" si="4">(IF(R12&gt;60,100,0))*1.15</f>
        <v>114.99999999999999</v>
      </c>
      <c r="O12" s="16">
        <f t="shared" ref="O12:O14" si="5">(IF(R12&gt;90,((J12*0.15))/12,0))</f>
        <v>138.77562499999999</v>
      </c>
      <c r="P12" s="16">
        <v>0</v>
      </c>
      <c r="Q12" s="17">
        <f t="shared" ref="Q12:Q22" si="6">G12-I12+SUM(K12:P12)</f>
        <v>11628.104666666666</v>
      </c>
      <c r="R12" s="18">
        <f t="shared" ref="R12:R14" si="7">$S$11-S12</f>
        <v>251</v>
      </c>
      <c r="S12" s="124">
        <v>44817</v>
      </c>
      <c r="T12" s="125">
        <f t="shared" ref="T12:T22" si="8">K12+L12+M12+N12+O12+P12</f>
        <v>526.05466666666666</v>
      </c>
      <c r="U12" s="121" t="s">
        <v>44</v>
      </c>
      <c r="V12" s="121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</row>
    <row r="13" spans="1:33" ht="13.8" x14ac:dyDescent="0.25">
      <c r="A13" s="20">
        <v>44798</v>
      </c>
      <c r="B13" s="21" t="s">
        <v>45</v>
      </c>
      <c r="C13" s="68" t="s">
        <v>77</v>
      </c>
      <c r="D13" s="69" t="s">
        <v>78</v>
      </c>
      <c r="E13" s="68" t="s">
        <v>76</v>
      </c>
      <c r="F13" s="22">
        <v>44907</v>
      </c>
      <c r="G13" s="23">
        <v>10685</v>
      </c>
      <c r="H13" s="22"/>
      <c r="I13" s="23">
        <v>1500</v>
      </c>
      <c r="J13" s="13">
        <f t="shared" si="0"/>
        <v>9185</v>
      </c>
      <c r="K13" s="14">
        <f t="shared" si="1"/>
        <v>53.579166666666673</v>
      </c>
      <c r="L13" s="14">
        <f t="shared" si="2"/>
        <v>114.99999999999999</v>
      </c>
      <c r="M13" s="15">
        <f t="shared" si="3"/>
        <v>76.541666666666671</v>
      </c>
      <c r="N13" s="15">
        <f t="shared" si="4"/>
        <v>114.99999999999999</v>
      </c>
      <c r="O13" s="16">
        <f t="shared" si="5"/>
        <v>114.8125</v>
      </c>
      <c r="P13" s="16">
        <v>0</v>
      </c>
      <c r="Q13" s="17">
        <f t="shared" si="6"/>
        <v>9659.9333333333325</v>
      </c>
      <c r="R13" s="18">
        <f t="shared" si="7"/>
        <v>251</v>
      </c>
      <c r="S13" s="124">
        <v>44817</v>
      </c>
      <c r="T13" s="125">
        <f t="shared" si="8"/>
        <v>474.93333333333334</v>
      </c>
      <c r="U13" s="121" t="s">
        <v>44</v>
      </c>
      <c r="V13" s="126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</row>
    <row r="14" spans="1:33" ht="13.8" x14ac:dyDescent="0.25">
      <c r="A14" s="20">
        <v>44812</v>
      </c>
      <c r="B14" s="21" t="s">
        <v>46</v>
      </c>
      <c r="C14" s="68" t="s">
        <v>79</v>
      </c>
      <c r="D14" s="69" t="s">
        <v>80</v>
      </c>
      <c r="E14" s="68" t="s">
        <v>81</v>
      </c>
      <c r="F14" s="22">
        <v>44914</v>
      </c>
      <c r="G14" s="23">
        <v>8863.4</v>
      </c>
      <c r="H14" s="22"/>
      <c r="I14" s="23">
        <v>1500</v>
      </c>
      <c r="J14" s="13">
        <f t="shared" si="0"/>
        <v>7363.4</v>
      </c>
      <c r="K14" s="14">
        <f t="shared" si="1"/>
        <v>42.953166666666668</v>
      </c>
      <c r="L14" s="14">
        <f t="shared" si="2"/>
        <v>114.99999999999999</v>
      </c>
      <c r="M14" s="15">
        <f t="shared" si="3"/>
        <v>61.361666666666672</v>
      </c>
      <c r="N14" s="15">
        <f t="shared" si="4"/>
        <v>114.99999999999999</v>
      </c>
      <c r="O14" s="16">
        <f t="shared" si="5"/>
        <v>92.042500000000004</v>
      </c>
      <c r="P14" s="16">
        <v>0</v>
      </c>
      <c r="Q14" s="17">
        <f t="shared" si="6"/>
        <v>7789.757333333333</v>
      </c>
      <c r="R14" s="18">
        <f t="shared" si="7"/>
        <v>244</v>
      </c>
      <c r="S14" s="124">
        <v>44824</v>
      </c>
      <c r="T14" s="125">
        <f t="shared" si="8"/>
        <v>426.35733333333332</v>
      </c>
      <c r="U14" s="121" t="s">
        <v>44</v>
      </c>
      <c r="V14" s="127">
        <v>44851</v>
      </c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</row>
    <row r="15" spans="1:33" ht="13.8" x14ac:dyDescent="0.25">
      <c r="A15" s="20">
        <v>44812</v>
      </c>
      <c r="B15" s="21" t="s">
        <v>47</v>
      </c>
      <c r="C15" s="68" t="s">
        <v>82</v>
      </c>
      <c r="D15" s="69" t="s">
        <v>83</v>
      </c>
      <c r="E15" s="68" t="s">
        <v>81</v>
      </c>
      <c r="F15" s="22">
        <v>44914</v>
      </c>
      <c r="G15" s="23">
        <v>9387.7999999999993</v>
      </c>
      <c r="H15" s="25">
        <v>45064</v>
      </c>
      <c r="I15" s="23">
        <f>1500+7887.8</f>
        <v>9387.7999999999993</v>
      </c>
      <c r="J15" s="13">
        <f t="shared" si="0"/>
        <v>0</v>
      </c>
      <c r="K15" s="14">
        <f>(IF(R15&gt;30,((7887.8*0.07)/12),0))</f>
        <v>46.012166666666673</v>
      </c>
      <c r="L15" s="14">
        <f t="shared" si="2"/>
        <v>114.99999999999999</v>
      </c>
      <c r="M15" s="15">
        <f>(IF(R15&gt;60,((7887.8*0.1)/12),0))</f>
        <v>65.731666666666669</v>
      </c>
      <c r="N15" s="15">
        <f t="shared" si="4"/>
        <v>114.99999999999999</v>
      </c>
      <c r="O15" s="16">
        <f>(IF(R15&gt;90,((7887.8*0.15))/12,0))</f>
        <v>98.597500000000011</v>
      </c>
      <c r="P15" s="16">
        <v>0</v>
      </c>
      <c r="Q15" s="17">
        <f t="shared" si="6"/>
        <v>440.34133333333335</v>
      </c>
      <c r="R15" s="18">
        <f>H15-F15</f>
        <v>150</v>
      </c>
      <c r="S15" s="124">
        <v>44914</v>
      </c>
      <c r="T15" s="125">
        <f t="shared" si="8"/>
        <v>440.34133333333335</v>
      </c>
      <c r="U15" s="121" t="s">
        <v>44</v>
      </c>
      <c r="V15" s="127">
        <v>44851</v>
      </c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</row>
    <row r="16" spans="1:33" ht="13.8" x14ac:dyDescent="0.25">
      <c r="A16" s="20">
        <v>44826</v>
      </c>
      <c r="B16" s="21" t="s">
        <v>48</v>
      </c>
      <c r="C16" s="68" t="s">
        <v>84</v>
      </c>
      <c r="D16" s="69" t="s">
        <v>85</v>
      </c>
      <c r="E16" s="68" t="s">
        <v>86</v>
      </c>
      <c r="F16" s="22">
        <v>44932</v>
      </c>
      <c r="G16" s="23">
        <v>10763.65</v>
      </c>
      <c r="H16" s="22"/>
      <c r="I16" s="23">
        <v>1500</v>
      </c>
      <c r="J16" s="13">
        <f t="shared" si="0"/>
        <v>9263.65</v>
      </c>
      <c r="K16" s="14">
        <f>(IF(R16&gt;30,((J16*0.07)/12),0))</f>
        <v>54.037958333333336</v>
      </c>
      <c r="L16" s="14">
        <f t="shared" si="2"/>
        <v>114.99999999999999</v>
      </c>
      <c r="M16" s="15">
        <f>(IF(R16&gt;60,((J16*0.1)/12),0))</f>
        <v>77.197083333333339</v>
      </c>
      <c r="N16" s="15">
        <f t="shared" si="4"/>
        <v>114.99999999999999</v>
      </c>
      <c r="O16" s="16">
        <f t="shared" ref="O16:O19" si="9">(IF(R16&gt;90,((J16*0.15))/12,0))</f>
        <v>115.79562499999999</v>
      </c>
      <c r="P16" s="16">
        <v>0</v>
      </c>
      <c r="Q16" s="17">
        <f t="shared" si="6"/>
        <v>9740.6806666666671</v>
      </c>
      <c r="R16" s="18">
        <f t="shared" ref="R16:R22" si="10">$S$11-S16</f>
        <v>222</v>
      </c>
      <c r="S16" s="124">
        <v>44846</v>
      </c>
      <c r="T16" s="125">
        <f t="shared" si="8"/>
        <v>477.03066666666666</v>
      </c>
      <c r="U16" s="128" t="s">
        <v>49</v>
      </c>
      <c r="V16" s="126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</row>
    <row r="17" spans="1:33" ht="13.8" x14ac:dyDescent="0.25">
      <c r="A17" s="26">
        <v>44826</v>
      </c>
      <c r="B17" s="27" t="s">
        <v>50</v>
      </c>
      <c r="C17" s="70" t="s">
        <v>87</v>
      </c>
      <c r="D17" s="71" t="s">
        <v>88</v>
      </c>
      <c r="E17" s="131" t="s">
        <v>86</v>
      </c>
      <c r="F17" s="29">
        <v>44932</v>
      </c>
      <c r="G17" s="30">
        <v>9920.7000000000007</v>
      </c>
      <c r="H17" s="31">
        <v>44936</v>
      </c>
      <c r="I17" s="30">
        <f>8420.7+1500</f>
        <v>9920.7000000000007</v>
      </c>
      <c r="J17" s="32">
        <f t="shared" si="0"/>
        <v>0</v>
      </c>
      <c r="K17" s="33">
        <v>49.120750000000008</v>
      </c>
      <c r="L17" s="33">
        <v>114.99999999999999</v>
      </c>
      <c r="M17" s="33">
        <v>70.172500000000014</v>
      </c>
      <c r="N17" s="33">
        <v>114.99999999999999</v>
      </c>
      <c r="O17" s="33">
        <f t="shared" si="9"/>
        <v>0</v>
      </c>
      <c r="P17" s="33">
        <v>0</v>
      </c>
      <c r="Q17" s="17">
        <f t="shared" si="6"/>
        <v>349.29325</v>
      </c>
      <c r="R17" s="34">
        <f t="shared" si="10"/>
        <v>222</v>
      </c>
      <c r="S17" s="124">
        <v>44846</v>
      </c>
      <c r="T17" s="125">
        <f t="shared" si="8"/>
        <v>349.29325</v>
      </c>
      <c r="U17" s="128" t="s">
        <v>49</v>
      </c>
      <c r="V17" s="126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</row>
    <row r="18" spans="1:33" ht="13.8" x14ac:dyDescent="0.25">
      <c r="A18" s="20">
        <v>44826</v>
      </c>
      <c r="B18" s="21" t="s">
        <v>51</v>
      </c>
      <c r="C18" s="68" t="s">
        <v>89</v>
      </c>
      <c r="D18" s="69" t="s">
        <v>78</v>
      </c>
      <c r="E18" s="68" t="s">
        <v>86</v>
      </c>
      <c r="F18" s="22">
        <v>44932</v>
      </c>
      <c r="G18" s="23">
        <v>9920.7000000000007</v>
      </c>
      <c r="H18" s="22"/>
      <c r="I18" s="23">
        <v>1500</v>
      </c>
      <c r="J18" s="13">
        <f t="shared" si="0"/>
        <v>8420.7000000000007</v>
      </c>
      <c r="K18" s="14">
        <f t="shared" ref="K18:K19" si="11">(IF(R18&gt;30,((J18*0.07)/12),0))</f>
        <v>49.120750000000008</v>
      </c>
      <c r="L18" s="14">
        <f t="shared" ref="L18:L19" si="12">(IF(R18&gt;30,100,0))*1.15</f>
        <v>114.99999999999999</v>
      </c>
      <c r="M18" s="15">
        <f t="shared" ref="M18:M19" si="13">(IF(R18&gt;60,((J18*0.1)/12),0))</f>
        <v>70.172500000000014</v>
      </c>
      <c r="N18" s="15">
        <f t="shared" ref="N18:N19" si="14">(IF(R18&gt;60,100,0))*1.15</f>
        <v>114.99999999999999</v>
      </c>
      <c r="O18" s="16">
        <f t="shared" si="9"/>
        <v>105.25875000000001</v>
      </c>
      <c r="P18" s="16">
        <v>0</v>
      </c>
      <c r="Q18" s="17">
        <f t="shared" si="6"/>
        <v>8875.2520000000004</v>
      </c>
      <c r="R18" s="18">
        <f t="shared" si="10"/>
        <v>222</v>
      </c>
      <c r="S18" s="124">
        <v>44846</v>
      </c>
      <c r="T18" s="125">
        <f t="shared" si="8"/>
        <v>454.55200000000002</v>
      </c>
      <c r="U18" s="128" t="s">
        <v>49</v>
      </c>
      <c r="V18" s="126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</row>
    <row r="19" spans="1:33" ht="13.8" x14ac:dyDescent="0.25">
      <c r="A19" s="20">
        <v>44826</v>
      </c>
      <c r="B19" s="21" t="s">
        <v>52</v>
      </c>
      <c r="C19" s="68" t="s">
        <v>90</v>
      </c>
      <c r="D19" s="69" t="s">
        <v>88</v>
      </c>
      <c r="E19" s="68" t="s">
        <v>86</v>
      </c>
      <c r="F19" s="22">
        <v>44932</v>
      </c>
      <c r="G19" s="23">
        <v>10130</v>
      </c>
      <c r="H19" s="22"/>
      <c r="I19" s="23">
        <v>1500</v>
      </c>
      <c r="J19" s="13">
        <f t="shared" si="0"/>
        <v>8630</v>
      </c>
      <c r="K19" s="14">
        <f t="shared" si="11"/>
        <v>50.341666666666669</v>
      </c>
      <c r="L19" s="14">
        <f t="shared" si="12"/>
        <v>114.99999999999999</v>
      </c>
      <c r="M19" s="15">
        <f t="shared" si="13"/>
        <v>71.916666666666671</v>
      </c>
      <c r="N19" s="15">
        <f t="shared" si="14"/>
        <v>114.99999999999999</v>
      </c>
      <c r="O19" s="16">
        <f t="shared" si="9"/>
        <v>107.875</v>
      </c>
      <c r="P19" s="16">
        <v>0</v>
      </c>
      <c r="Q19" s="17">
        <f t="shared" si="6"/>
        <v>9090.1333333333332</v>
      </c>
      <c r="R19" s="18">
        <f t="shared" si="10"/>
        <v>222</v>
      </c>
      <c r="S19" s="124">
        <v>44846</v>
      </c>
      <c r="T19" s="125">
        <f t="shared" si="8"/>
        <v>460.13333333333333</v>
      </c>
      <c r="U19" s="128" t="s">
        <v>49</v>
      </c>
      <c r="V19" s="126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</row>
    <row r="20" spans="1:33" ht="13.8" x14ac:dyDescent="0.25">
      <c r="A20" s="26">
        <v>44826</v>
      </c>
      <c r="B20" s="27" t="s">
        <v>53</v>
      </c>
      <c r="C20" s="70" t="s">
        <v>91</v>
      </c>
      <c r="D20" s="132" t="s">
        <v>92</v>
      </c>
      <c r="E20" s="131" t="s">
        <v>86</v>
      </c>
      <c r="F20" s="29">
        <v>44932</v>
      </c>
      <c r="G20" s="30">
        <v>7519.5</v>
      </c>
      <c r="H20" s="31">
        <v>44982</v>
      </c>
      <c r="I20" s="30">
        <v>7519.5</v>
      </c>
      <c r="J20" s="32">
        <f t="shared" si="0"/>
        <v>0</v>
      </c>
      <c r="K20" s="33">
        <v>35.113750000000003</v>
      </c>
      <c r="L20" s="33">
        <v>114.99999999999999</v>
      </c>
      <c r="M20" s="33">
        <v>50.162500000000001</v>
      </c>
      <c r="N20" s="33">
        <v>114.99999999999999</v>
      </c>
      <c r="O20" s="33">
        <v>0</v>
      </c>
      <c r="P20" s="33">
        <v>0</v>
      </c>
      <c r="Q20" s="17">
        <f t="shared" si="6"/>
        <v>315.27624999999995</v>
      </c>
      <c r="R20" s="34">
        <f t="shared" si="10"/>
        <v>222</v>
      </c>
      <c r="S20" s="124">
        <v>44846</v>
      </c>
      <c r="T20" s="125">
        <f t="shared" si="8"/>
        <v>315.27624999999995</v>
      </c>
      <c r="U20" s="128" t="s">
        <v>49</v>
      </c>
      <c r="V20" s="126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</row>
    <row r="21" spans="1:33" ht="13.8" x14ac:dyDescent="0.25">
      <c r="A21" s="20">
        <v>44826</v>
      </c>
      <c r="B21" s="21" t="s">
        <v>54</v>
      </c>
      <c r="C21" s="68" t="s">
        <v>93</v>
      </c>
      <c r="D21" s="69" t="s">
        <v>94</v>
      </c>
      <c r="E21" s="68" t="s">
        <v>86</v>
      </c>
      <c r="F21" s="22">
        <v>44932</v>
      </c>
      <c r="G21" s="23">
        <v>8820.15</v>
      </c>
      <c r="H21" s="22"/>
      <c r="I21" s="23">
        <v>1500</v>
      </c>
      <c r="J21" s="13">
        <f t="shared" si="0"/>
        <v>7320.15</v>
      </c>
      <c r="K21" s="14">
        <f>(IF(R21&gt;30,((J21*0.07)/12),0))</f>
        <v>42.700875000000003</v>
      </c>
      <c r="L21" s="14">
        <f>(IF(R21&gt;30,100,0))*1.15</f>
        <v>114.99999999999999</v>
      </c>
      <c r="M21" s="15">
        <f>(IF(R21&gt;60,((J21*0.1)/12),0))</f>
        <v>61.001249999999999</v>
      </c>
      <c r="N21" s="15">
        <f>(IF(R21&gt;60,100,0))*1.15</f>
        <v>114.99999999999999</v>
      </c>
      <c r="O21" s="16">
        <f>(IF(R21&gt;90,((J21*0.15))/12,0))</f>
        <v>91.501874999999984</v>
      </c>
      <c r="P21" s="16">
        <v>0</v>
      </c>
      <c r="Q21" s="17">
        <f t="shared" si="6"/>
        <v>7745.3539999999994</v>
      </c>
      <c r="R21" s="18">
        <f t="shared" si="10"/>
        <v>222</v>
      </c>
      <c r="S21" s="124">
        <v>44846</v>
      </c>
      <c r="T21" s="125">
        <f t="shared" si="8"/>
        <v>425.20399999999995</v>
      </c>
      <c r="U21" s="128" t="s">
        <v>49</v>
      </c>
      <c r="V21" s="126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</row>
    <row r="22" spans="1:33" ht="13.8" x14ac:dyDescent="0.25">
      <c r="A22" s="26">
        <v>44875</v>
      </c>
      <c r="B22" s="27" t="s">
        <v>55</v>
      </c>
      <c r="C22" s="70" t="s">
        <v>95</v>
      </c>
      <c r="D22" s="71" t="s">
        <v>96</v>
      </c>
      <c r="E22" s="28" t="s">
        <v>56</v>
      </c>
      <c r="F22" s="29">
        <v>44973</v>
      </c>
      <c r="G22" s="30">
        <v>8405</v>
      </c>
      <c r="H22" s="31">
        <v>44954</v>
      </c>
      <c r="I22" s="30">
        <v>8405</v>
      </c>
      <c r="J22" s="35">
        <f t="shared" si="0"/>
        <v>0</v>
      </c>
      <c r="K22" s="33">
        <v>40.570833333333333</v>
      </c>
      <c r="L22" s="33">
        <v>114.99999999999999</v>
      </c>
      <c r="M22" s="33">
        <v>57.958333333333336</v>
      </c>
      <c r="N22" s="33">
        <v>114.99999999999999</v>
      </c>
      <c r="O22" s="33">
        <v>0</v>
      </c>
      <c r="P22" s="33">
        <v>0</v>
      </c>
      <c r="Q22" s="17">
        <f t="shared" si="6"/>
        <v>328.52916666666664</v>
      </c>
      <c r="R22" s="34">
        <f t="shared" si="10"/>
        <v>222</v>
      </c>
      <c r="S22" s="124">
        <v>44846</v>
      </c>
      <c r="T22" s="125">
        <f t="shared" si="8"/>
        <v>328.52916666666664</v>
      </c>
      <c r="U22" s="128" t="s">
        <v>49</v>
      </c>
      <c r="V22" s="126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</row>
    <row r="23" spans="1:33" ht="15" customHeight="1" x14ac:dyDescent="0.25">
      <c r="A23" s="113" t="s">
        <v>28</v>
      </c>
      <c r="B23" s="108"/>
      <c r="C23" s="108"/>
      <c r="D23" s="108"/>
      <c r="E23" s="108"/>
      <c r="F23" s="108"/>
      <c r="G23" s="108"/>
      <c r="H23" s="108"/>
      <c r="I23" s="108"/>
      <c r="J23" s="36">
        <f t="shared" ref="J23:Q23" si="15">SUM(J12:J22)</f>
        <v>61284.950000000004</v>
      </c>
      <c r="K23" s="36">
        <f t="shared" si="15"/>
        <v>528.31304166666666</v>
      </c>
      <c r="L23" s="36">
        <f t="shared" si="15"/>
        <v>1264.9999999999998</v>
      </c>
      <c r="M23" s="36">
        <f t="shared" si="15"/>
        <v>754.73291666666671</v>
      </c>
      <c r="N23" s="36">
        <f t="shared" si="15"/>
        <v>1264.9999999999998</v>
      </c>
      <c r="O23" s="36">
        <f t="shared" si="15"/>
        <v>864.65937499999995</v>
      </c>
      <c r="P23" s="36">
        <f t="shared" si="15"/>
        <v>0</v>
      </c>
      <c r="Q23" s="37">
        <f t="shared" si="15"/>
        <v>65962.655333333343</v>
      </c>
      <c r="R23" s="38"/>
      <c r="S23" s="121"/>
      <c r="T23" s="121"/>
      <c r="U23" s="121"/>
      <c r="V23" s="121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</row>
    <row r="24" spans="1:33" ht="15.75" customHeight="1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21"/>
      <c r="T24" s="121"/>
      <c r="U24" s="121"/>
      <c r="V24" s="121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</row>
    <row r="25" spans="1:33" ht="15" customHeight="1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21"/>
      <c r="T25" s="121"/>
      <c r="U25" s="121"/>
      <c r="V25" s="121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</row>
    <row r="26" spans="1:33" ht="15.75" customHeight="1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21"/>
      <c r="T26" s="121"/>
      <c r="U26" s="121"/>
      <c r="V26" s="121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</row>
    <row r="27" spans="1:33" ht="15.75" customHeight="1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21"/>
      <c r="T27" s="121"/>
      <c r="U27" s="121"/>
      <c r="V27" s="121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</row>
    <row r="28" spans="1:33" ht="15.75" customHeight="1" x14ac:dyDescent="0.25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21"/>
      <c r="T28" s="121"/>
      <c r="U28" s="121"/>
      <c r="V28" s="121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</row>
    <row r="29" spans="1:33" ht="15.75" customHeight="1" x14ac:dyDescent="0.2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21"/>
      <c r="T29" s="121"/>
      <c r="U29" s="121"/>
      <c r="V29" s="121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</row>
    <row r="30" spans="1:33" ht="15.75" customHeight="1" x14ac:dyDescent="0.25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21"/>
      <c r="T30" s="121"/>
      <c r="U30" s="121"/>
      <c r="V30" s="121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</row>
    <row r="31" spans="1:33" ht="15.75" customHeight="1" x14ac:dyDescent="0.2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21"/>
      <c r="T31" s="121"/>
      <c r="U31" s="121"/>
      <c r="V31" s="121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</row>
    <row r="32" spans="1:33" ht="15.75" customHeight="1" x14ac:dyDescent="0.2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21"/>
      <c r="T32" s="121"/>
      <c r="U32" s="121"/>
      <c r="V32" s="121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</row>
    <row r="33" spans="1:33" ht="15.75" customHeigh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21"/>
      <c r="T33" s="121"/>
      <c r="U33" s="121"/>
      <c r="V33" s="121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</row>
    <row r="34" spans="1:33" ht="15.75" customHeight="1" x14ac:dyDescent="0.25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21"/>
      <c r="T34" s="121"/>
      <c r="U34" s="121"/>
      <c r="V34" s="121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</row>
    <row r="35" spans="1:33" ht="15.75" customHeight="1" x14ac:dyDescent="0.2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21"/>
      <c r="T35" s="121"/>
      <c r="U35" s="121"/>
      <c r="V35" s="121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</row>
    <row r="36" spans="1:33" ht="15.75" customHeight="1" x14ac:dyDescent="0.25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21"/>
      <c r="T36" s="121"/>
      <c r="U36" s="121"/>
      <c r="V36" s="121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</row>
    <row r="37" spans="1:33" ht="15.75" customHeight="1" x14ac:dyDescent="0.25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21"/>
      <c r="T37" s="121"/>
      <c r="U37" s="121"/>
      <c r="V37" s="121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</row>
    <row r="38" spans="1:33" ht="15.75" customHeight="1" x14ac:dyDescent="0.25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21"/>
      <c r="T38" s="121"/>
      <c r="U38" s="121"/>
      <c r="V38" s="121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</row>
    <row r="39" spans="1:33" ht="15.75" customHeight="1" x14ac:dyDescent="0.25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21"/>
      <c r="T39" s="121"/>
      <c r="U39" s="121"/>
      <c r="V39" s="121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</row>
    <row r="40" spans="1:33" ht="15.75" customHeight="1" x14ac:dyDescent="0.25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21"/>
      <c r="T40" s="121"/>
      <c r="U40" s="121"/>
      <c r="V40" s="121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</row>
    <row r="41" spans="1:33" ht="15.75" customHeight="1" x14ac:dyDescent="0.25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21"/>
      <c r="T41" s="121"/>
      <c r="U41" s="121"/>
      <c r="V41" s="121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</row>
    <row r="42" spans="1:33" ht="15.75" customHeight="1" x14ac:dyDescent="0.2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21"/>
      <c r="T42" s="121"/>
      <c r="U42" s="121"/>
      <c r="V42" s="121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</row>
    <row r="43" spans="1:33" ht="15.75" customHeight="1" x14ac:dyDescent="0.2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21"/>
      <c r="T43" s="121"/>
      <c r="U43" s="121"/>
      <c r="V43" s="121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</row>
    <row r="44" spans="1:33" ht="15.75" customHeight="1" x14ac:dyDescent="0.2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21"/>
      <c r="T44" s="121"/>
      <c r="U44" s="121"/>
      <c r="V44" s="121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</row>
    <row r="45" spans="1:33" ht="15.75" customHeight="1" x14ac:dyDescent="0.25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21"/>
      <c r="T45" s="121"/>
      <c r="U45" s="121"/>
      <c r="V45" s="121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</row>
    <row r="46" spans="1:33" ht="15.75" customHeight="1" x14ac:dyDescent="0.25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21"/>
      <c r="T46" s="121"/>
      <c r="U46" s="121"/>
      <c r="V46" s="121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</row>
    <row r="47" spans="1:33" ht="15.75" customHeight="1" x14ac:dyDescent="0.25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21"/>
      <c r="T47" s="121"/>
      <c r="U47" s="121"/>
      <c r="V47" s="121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</row>
    <row r="48" spans="1:33" ht="15.75" customHeight="1" x14ac:dyDescent="0.25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21"/>
      <c r="T48" s="121"/>
      <c r="U48" s="121"/>
      <c r="V48" s="121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</row>
    <row r="49" spans="1:33" ht="15.75" customHeight="1" x14ac:dyDescent="0.25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21"/>
      <c r="T49" s="121"/>
      <c r="U49" s="121"/>
      <c r="V49" s="121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</row>
    <row r="50" spans="1:33" ht="15.75" customHeight="1" x14ac:dyDescent="0.25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21"/>
      <c r="T50" s="121"/>
      <c r="U50" s="121"/>
      <c r="V50" s="121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</row>
    <row r="51" spans="1:33" ht="15.75" customHeight="1" x14ac:dyDescent="0.25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21"/>
      <c r="T51" s="121"/>
      <c r="U51" s="121"/>
      <c r="V51" s="121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</row>
    <row r="52" spans="1:33" ht="15.75" customHeight="1" x14ac:dyDescent="0.25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21"/>
      <c r="T52" s="121"/>
      <c r="U52" s="121"/>
      <c r="V52" s="121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</row>
    <row r="53" spans="1:33" ht="15.75" customHeight="1" x14ac:dyDescent="0.25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21"/>
      <c r="T53" s="121"/>
      <c r="U53" s="121"/>
      <c r="V53" s="121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</row>
    <row r="54" spans="1:33" ht="15.75" customHeight="1" x14ac:dyDescent="0.25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21"/>
      <c r="T54" s="121"/>
      <c r="U54" s="121"/>
      <c r="V54" s="121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</row>
    <row r="55" spans="1:33" ht="15.75" customHeight="1" x14ac:dyDescent="0.25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21"/>
      <c r="T55" s="121"/>
      <c r="U55" s="121"/>
      <c r="V55" s="121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</row>
    <row r="56" spans="1:33" ht="15.75" customHeight="1" x14ac:dyDescent="0.25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21"/>
      <c r="T56" s="121"/>
      <c r="U56" s="121"/>
      <c r="V56" s="121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</row>
    <row r="57" spans="1:33" ht="15.75" customHeight="1" x14ac:dyDescent="0.25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21"/>
      <c r="T57" s="121"/>
      <c r="U57" s="121"/>
      <c r="V57" s="121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</row>
    <row r="58" spans="1:33" ht="15.75" customHeight="1" x14ac:dyDescent="0.25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21"/>
      <c r="T58" s="121"/>
      <c r="U58" s="121"/>
      <c r="V58" s="121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</row>
    <row r="59" spans="1:33" ht="15.75" customHeight="1" x14ac:dyDescent="0.25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21"/>
      <c r="T59" s="121"/>
      <c r="U59" s="121"/>
      <c r="V59" s="121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</row>
    <row r="60" spans="1:33" ht="15.75" customHeight="1" x14ac:dyDescent="0.25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21"/>
      <c r="T60" s="121"/>
      <c r="U60" s="121"/>
      <c r="V60" s="121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</row>
    <row r="61" spans="1:33" ht="15.75" customHeight="1" x14ac:dyDescent="0.25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21"/>
      <c r="T61" s="121"/>
      <c r="U61" s="121"/>
      <c r="V61" s="121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</row>
    <row r="62" spans="1:33" ht="15.75" customHeight="1" x14ac:dyDescent="0.25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21"/>
      <c r="T62" s="121"/>
      <c r="U62" s="121"/>
      <c r="V62" s="121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</row>
    <row r="63" spans="1:33" ht="15.75" customHeight="1" x14ac:dyDescent="0.25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21"/>
      <c r="T63" s="121"/>
      <c r="U63" s="121"/>
      <c r="V63" s="121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</row>
    <row r="64" spans="1:33" ht="15.75" customHeight="1" x14ac:dyDescent="0.25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21"/>
      <c r="T64" s="121"/>
      <c r="U64" s="121"/>
      <c r="V64" s="121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</row>
    <row r="65" spans="1:33" ht="15.75" customHeight="1" x14ac:dyDescent="0.25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21"/>
      <c r="T65" s="121"/>
      <c r="U65" s="121"/>
      <c r="V65" s="121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</row>
    <row r="66" spans="1:33" ht="15.75" customHeight="1" x14ac:dyDescent="0.25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21"/>
      <c r="T66" s="121"/>
      <c r="U66" s="121"/>
      <c r="V66" s="121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</row>
    <row r="67" spans="1:33" ht="15.75" customHeight="1" x14ac:dyDescent="0.25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21"/>
      <c r="T67" s="121"/>
      <c r="U67" s="121"/>
      <c r="V67" s="121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</row>
    <row r="68" spans="1:33" ht="15.75" customHeight="1" x14ac:dyDescent="0.25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21"/>
      <c r="T68" s="121"/>
      <c r="U68" s="121"/>
      <c r="V68" s="121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</row>
    <row r="69" spans="1:33" ht="15.75" customHeight="1" x14ac:dyDescent="0.25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21"/>
      <c r="T69" s="121"/>
      <c r="U69" s="121"/>
      <c r="V69" s="121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</row>
    <row r="70" spans="1:33" ht="15.75" customHeight="1" x14ac:dyDescent="0.25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21"/>
      <c r="T70" s="121"/>
      <c r="U70" s="121"/>
      <c r="V70" s="121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</row>
    <row r="71" spans="1:33" ht="15.75" customHeight="1" x14ac:dyDescent="0.25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21"/>
      <c r="T71" s="121"/>
      <c r="U71" s="121"/>
      <c r="V71" s="121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</row>
    <row r="72" spans="1:33" ht="15.75" customHeight="1" x14ac:dyDescent="0.25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21"/>
      <c r="T72" s="121"/>
      <c r="U72" s="121"/>
      <c r="V72" s="121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</row>
    <row r="73" spans="1:33" ht="15.75" customHeight="1" x14ac:dyDescent="0.25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21"/>
      <c r="T73" s="121"/>
      <c r="U73" s="121"/>
      <c r="V73" s="121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</row>
    <row r="74" spans="1:33" ht="15.75" customHeight="1" x14ac:dyDescent="0.25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21"/>
      <c r="T74" s="121"/>
      <c r="U74" s="121"/>
      <c r="V74" s="121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</row>
    <row r="75" spans="1:33" ht="15.75" customHeight="1" x14ac:dyDescent="0.25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21"/>
      <c r="T75" s="121"/>
      <c r="U75" s="121"/>
      <c r="V75" s="121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</row>
    <row r="76" spans="1:33" ht="15.75" customHeight="1" x14ac:dyDescent="0.25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21"/>
      <c r="T76" s="121"/>
      <c r="U76" s="121"/>
      <c r="V76" s="121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</row>
    <row r="77" spans="1:33" ht="15.75" customHeight="1" x14ac:dyDescent="0.25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21"/>
      <c r="T77" s="121"/>
      <c r="U77" s="121"/>
      <c r="V77" s="121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</row>
    <row r="78" spans="1:33" ht="15.75" customHeight="1" x14ac:dyDescent="0.25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21"/>
      <c r="T78" s="121"/>
      <c r="U78" s="121"/>
      <c r="V78" s="121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</row>
    <row r="79" spans="1:33" ht="15.75" customHeight="1" x14ac:dyDescent="0.25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21"/>
      <c r="T79" s="121"/>
      <c r="U79" s="121"/>
      <c r="V79" s="121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</row>
    <row r="80" spans="1:33" ht="15.75" customHeight="1" x14ac:dyDescent="0.25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21"/>
      <c r="T80" s="121"/>
      <c r="U80" s="121"/>
      <c r="V80" s="121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</row>
    <row r="81" spans="1:33" ht="15.75" customHeight="1" x14ac:dyDescent="0.25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21"/>
      <c r="T81" s="121"/>
      <c r="U81" s="121"/>
      <c r="V81" s="121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</row>
    <row r="82" spans="1:33" ht="15.75" customHeight="1" x14ac:dyDescent="0.25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21"/>
      <c r="T82" s="121"/>
      <c r="U82" s="121"/>
      <c r="V82" s="121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</row>
    <row r="83" spans="1:33" ht="15.75" customHeight="1" x14ac:dyDescent="0.25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21"/>
      <c r="T83" s="121"/>
      <c r="U83" s="121"/>
      <c r="V83" s="121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</row>
    <row r="84" spans="1:33" ht="15.75" customHeight="1" x14ac:dyDescent="0.25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21"/>
      <c r="T84" s="121"/>
      <c r="U84" s="121"/>
      <c r="V84" s="121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</row>
    <row r="85" spans="1:33" ht="15.75" customHeight="1" x14ac:dyDescent="0.25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21"/>
      <c r="T85" s="121"/>
      <c r="U85" s="121"/>
      <c r="V85" s="121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</row>
    <row r="86" spans="1:33" ht="15.75" customHeight="1" x14ac:dyDescent="0.25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21"/>
      <c r="T86" s="121"/>
      <c r="U86" s="121"/>
      <c r="V86" s="121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</row>
    <row r="87" spans="1:33" ht="15.75" customHeight="1" x14ac:dyDescent="0.25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21"/>
      <c r="T87" s="121"/>
      <c r="U87" s="121"/>
      <c r="V87" s="121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</row>
    <row r="88" spans="1:33" ht="15.75" customHeight="1" x14ac:dyDescent="0.25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21"/>
      <c r="T88" s="121"/>
      <c r="U88" s="121"/>
      <c r="V88" s="121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</row>
    <row r="89" spans="1:33" ht="15.75" customHeight="1" x14ac:dyDescent="0.25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21"/>
      <c r="T89" s="121"/>
      <c r="U89" s="121"/>
      <c r="V89" s="121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</row>
    <row r="90" spans="1:33" ht="15.75" customHeight="1" x14ac:dyDescent="0.25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21"/>
      <c r="T90" s="121"/>
      <c r="U90" s="121"/>
      <c r="V90" s="121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</row>
    <row r="91" spans="1:33" ht="15.75" customHeight="1" x14ac:dyDescent="0.25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21"/>
      <c r="T91" s="121"/>
      <c r="U91" s="121"/>
      <c r="V91" s="121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</row>
    <row r="92" spans="1:33" ht="15.75" customHeight="1" x14ac:dyDescent="0.25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21"/>
      <c r="T92" s="121"/>
      <c r="U92" s="121"/>
      <c r="V92" s="121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</row>
    <row r="93" spans="1:33" ht="15.75" customHeight="1" x14ac:dyDescent="0.25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21"/>
      <c r="T93" s="121"/>
      <c r="U93" s="121"/>
      <c r="V93" s="121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</row>
    <row r="94" spans="1:33" ht="15.75" customHeight="1" x14ac:dyDescent="0.25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21"/>
      <c r="T94" s="121"/>
      <c r="U94" s="121"/>
      <c r="V94" s="121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</row>
    <row r="95" spans="1:33" ht="15.75" customHeight="1" x14ac:dyDescent="0.25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21"/>
      <c r="T95" s="121"/>
      <c r="U95" s="121"/>
      <c r="V95" s="121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</row>
    <row r="96" spans="1:33" ht="15.75" customHeight="1" x14ac:dyDescent="0.25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21"/>
      <c r="T96" s="121"/>
      <c r="U96" s="121"/>
      <c r="V96" s="121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</row>
    <row r="97" spans="1:33" ht="15.75" customHeight="1" x14ac:dyDescent="0.25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21"/>
      <c r="T97" s="121"/>
      <c r="U97" s="121"/>
      <c r="V97" s="121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</row>
    <row r="98" spans="1:33" ht="15.75" customHeight="1" x14ac:dyDescent="0.25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21"/>
      <c r="T98" s="121"/>
      <c r="U98" s="121"/>
      <c r="V98" s="121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</row>
    <row r="99" spans="1:33" ht="15.75" customHeight="1" x14ac:dyDescent="0.25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21"/>
      <c r="T99" s="121"/>
      <c r="U99" s="121"/>
      <c r="V99" s="121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</row>
    <row r="100" spans="1:33" ht="15.75" customHeight="1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21"/>
      <c r="T100" s="121"/>
      <c r="U100" s="121"/>
      <c r="V100" s="121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</row>
    <row r="101" spans="1:33" ht="15.75" customHeight="1" x14ac:dyDescent="0.25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21"/>
      <c r="T101" s="121"/>
      <c r="U101" s="121"/>
      <c r="V101" s="121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</row>
    <row r="102" spans="1:33" ht="15.75" customHeight="1" x14ac:dyDescent="0.25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21"/>
      <c r="T102" s="121"/>
      <c r="U102" s="121"/>
      <c r="V102" s="121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</row>
    <row r="103" spans="1:33" ht="15.75" customHeight="1" x14ac:dyDescent="0.25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21"/>
      <c r="T103" s="121"/>
      <c r="U103" s="121"/>
      <c r="V103" s="121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</row>
    <row r="104" spans="1:33" ht="15.75" customHeight="1" x14ac:dyDescent="0.25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21"/>
      <c r="T104" s="121"/>
      <c r="U104" s="121"/>
      <c r="V104" s="121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</row>
    <row r="105" spans="1:33" ht="15.75" customHeight="1" x14ac:dyDescent="0.25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21"/>
      <c r="T105" s="121"/>
      <c r="U105" s="121"/>
      <c r="V105" s="121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</row>
    <row r="106" spans="1:33" ht="15.75" customHeight="1" x14ac:dyDescent="0.25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21"/>
      <c r="T106" s="121"/>
      <c r="U106" s="121"/>
      <c r="V106" s="121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</row>
    <row r="107" spans="1:33" ht="15.75" customHeight="1" x14ac:dyDescent="0.25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21"/>
      <c r="T107" s="121"/>
      <c r="U107" s="121"/>
      <c r="V107" s="121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</row>
    <row r="108" spans="1:33" ht="15.75" customHeight="1" x14ac:dyDescent="0.25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21"/>
      <c r="T108" s="121"/>
      <c r="U108" s="121"/>
      <c r="V108" s="121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</row>
    <row r="109" spans="1:33" ht="15.75" customHeight="1" x14ac:dyDescent="0.25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21"/>
      <c r="T109" s="121"/>
      <c r="U109" s="121"/>
      <c r="V109" s="121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</row>
    <row r="110" spans="1:33" ht="15.75" customHeight="1" x14ac:dyDescent="0.25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21"/>
      <c r="T110" s="121"/>
      <c r="U110" s="121"/>
      <c r="V110" s="121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</row>
    <row r="111" spans="1:33" ht="15.75" customHeight="1" x14ac:dyDescent="0.25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21"/>
      <c r="T111" s="121"/>
      <c r="U111" s="121"/>
      <c r="V111" s="121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</row>
    <row r="112" spans="1:33" ht="15.75" customHeight="1" x14ac:dyDescent="0.25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21"/>
      <c r="T112" s="121"/>
      <c r="U112" s="121"/>
      <c r="V112" s="121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</row>
    <row r="113" spans="1:33" ht="15.75" customHeight="1" x14ac:dyDescent="0.25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21"/>
      <c r="T113" s="121"/>
      <c r="U113" s="121"/>
      <c r="V113" s="121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</row>
    <row r="114" spans="1:33" ht="15.75" customHeight="1" x14ac:dyDescent="0.25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21"/>
      <c r="T114" s="121"/>
      <c r="U114" s="121"/>
      <c r="V114" s="121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</row>
    <row r="115" spans="1:33" ht="15.75" customHeight="1" x14ac:dyDescent="0.25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21"/>
      <c r="T115" s="121"/>
      <c r="U115" s="121"/>
      <c r="V115" s="121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</row>
    <row r="116" spans="1:33" ht="15.75" customHeight="1" x14ac:dyDescent="0.25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21"/>
      <c r="T116" s="121"/>
      <c r="U116" s="121"/>
      <c r="V116" s="121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</row>
    <row r="117" spans="1:33" ht="15.75" customHeight="1" x14ac:dyDescent="0.25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21"/>
      <c r="T117" s="121"/>
      <c r="U117" s="121"/>
      <c r="V117" s="121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</row>
    <row r="118" spans="1:33" ht="15.75" customHeight="1" x14ac:dyDescent="0.25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21"/>
      <c r="T118" s="121"/>
      <c r="U118" s="121"/>
      <c r="V118" s="121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</row>
    <row r="119" spans="1:33" ht="15.75" customHeight="1" x14ac:dyDescent="0.25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21"/>
      <c r="T119" s="121"/>
      <c r="U119" s="121"/>
      <c r="V119" s="121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</row>
    <row r="120" spans="1:33" ht="15.75" customHeight="1" x14ac:dyDescent="0.25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21"/>
      <c r="T120" s="121"/>
      <c r="U120" s="121"/>
      <c r="V120" s="121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</row>
    <row r="121" spans="1:33" ht="15.75" customHeight="1" x14ac:dyDescent="0.25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21"/>
      <c r="T121" s="121"/>
      <c r="U121" s="121"/>
      <c r="V121" s="121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</row>
    <row r="122" spans="1:33" ht="15.75" customHeight="1" x14ac:dyDescent="0.25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21"/>
      <c r="T122" s="121"/>
      <c r="U122" s="121"/>
      <c r="V122" s="121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</row>
    <row r="123" spans="1:33" ht="15.75" customHeight="1" x14ac:dyDescent="0.25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21"/>
      <c r="T123" s="121"/>
      <c r="U123" s="121"/>
      <c r="V123" s="121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</row>
    <row r="124" spans="1:33" ht="15.75" customHeight="1" x14ac:dyDescent="0.25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21"/>
      <c r="T124" s="121"/>
      <c r="U124" s="121"/>
      <c r="V124" s="121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</row>
    <row r="125" spans="1:33" ht="15.75" customHeight="1" x14ac:dyDescent="0.25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21"/>
      <c r="T125" s="121"/>
      <c r="U125" s="121"/>
      <c r="V125" s="121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</row>
    <row r="126" spans="1:33" ht="15.75" customHeight="1" x14ac:dyDescent="0.25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21"/>
      <c r="T126" s="121"/>
      <c r="U126" s="121"/>
      <c r="V126" s="121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</row>
    <row r="127" spans="1:33" ht="15.75" customHeight="1" x14ac:dyDescent="0.25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21"/>
      <c r="T127" s="121"/>
      <c r="U127" s="121"/>
      <c r="V127" s="121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</row>
    <row r="128" spans="1:33" ht="15.75" customHeight="1" x14ac:dyDescent="0.25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21"/>
      <c r="T128" s="121"/>
      <c r="U128" s="121"/>
      <c r="V128" s="121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</row>
    <row r="129" spans="1:33" ht="15.75" customHeight="1" x14ac:dyDescent="0.25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21"/>
      <c r="T129" s="121"/>
      <c r="U129" s="121"/>
      <c r="V129" s="121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</row>
    <row r="130" spans="1:33" ht="15.75" customHeight="1" x14ac:dyDescent="0.25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21"/>
      <c r="T130" s="121"/>
      <c r="U130" s="121"/>
      <c r="V130" s="121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</row>
    <row r="131" spans="1:33" ht="15.75" customHeight="1" x14ac:dyDescent="0.25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21"/>
      <c r="T131" s="121"/>
      <c r="U131" s="121"/>
      <c r="V131" s="121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</row>
    <row r="132" spans="1:33" ht="15.75" customHeight="1" x14ac:dyDescent="0.25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21"/>
      <c r="T132" s="121"/>
      <c r="U132" s="121"/>
      <c r="V132" s="121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</row>
    <row r="133" spans="1:33" ht="15.75" customHeight="1" x14ac:dyDescent="0.25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21"/>
      <c r="T133" s="121"/>
      <c r="U133" s="121"/>
      <c r="V133" s="121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</row>
    <row r="134" spans="1:33" ht="15.75" customHeight="1" x14ac:dyDescent="0.25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21"/>
      <c r="T134" s="121"/>
      <c r="U134" s="121"/>
      <c r="V134" s="121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</row>
    <row r="135" spans="1:33" ht="15.75" customHeight="1" x14ac:dyDescent="0.25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21"/>
      <c r="T135" s="121"/>
      <c r="U135" s="121"/>
      <c r="V135" s="121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</row>
    <row r="136" spans="1:33" ht="15.75" customHeight="1" x14ac:dyDescent="0.25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21"/>
      <c r="T136" s="121"/>
      <c r="U136" s="121"/>
      <c r="V136" s="121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</row>
    <row r="137" spans="1:33" ht="15.75" customHeight="1" x14ac:dyDescent="0.25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21"/>
      <c r="T137" s="121"/>
      <c r="U137" s="121"/>
      <c r="V137" s="121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</row>
    <row r="138" spans="1:33" ht="15.75" customHeight="1" x14ac:dyDescent="0.25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21"/>
      <c r="T138" s="121"/>
      <c r="U138" s="121"/>
      <c r="V138" s="121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</row>
    <row r="139" spans="1:33" ht="15.75" customHeight="1" x14ac:dyDescent="0.25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21"/>
      <c r="T139" s="121"/>
      <c r="U139" s="121"/>
      <c r="V139" s="121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</row>
    <row r="140" spans="1:33" ht="15.75" customHeight="1" x14ac:dyDescent="0.25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21"/>
      <c r="T140" s="121"/>
      <c r="U140" s="121"/>
      <c r="V140" s="121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</row>
    <row r="141" spans="1:33" ht="15.75" customHeight="1" x14ac:dyDescent="0.25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21"/>
      <c r="T141" s="121"/>
      <c r="U141" s="121"/>
      <c r="V141" s="121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</row>
    <row r="142" spans="1:33" ht="15.75" customHeight="1" x14ac:dyDescent="0.25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21"/>
      <c r="T142" s="121"/>
      <c r="U142" s="121"/>
      <c r="V142" s="121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</row>
    <row r="143" spans="1:33" ht="15.75" customHeight="1" x14ac:dyDescent="0.25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21"/>
      <c r="T143" s="121"/>
      <c r="U143" s="121"/>
      <c r="V143" s="121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</row>
    <row r="144" spans="1:33" ht="15.75" customHeight="1" x14ac:dyDescent="0.25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21"/>
      <c r="T144" s="121"/>
      <c r="U144" s="121"/>
      <c r="V144" s="121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</row>
    <row r="145" spans="1:33" ht="15.75" customHeight="1" x14ac:dyDescent="0.25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21"/>
      <c r="T145" s="121"/>
      <c r="U145" s="121"/>
      <c r="V145" s="121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</row>
    <row r="146" spans="1:33" ht="15.75" customHeight="1" x14ac:dyDescent="0.25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21"/>
      <c r="T146" s="121"/>
      <c r="U146" s="121"/>
      <c r="V146" s="121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</row>
    <row r="147" spans="1:33" ht="15.75" customHeight="1" x14ac:dyDescent="0.25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21"/>
      <c r="T147" s="121"/>
      <c r="U147" s="121"/>
      <c r="V147" s="121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</row>
    <row r="148" spans="1:33" ht="15.75" customHeight="1" x14ac:dyDescent="0.25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21"/>
      <c r="T148" s="121"/>
      <c r="U148" s="121"/>
      <c r="V148" s="121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</row>
    <row r="149" spans="1:33" ht="15.75" customHeight="1" x14ac:dyDescent="0.25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21"/>
      <c r="T149" s="121"/>
      <c r="U149" s="121"/>
      <c r="V149" s="121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</row>
    <row r="150" spans="1:33" ht="15.75" customHeight="1" x14ac:dyDescent="0.25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21"/>
      <c r="T150" s="121"/>
      <c r="U150" s="121"/>
      <c r="V150" s="121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</row>
    <row r="151" spans="1:33" ht="15.75" customHeight="1" x14ac:dyDescent="0.25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21"/>
      <c r="T151" s="121"/>
      <c r="U151" s="121"/>
      <c r="V151" s="121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</row>
    <row r="152" spans="1:33" ht="15.75" customHeight="1" x14ac:dyDescent="0.25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21"/>
      <c r="T152" s="121"/>
      <c r="U152" s="121"/>
      <c r="V152" s="121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</row>
    <row r="153" spans="1:33" ht="15.75" customHeight="1" x14ac:dyDescent="0.25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21"/>
      <c r="T153" s="121"/>
      <c r="U153" s="121"/>
      <c r="V153" s="121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</row>
    <row r="154" spans="1:33" ht="15.75" customHeight="1" x14ac:dyDescent="0.25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21"/>
      <c r="T154" s="121"/>
      <c r="U154" s="121"/>
      <c r="V154" s="121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</row>
    <row r="155" spans="1:33" ht="15.75" customHeight="1" x14ac:dyDescent="0.25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21"/>
      <c r="T155" s="121"/>
      <c r="U155" s="121"/>
      <c r="V155" s="121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</row>
    <row r="156" spans="1:33" ht="15.75" customHeight="1" x14ac:dyDescent="0.25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21"/>
      <c r="T156" s="121"/>
      <c r="U156" s="121"/>
      <c r="V156" s="121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</row>
    <row r="157" spans="1:33" ht="15.75" customHeight="1" x14ac:dyDescent="0.25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21"/>
      <c r="T157" s="121"/>
      <c r="U157" s="121"/>
      <c r="V157" s="121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</row>
    <row r="158" spans="1:33" ht="15.75" customHeight="1" x14ac:dyDescent="0.25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21"/>
      <c r="T158" s="121"/>
      <c r="U158" s="121"/>
      <c r="V158" s="121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</row>
    <row r="159" spans="1:33" ht="15.75" customHeight="1" x14ac:dyDescent="0.25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21"/>
      <c r="T159" s="121"/>
      <c r="U159" s="121"/>
      <c r="V159" s="121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</row>
    <row r="160" spans="1:33" ht="15.75" customHeight="1" x14ac:dyDescent="0.25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21"/>
      <c r="T160" s="121"/>
      <c r="U160" s="121"/>
      <c r="V160" s="121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</row>
    <row r="161" spans="1:33" ht="15.75" customHeight="1" x14ac:dyDescent="0.25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21"/>
      <c r="T161" s="121"/>
      <c r="U161" s="121"/>
      <c r="V161" s="121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</row>
    <row r="162" spans="1:33" ht="15.75" customHeight="1" x14ac:dyDescent="0.25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21"/>
      <c r="T162" s="121"/>
      <c r="U162" s="121"/>
      <c r="V162" s="121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</row>
    <row r="163" spans="1:33" ht="15.75" customHeight="1" x14ac:dyDescent="0.25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21"/>
      <c r="T163" s="121"/>
      <c r="U163" s="121"/>
      <c r="V163" s="121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</row>
    <row r="164" spans="1:33" ht="15.75" customHeight="1" x14ac:dyDescent="0.25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21"/>
      <c r="T164" s="121"/>
      <c r="U164" s="121"/>
      <c r="V164" s="121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</row>
    <row r="165" spans="1:33" ht="15.75" customHeight="1" x14ac:dyDescent="0.25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21"/>
      <c r="T165" s="121"/>
      <c r="U165" s="121"/>
      <c r="V165" s="121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</row>
    <row r="166" spans="1:33" ht="15.75" customHeight="1" x14ac:dyDescent="0.25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21"/>
      <c r="T166" s="121"/>
      <c r="U166" s="121"/>
      <c r="V166" s="121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</row>
    <row r="167" spans="1:33" ht="15.75" customHeight="1" x14ac:dyDescent="0.25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21"/>
      <c r="T167" s="121"/>
      <c r="U167" s="121"/>
      <c r="V167" s="121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</row>
    <row r="168" spans="1:33" ht="15.75" customHeight="1" x14ac:dyDescent="0.25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21"/>
      <c r="T168" s="121"/>
      <c r="U168" s="121"/>
      <c r="V168" s="121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</row>
    <row r="169" spans="1:33" ht="15.75" customHeight="1" x14ac:dyDescent="0.25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21"/>
      <c r="T169" s="121"/>
      <c r="U169" s="121"/>
      <c r="V169" s="121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</row>
    <row r="170" spans="1:33" ht="15.75" customHeight="1" x14ac:dyDescent="0.25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21"/>
      <c r="T170" s="121"/>
      <c r="U170" s="121"/>
      <c r="V170" s="121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</row>
    <row r="171" spans="1:33" ht="15.75" customHeight="1" x14ac:dyDescent="0.25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21"/>
      <c r="T171" s="121"/>
      <c r="U171" s="121"/>
      <c r="V171" s="121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</row>
    <row r="172" spans="1:33" ht="15.75" customHeight="1" x14ac:dyDescent="0.25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21"/>
      <c r="T172" s="121"/>
      <c r="U172" s="121"/>
      <c r="V172" s="121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</row>
    <row r="173" spans="1:33" ht="15.75" customHeight="1" x14ac:dyDescent="0.25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21"/>
      <c r="T173" s="121"/>
      <c r="U173" s="121"/>
      <c r="V173" s="121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</row>
    <row r="174" spans="1:33" ht="15.75" customHeight="1" x14ac:dyDescent="0.25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21"/>
      <c r="T174" s="121"/>
      <c r="U174" s="121"/>
      <c r="V174" s="121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</row>
    <row r="175" spans="1:33" ht="15.75" customHeight="1" x14ac:dyDescent="0.25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21"/>
      <c r="T175" s="121"/>
      <c r="U175" s="121"/>
      <c r="V175" s="121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</row>
    <row r="176" spans="1:33" ht="15.75" customHeight="1" x14ac:dyDescent="0.25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21"/>
      <c r="T176" s="121"/>
      <c r="U176" s="121"/>
      <c r="V176" s="121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</row>
    <row r="177" spans="1:33" ht="15.75" customHeight="1" x14ac:dyDescent="0.25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21"/>
      <c r="T177" s="121"/>
      <c r="U177" s="121"/>
      <c r="V177" s="121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</row>
    <row r="178" spans="1:33" ht="15.75" customHeight="1" x14ac:dyDescent="0.25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21"/>
      <c r="T178" s="121"/>
      <c r="U178" s="121"/>
      <c r="V178" s="121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</row>
    <row r="179" spans="1:33" ht="15.75" customHeight="1" x14ac:dyDescent="0.25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21"/>
      <c r="T179" s="121"/>
      <c r="U179" s="121"/>
      <c r="V179" s="121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</row>
    <row r="180" spans="1:33" ht="15.75" customHeight="1" x14ac:dyDescent="0.25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21"/>
      <c r="T180" s="121"/>
      <c r="U180" s="121"/>
      <c r="V180" s="121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</row>
    <row r="181" spans="1:33" ht="15.75" customHeight="1" x14ac:dyDescent="0.25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21"/>
      <c r="T181" s="121"/>
      <c r="U181" s="121"/>
      <c r="V181" s="121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</row>
    <row r="182" spans="1:33" ht="15.75" customHeight="1" x14ac:dyDescent="0.25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21"/>
      <c r="T182" s="121"/>
      <c r="U182" s="121"/>
      <c r="V182" s="121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</row>
    <row r="183" spans="1:33" ht="15.75" customHeight="1" x14ac:dyDescent="0.25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21"/>
      <c r="T183" s="121"/>
      <c r="U183" s="121"/>
      <c r="V183" s="121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</row>
    <row r="184" spans="1:33" ht="15.75" customHeight="1" x14ac:dyDescent="0.25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21"/>
      <c r="T184" s="121"/>
      <c r="U184" s="121"/>
      <c r="V184" s="121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</row>
    <row r="185" spans="1:33" ht="15.75" customHeight="1" x14ac:dyDescent="0.25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21"/>
      <c r="T185" s="121"/>
      <c r="U185" s="121"/>
      <c r="V185" s="121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</row>
    <row r="186" spans="1:33" ht="15.75" customHeight="1" x14ac:dyDescent="0.25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21"/>
      <c r="T186" s="121"/>
      <c r="U186" s="121"/>
      <c r="V186" s="121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</row>
    <row r="187" spans="1:33" ht="15.75" customHeight="1" x14ac:dyDescent="0.25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21"/>
      <c r="T187" s="121"/>
      <c r="U187" s="121"/>
      <c r="V187" s="121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</row>
    <row r="188" spans="1:33" ht="15.75" customHeight="1" x14ac:dyDescent="0.25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21"/>
      <c r="T188" s="121"/>
      <c r="U188" s="121"/>
      <c r="V188" s="121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</row>
    <row r="189" spans="1:33" ht="15.75" customHeight="1" x14ac:dyDescent="0.25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21"/>
      <c r="T189" s="121"/>
      <c r="U189" s="121"/>
      <c r="V189" s="121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</row>
    <row r="190" spans="1:33" ht="15.75" customHeight="1" x14ac:dyDescent="0.25">
      <c r="A190" s="19"/>
      <c r="B190" s="19"/>
      <c r="C190" s="1"/>
      <c r="D190" s="1"/>
      <c r="E190" s="1"/>
      <c r="F190" s="1"/>
      <c r="G190" s="1"/>
      <c r="H190" s="1"/>
      <c r="I190" s="1"/>
      <c r="J190" s="19"/>
      <c r="K190" s="19"/>
      <c r="L190" s="19"/>
      <c r="M190" s="19"/>
      <c r="N190" s="19"/>
      <c r="O190" s="19"/>
      <c r="P190" s="19"/>
      <c r="Q190" s="19"/>
      <c r="R190" s="19"/>
      <c r="S190" s="121"/>
      <c r="T190" s="121"/>
      <c r="U190" s="121"/>
      <c r="V190" s="121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</row>
    <row r="191" spans="1:33" ht="15.75" customHeight="1" x14ac:dyDescent="0.25">
      <c r="A191" s="19"/>
      <c r="B191" s="19"/>
      <c r="C191" s="1"/>
      <c r="D191" s="1"/>
      <c r="E191" s="1"/>
      <c r="F191" s="1"/>
      <c r="G191" s="1"/>
      <c r="H191" s="1"/>
      <c r="I191" s="1"/>
      <c r="J191" s="19"/>
      <c r="K191" s="19"/>
      <c r="L191" s="19"/>
      <c r="M191" s="19"/>
      <c r="N191" s="19"/>
      <c r="O191" s="19"/>
      <c r="P191" s="19"/>
      <c r="Q191" s="19"/>
      <c r="R191" s="19"/>
      <c r="S191" s="121"/>
      <c r="T191" s="121"/>
      <c r="U191" s="121"/>
      <c r="V191" s="121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</row>
    <row r="192" spans="1:33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9"/>
      <c r="K192" s="19"/>
      <c r="L192" s="19"/>
      <c r="M192" s="19"/>
      <c r="N192" s="19"/>
      <c r="O192" s="19"/>
      <c r="P192" s="19"/>
      <c r="Q192" s="19"/>
      <c r="R192" s="19"/>
      <c r="S192" s="121"/>
      <c r="T192" s="121"/>
      <c r="U192" s="121"/>
      <c r="V192" s="121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</row>
    <row r="193" spans="1:33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9"/>
      <c r="K193" s="19"/>
      <c r="L193" s="19"/>
      <c r="M193" s="19"/>
      <c r="N193" s="19"/>
      <c r="O193" s="19"/>
      <c r="P193" s="19"/>
      <c r="Q193" s="19"/>
      <c r="R193" s="19"/>
      <c r="S193" s="121"/>
      <c r="T193" s="121"/>
      <c r="U193" s="121"/>
      <c r="V193" s="121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</row>
    <row r="194" spans="1:33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9"/>
      <c r="K194" s="19"/>
      <c r="L194" s="19"/>
      <c r="M194" s="19"/>
      <c r="N194" s="19"/>
      <c r="O194" s="19"/>
      <c r="P194" s="19"/>
      <c r="Q194" s="19"/>
      <c r="R194" s="19"/>
      <c r="S194" s="121"/>
      <c r="T194" s="121"/>
      <c r="U194" s="121"/>
      <c r="V194" s="121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</row>
    <row r="195" spans="1:33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9"/>
      <c r="K195" s="19"/>
      <c r="L195" s="19"/>
      <c r="M195" s="19"/>
      <c r="N195" s="19"/>
      <c r="O195" s="19"/>
      <c r="P195" s="19"/>
      <c r="Q195" s="19"/>
      <c r="R195" s="19"/>
      <c r="S195" s="121"/>
      <c r="T195" s="121"/>
      <c r="U195" s="121"/>
      <c r="V195" s="121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</row>
    <row r="196" spans="1:33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9"/>
      <c r="K196" s="19"/>
      <c r="L196" s="19"/>
      <c r="M196" s="19"/>
      <c r="N196" s="19"/>
      <c r="O196" s="19"/>
      <c r="P196" s="19"/>
      <c r="Q196" s="19"/>
      <c r="R196" s="19"/>
      <c r="S196" s="121"/>
      <c r="T196" s="121"/>
      <c r="U196" s="121"/>
      <c r="V196" s="121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</row>
    <row r="197" spans="1:33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9"/>
      <c r="K197" s="19"/>
      <c r="L197" s="19"/>
      <c r="M197" s="19"/>
      <c r="N197" s="19"/>
      <c r="O197" s="19"/>
      <c r="P197" s="19"/>
      <c r="Q197" s="19"/>
      <c r="R197" s="19"/>
      <c r="S197" s="121"/>
      <c r="T197" s="121"/>
      <c r="U197" s="121"/>
      <c r="V197" s="121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</row>
    <row r="198" spans="1:33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9"/>
      <c r="K198" s="19"/>
      <c r="L198" s="19"/>
      <c r="M198" s="19"/>
      <c r="N198" s="19"/>
      <c r="O198" s="19"/>
      <c r="P198" s="19"/>
      <c r="Q198" s="19"/>
      <c r="R198" s="19"/>
      <c r="S198" s="121"/>
      <c r="T198" s="121"/>
      <c r="U198" s="121"/>
      <c r="V198" s="121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</row>
    <row r="199" spans="1:33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9"/>
      <c r="K199" s="19"/>
      <c r="L199" s="19"/>
      <c r="M199" s="19"/>
      <c r="N199" s="19"/>
      <c r="O199" s="19"/>
      <c r="P199" s="19"/>
      <c r="Q199" s="19"/>
      <c r="R199" s="19"/>
      <c r="S199" s="121"/>
      <c r="T199" s="121"/>
      <c r="U199" s="121"/>
      <c r="V199" s="121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</row>
    <row r="200" spans="1:33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9"/>
      <c r="K200" s="19"/>
      <c r="L200" s="19"/>
      <c r="M200" s="19"/>
      <c r="N200" s="19"/>
      <c r="O200" s="19"/>
      <c r="P200" s="19"/>
      <c r="Q200" s="19"/>
      <c r="R200" s="19"/>
      <c r="S200" s="121"/>
      <c r="T200" s="121"/>
      <c r="U200" s="121"/>
      <c r="V200" s="121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</row>
    <row r="201" spans="1:33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9"/>
      <c r="K201" s="19"/>
      <c r="L201" s="19"/>
      <c r="M201" s="19"/>
      <c r="N201" s="19"/>
      <c r="O201" s="19"/>
      <c r="P201" s="19"/>
      <c r="Q201" s="19"/>
      <c r="R201" s="19"/>
      <c r="S201" s="121"/>
      <c r="T201" s="121"/>
      <c r="U201" s="121"/>
      <c r="V201" s="121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</row>
    <row r="202" spans="1:33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9"/>
      <c r="K202" s="19"/>
      <c r="L202" s="19"/>
      <c r="M202" s="19"/>
      <c r="N202" s="19"/>
      <c r="O202" s="19"/>
      <c r="P202" s="19"/>
      <c r="Q202" s="19"/>
      <c r="R202" s="19"/>
      <c r="S202" s="121"/>
      <c r="T202" s="121"/>
      <c r="U202" s="121"/>
      <c r="V202" s="121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</row>
    <row r="203" spans="1:33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9"/>
      <c r="K203" s="19"/>
      <c r="L203" s="19"/>
      <c r="M203" s="19"/>
      <c r="N203" s="19"/>
      <c r="O203" s="19"/>
      <c r="P203" s="19"/>
      <c r="Q203" s="19"/>
      <c r="R203" s="19"/>
      <c r="S203" s="121"/>
      <c r="T203" s="121"/>
      <c r="U203" s="121"/>
      <c r="V203" s="121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</row>
    <row r="204" spans="1:33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9"/>
      <c r="K204" s="19"/>
      <c r="L204" s="19"/>
      <c r="M204" s="19"/>
      <c r="N204" s="19"/>
      <c r="O204" s="19"/>
      <c r="P204" s="19"/>
      <c r="Q204" s="19"/>
      <c r="R204" s="19"/>
      <c r="S204" s="121"/>
      <c r="T204" s="121"/>
      <c r="U204" s="121"/>
      <c r="V204" s="121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</row>
    <row r="205" spans="1:33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9"/>
      <c r="K205" s="19"/>
      <c r="L205" s="19"/>
      <c r="M205" s="19"/>
      <c r="N205" s="19"/>
      <c r="O205" s="19"/>
      <c r="P205" s="19"/>
      <c r="Q205" s="19"/>
      <c r="R205" s="19"/>
      <c r="S205" s="121"/>
      <c r="T205" s="121"/>
      <c r="U205" s="121"/>
      <c r="V205" s="121"/>
      <c r="W205" s="19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</row>
    <row r="206" spans="1:33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9"/>
      <c r="K206" s="19"/>
      <c r="L206" s="19"/>
      <c r="M206" s="19"/>
      <c r="N206" s="19"/>
      <c r="O206" s="19"/>
      <c r="P206" s="19"/>
      <c r="Q206" s="19"/>
      <c r="R206" s="19"/>
      <c r="S206" s="121"/>
      <c r="T206" s="121"/>
      <c r="U206" s="121"/>
      <c r="V206" s="121"/>
      <c r="W206" s="19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</row>
    <row r="207" spans="1:33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9"/>
      <c r="K207" s="19"/>
      <c r="L207" s="19"/>
      <c r="M207" s="19"/>
      <c r="N207" s="19"/>
      <c r="O207" s="19"/>
      <c r="P207" s="19"/>
      <c r="Q207" s="19"/>
      <c r="R207" s="19"/>
      <c r="S207" s="121"/>
      <c r="T207" s="121"/>
      <c r="U207" s="121"/>
      <c r="V207" s="121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</row>
    <row r="208" spans="1:33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9"/>
      <c r="K208" s="19"/>
      <c r="L208" s="19"/>
      <c r="M208" s="19"/>
      <c r="N208" s="19"/>
      <c r="O208" s="19"/>
      <c r="P208" s="19"/>
      <c r="Q208" s="19"/>
      <c r="R208" s="19"/>
      <c r="S208" s="121"/>
      <c r="T208" s="121"/>
      <c r="U208" s="121"/>
      <c r="V208" s="121"/>
      <c r="W208" s="19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</row>
    <row r="209" spans="1:33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9"/>
      <c r="L209" s="19"/>
      <c r="M209" s="19"/>
      <c r="N209" s="19"/>
      <c r="O209" s="19"/>
      <c r="P209" s="19"/>
      <c r="Q209" s="19"/>
      <c r="R209" s="19"/>
      <c r="S209" s="121"/>
      <c r="T209" s="121"/>
      <c r="U209" s="121"/>
      <c r="V209" s="121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</row>
    <row r="210" spans="1:33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9"/>
      <c r="L210" s="19"/>
      <c r="M210" s="19"/>
      <c r="N210" s="19"/>
      <c r="O210" s="19"/>
      <c r="P210" s="19"/>
      <c r="Q210" s="19"/>
      <c r="R210" s="19"/>
      <c r="S210" s="121"/>
      <c r="T210" s="121"/>
      <c r="U210" s="121"/>
      <c r="V210" s="121"/>
      <c r="W210" s="19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</row>
    <row r="211" spans="1:33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21"/>
      <c r="T211" s="121"/>
      <c r="U211" s="121"/>
      <c r="V211" s="12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21"/>
      <c r="T212" s="121"/>
      <c r="U212" s="121"/>
      <c r="V212" s="12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21"/>
      <c r="T213" s="121"/>
      <c r="U213" s="121"/>
      <c r="V213" s="12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21"/>
      <c r="T214" s="121"/>
      <c r="U214" s="121"/>
      <c r="V214" s="12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21"/>
      <c r="T215" s="121"/>
      <c r="U215" s="121"/>
      <c r="V215" s="12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21"/>
      <c r="T216" s="121"/>
      <c r="U216" s="121"/>
      <c r="V216" s="12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21"/>
      <c r="T217" s="121"/>
      <c r="U217" s="121"/>
      <c r="V217" s="12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21"/>
      <c r="T218" s="121"/>
      <c r="U218" s="121"/>
      <c r="V218" s="12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21"/>
      <c r="T219" s="121"/>
      <c r="U219" s="121"/>
      <c r="V219" s="12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21"/>
      <c r="T220" s="121"/>
      <c r="U220" s="121"/>
      <c r="V220" s="12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21"/>
      <c r="T221" s="121"/>
      <c r="U221" s="121"/>
      <c r="V221" s="12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21"/>
      <c r="T222" s="121"/>
      <c r="U222" s="121"/>
      <c r="V222" s="12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21"/>
      <c r="T223" s="121"/>
      <c r="U223" s="121"/>
      <c r="V223" s="12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21"/>
      <c r="T224" s="121"/>
      <c r="U224" s="121"/>
      <c r="V224" s="12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21"/>
      <c r="T225" s="121"/>
      <c r="U225" s="121"/>
      <c r="V225" s="12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21"/>
      <c r="T226" s="121"/>
      <c r="U226" s="121"/>
      <c r="V226" s="12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spans="1:33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21"/>
      <c r="T227" s="121"/>
      <c r="U227" s="121"/>
      <c r="V227" s="12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spans="1:33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21"/>
      <c r="T228" s="121"/>
      <c r="U228" s="121"/>
      <c r="V228" s="12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  <row r="229" spans="1:33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21"/>
      <c r="T229" s="121"/>
      <c r="U229" s="121"/>
      <c r="V229" s="12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 spans="1:33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21"/>
      <c r="T230" s="121"/>
      <c r="U230" s="121"/>
      <c r="V230" s="12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 spans="1:33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21"/>
      <c r="T231" s="121"/>
      <c r="U231" s="121"/>
      <c r="V231" s="12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</row>
    <row r="232" spans="1:33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21"/>
      <c r="T232" s="121"/>
      <c r="U232" s="121"/>
      <c r="V232" s="12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</row>
    <row r="233" spans="1:33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21"/>
      <c r="T233" s="121"/>
      <c r="U233" s="121"/>
      <c r="V233" s="12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</row>
    <row r="234" spans="1:33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21"/>
      <c r="T234" s="121"/>
      <c r="U234" s="121"/>
      <c r="V234" s="12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</row>
    <row r="235" spans="1:33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21"/>
      <c r="T235" s="121"/>
      <c r="U235" s="121"/>
      <c r="V235" s="12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</row>
    <row r="236" spans="1:33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21"/>
      <c r="T236" s="121"/>
      <c r="U236" s="121"/>
      <c r="V236" s="12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</row>
    <row r="237" spans="1:33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21"/>
      <c r="T237" s="121"/>
      <c r="U237" s="121"/>
      <c r="V237" s="12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</row>
    <row r="238" spans="1:33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21"/>
      <c r="T238" s="121"/>
      <c r="U238" s="121"/>
      <c r="V238" s="12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</row>
    <row r="239" spans="1:33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21"/>
      <c r="T239" s="121"/>
      <c r="U239" s="121"/>
      <c r="V239" s="12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</row>
    <row r="240" spans="1:33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21"/>
      <c r="T240" s="121"/>
      <c r="U240" s="121"/>
      <c r="V240" s="12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</row>
    <row r="241" spans="1:33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21"/>
      <c r="T241" s="121"/>
      <c r="U241" s="121"/>
      <c r="V241" s="12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</row>
    <row r="242" spans="1:33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21"/>
      <c r="T242" s="121"/>
      <c r="U242" s="121"/>
      <c r="V242" s="12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</row>
    <row r="243" spans="1:33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21"/>
      <c r="T243" s="121"/>
      <c r="U243" s="121"/>
      <c r="V243" s="12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</row>
    <row r="244" spans="1:33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21"/>
      <c r="T244" s="121"/>
      <c r="U244" s="121"/>
      <c r="V244" s="12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</row>
    <row r="245" spans="1:33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21"/>
      <c r="T245" s="121"/>
      <c r="U245" s="121"/>
      <c r="V245" s="12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</row>
    <row r="246" spans="1:33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21"/>
      <c r="T246" s="121"/>
      <c r="U246" s="121"/>
      <c r="V246" s="12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</row>
    <row r="247" spans="1:33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21"/>
      <c r="T247" s="121"/>
      <c r="U247" s="121"/>
      <c r="V247" s="12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</row>
    <row r="248" spans="1:33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21"/>
      <c r="T248" s="121"/>
      <c r="U248" s="121"/>
      <c r="V248" s="12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</row>
    <row r="249" spans="1:33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21"/>
      <c r="T249" s="121"/>
      <c r="U249" s="121"/>
      <c r="V249" s="12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</row>
    <row r="250" spans="1:33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21"/>
      <c r="T250" s="121"/>
      <c r="U250" s="121"/>
      <c r="V250" s="12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</row>
    <row r="251" spans="1:33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21"/>
      <c r="T251" s="121"/>
      <c r="U251" s="121"/>
      <c r="V251" s="12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</row>
    <row r="252" spans="1:33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21"/>
      <c r="T252" s="121"/>
      <c r="U252" s="121"/>
      <c r="V252" s="12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</row>
    <row r="253" spans="1:33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21"/>
      <c r="T253" s="121"/>
      <c r="U253" s="121"/>
      <c r="V253" s="12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</row>
    <row r="254" spans="1:33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21"/>
      <c r="T254" s="121"/>
      <c r="U254" s="121"/>
      <c r="V254" s="12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</row>
    <row r="255" spans="1:33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21"/>
      <c r="T255" s="121"/>
      <c r="U255" s="121"/>
      <c r="V255" s="12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</row>
    <row r="256" spans="1:33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21"/>
      <c r="T256" s="121"/>
      <c r="U256" s="121"/>
      <c r="V256" s="12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</row>
    <row r="257" spans="1:33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21"/>
      <c r="T257" s="121"/>
      <c r="U257" s="121"/>
      <c r="V257" s="12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</row>
    <row r="258" spans="1:33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21"/>
      <c r="T258" s="121"/>
      <c r="U258" s="121"/>
      <c r="V258" s="12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</row>
    <row r="259" spans="1:33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21"/>
      <c r="T259" s="121"/>
      <c r="U259" s="121"/>
      <c r="V259" s="12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</row>
    <row r="260" spans="1:33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21"/>
      <c r="T260" s="121"/>
      <c r="U260" s="121"/>
      <c r="V260" s="12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</row>
    <row r="261" spans="1:33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21"/>
      <c r="T261" s="121"/>
      <c r="U261" s="121"/>
      <c r="V261" s="12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</row>
    <row r="262" spans="1:33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21"/>
      <c r="T262" s="121"/>
      <c r="U262" s="121"/>
      <c r="V262" s="12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</row>
    <row r="263" spans="1:33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21"/>
      <c r="T263" s="121"/>
      <c r="U263" s="121"/>
      <c r="V263" s="12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</row>
    <row r="264" spans="1:33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21"/>
      <c r="T264" s="121"/>
      <c r="U264" s="121"/>
      <c r="V264" s="12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</row>
    <row r="265" spans="1:33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21"/>
      <c r="T265" s="121"/>
      <c r="U265" s="121"/>
      <c r="V265" s="12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</row>
    <row r="266" spans="1:33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21"/>
      <c r="T266" s="121"/>
      <c r="U266" s="121"/>
      <c r="V266" s="12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</row>
    <row r="267" spans="1:33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21"/>
      <c r="T267" s="121"/>
      <c r="U267" s="121"/>
      <c r="V267" s="12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</row>
    <row r="268" spans="1:33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21"/>
      <c r="T268" s="121"/>
      <c r="U268" s="121"/>
      <c r="V268" s="12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</row>
    <row r="269" spans="1:33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21"/>
      <c r="T269" s="121"/>
      <c r="U269" s="121"/>
      <c r="V269" s="12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</row>
    <row r="270" spans="1:33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21"/>
      <c r="T270" s="121"/>
      <c r="U270" s="121"/>
      <c r="V270" s="12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</row>
    <row r="271" spans="1:33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21"/>
      <c r="T271" s="121"/>
      <c r="U271" s="121"/>
      <c r="V271" s="12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</row>
    <row r="272" spans="1:33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21"/>
      <c r="T272" s="121"/>
      <c r="U272" s="121"/>
      <c r="V272" s="12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</row>
    <row r="273" spans="1:33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21"/>
      <c r="T273" s="121"/>
      <c r="U273" s="121"/>
      <c r="V273" s="12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</row>
    <row r="274" spans="1:33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21"/>
      <c r="T274" s="121"/>
      <c r="U274" s="121"/>
      <c r="V274" s="12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</row>
    <row r="275" spans="1:33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21"/>
      <c r="T275" s="121"/>
      <c r="U275" s="121"/>
      <c r="V275" s="12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</row>
    <row r="276" spans="1:33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21"/>
      <c r="T276" s="121"/>
      <c r="U276" s="121"/>
      <c r="V276" s="12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</row>
    <row r="277" spans="1:33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21"/>
      <c r="T277" s="121"/>
      <c r="U277" s="121"/>
      <c r="V277" s="12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</row>
    <row r="278" spans="1:33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21"/>
      <c r="T278" s="121"/>
      <c r="U278" s="121"/>
      <c r="V278" s="12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</row>
    <row r="279" spans="1:33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21"/>
      <c r="T279" s="121"/>
      <c r="U279" s="121"/>
      <c r="V279" s="12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</row>
    <row r="280" spans="1:33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21"/>
      <c r="T280" s="121"/>
      <c r="U280" s="121"/>
      <c r="V280" s="12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</row>
    <row r="281" spans="1:33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21"/>
      <c r="T281" s="121"/>
      <c r="U281" s="121"/>
      <c r="V281" s="12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</row>
    <row r="282" spans="1:33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21"/>
      <c r="T282" s="121"/>
      <c r="U282" s="121"/>
      <c r="V282" s="12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</row>
    <row r="283" spans="1:33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21"/>
      <c r="T283" s="121"/>
      <c r="U283" s="121"/>
      <c r="V283" s="12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</row>
    <row r="284" spans="1:33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21"/>
      <c r="T284" s="121"/>
      <c r="U284" s="121"/>
      <c r="V284" s="12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</row>
    <row r="285" spans="1:33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21"/>
      <c r="T285" s="121"/>
      <c r="U285" s="121"/>
      <c r="V285" s="12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</row>
    <row r="286" spans="1:33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21"/>
      <c r="T286" s="121"/>
      <c r="U286" s="121"/>
      <c r="V286" s="12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</row>
    <row r="287" spans="1:33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21"/>
      <c r="T287" s="121"/>
      <c r="U287" s="121"/>
      <c r="V287" s="12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</row>
    <row r="288" spans="1:33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21"/>
      <c r="T288" s="121"/>
      <c r="U288" s="121"/>
      <c r="V288" s="12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</row>
    <row r="289" spans="1:33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21"/>
      <c r="T289" s="121"/>
      <c r="U289" s="121"/>
      <c r="V289" s="12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</row>
    <row r="290" spans="1:33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21"/>
      <c r="T290" s="121"/>
      <c r="U290" s="121"/>
      <c r="V290" s="12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</row>
    <row r="291" spans="1:33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21"/>
      <c r="T291" s="121"/>
      <c r="U291" s="121"/>
      <c r="V291" s="12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</row>
    <row r="292" spans="1:33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21"/>
      <c r="T292" s="121"/>
      <c r="U292" s="121"/>
      <c r="V292" s="12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</row>
    <row r="293" spans="1:33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21"/>
      <c r="T293" s="121"/>
      <c r="U293" s="121"/>
      <c r="V293" s="12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</row>
    <row r="294" spans="1:33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21"/>
      <c r="T294" s="121"/>
      <c r="U294" s="121"/>
      <c r="V294" s="12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</row>
    <row r="295" spans="1:33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21"/>
      <c r="T295" s="121"/>
      <c r="U295" s="121"/>
      <c r="V295" s="12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</row>
    <row r="296" spans="1:33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21"/>
      <c r="T296" s="121"/>
      <c r="U296" s="121"/>
      <c r="V296" s="12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</row>
    <row r="297" spans="1:33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21"/>
      <c r="T297" s="121"/>
      <c r="U297" s="121"/>
      <c r="V297" s="12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</row>
    <row r="298" spans="1:33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21"/>
      <c r="T298" s="121"/>
      <c r="U298" s="121"/>
      <c r="V298" s="12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</row>
    <row r="299" spans="1:33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21"/>
      <c r="T299" s="121"/>
      <c r="U299" s="121"/>
      <c r="V299" s="12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</row>
    <row r="300" spans="1:33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21"/>
      <c r="T300" s="121"/>
      <c r="U300" s="121"/>
      <c r="V300" s="12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</row>
    <row r="301" spans="1:33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21"/>
      <c r="T301" s="121"/>
      <c r="U301" s="121"/>
      <c r="V301" s="12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</row>
    <row r="302" spans="1:33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21"/>
      <c r="T302" s="121"/>
      <c r="U302" s="121"/>
      <c r="V302" s="12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</row>
    <row r="303" spans="1:33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21"/>
      <c r="T303" s="121"/>
      <c r="U303" s="121"/>
      <c r="V303" s="12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</row>
    <row r="304" spans="1:33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21"/>
      <c r="T304" s="121"/>
      <c r="U304" s="121"/>
      <c r="V304" s="12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</row>
    <row r="305" spans="1:33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21"/>
      <c r="T305" s="121"/>
      <c r="U305" s="121"/>
      <c r="V305" s="12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</row>
    <row r="306" spans="1:33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21"/>
      <c r="T306" s="121"/>
      <c r="U306" s="121"/>
      <c r="V306" s="12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</row>
    <row r="307" spans="1:33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21"/>
      <c r="T307" s="121"/>
      <c r="U307" s="121"/>
      <c r="V307" s="12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</row>
    <row r="308" spans="1:33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21"/>
      <c r="T308" s="121"/>
      <c r="U308" s="121"/>
      <c r="V308" s="12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</row>
    <row r="309" spans="1:33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21"/>
      <c r="T309" s="121"/>
      <c r="U309" s="121"/>
      <c r="V309" s="12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</row>
    <row r="310" spans="1:33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21"/>
      <c r="T310" s="121"/>
      <c r="U310" s="121"/>
      <c r="V310" s="12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</row>
    <row r="311" spans="1:33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21"/>
      <c r="T311" s="121"/>
      <c r="U311" s="121"/>
      <c r="V311" s="12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</row>
    <row r="312" spans="1:33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21"/>
      <c r="T312" s="121"/>
      <c r="U312" s="121"/>
      <c r="V312" s="12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</row>
    <row r="313" spans="1:33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21"/>
      <c r="T313" s="121"/>
      <c r="U313" s="121"/>
      <c r="V313" s="12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</row>
    <row r="314" spans="1:33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21"/>
      <c r="T314" s="121"/>
      <c r="U314" s="121"/>
      <c r="V314" s="12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</row>
    <row r="315" spans="1:33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21"/>
      <c r="T315" s="121"/>
      <c r="U315" s="121"/>
      <c r="V315" s="12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</row>
    <row r="316" spans="1:33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21"/>
      <c r="T316" s="121"/>
      <c r="U316" s="121"/>
      <c r="V316" s="12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</row>
    <row r="317" spans="1:33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21"/>
      <c r="T317" s="121"/>
      <c r="U317" s="121"/>
      <c r="V317" s="12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</row>
    <row r="318" spans="1:33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21"/>
      <c r="T318" s="121"/>
      <c r="U318" s="121"/>
      <c r="V318" s="12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</row>
    <row r="319" spans="1:33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21"/>
      <c r="T319" s="121"/>
      <c r="U319" s="121"/>
      <c r="V319" s="12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</row>
    <row r="320" spans="1:33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21"/>
      <c r="T320" s="121"/>
      <c r="U320" s="121"/>
      <c r="V320" s="12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</row>
    <row r="321" spans="1:33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21"/>
      <c r="T321" s="121"/>
      <c r="U321" s="121"/>
      <c r="V321" s="12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</row>
    <row r="322" spans="1:33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21"/>
      <c r="T322" s="121"/>
      <c r="U322" s="121"/>
      <c r="V322" s="12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</row>
    <row r="323" spans="1:33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21"/>
      <c r="T323" s="121"/>
      <c r="U323" s="121"/>
      <c r="V323" s="12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</row>
    <row r="324" spans="1:33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21"/>
      <c r="T324" s="121"/>
      <c r="U324" s="121"/>
      <c r="V324" s="12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</row>
    <row r="325" spans="1:33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21"/>
      <c r="T325" s="121"/>
      <c r="U325" s="121"/>
      <c r="V325" s="12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</row>
    <row r="326" spans="1:33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21"/>
      <c r="T326" s="121"/>
      <c r="U326" s="121"/>
      <c r="V326" s="12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</row>
    <row r="327" spans="1:33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21"/>
      <c r="T327" s="121"/>
      <c r="U327" s="121"/>
      <c r="V327" s="12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</row>
    <row r="328" spans="1:33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21"/>
      <c r="T328" s="121"/>
      <c r="U328" s="121"/>
      <c r="V328" s="12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</row>
    <row r="329" spans="1:33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21"/>
      <c r="T329" s="121"/>
      <c r="U329" s="121"/>
      <c r="V329" s="12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</row>
    <row r="330" spans="1:33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21"/>
      <c r="T330" s="121"/>
      <c r="U330" s="121"/>
      <c r="V330" s="12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</row>
    <row r="331" spans="1:33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21"/>
      <c r="T331" s="121"/>
      <c r="U331" s="121"/>
      <c r="V331" s="12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</row>
    <row r="332" spans="1:33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21"/>
      <c r="T332" s="121"/>
      <c r="U332" s="121"/>
      <c r="V332" s="12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</row>
    <row r="333" spans="1:33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21"/>
      <c r="T333" s="121"/>
      <c r="U333" s="121"/>
      <c r="V333" s="12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</row>
    <row r="334" spans="1:33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21"/>
      <c r="T334" s="121"/>
      <c r="U334" s="121"/>
      <c r="V334" s="12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</row>
    <row r="335" spans="1:33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21"/>
      <c r="T335" s="121"/>
      <c r="U335" s="121"/>
      <c r="V335" s="12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</row>
    <row r="336" spans="1:33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21"/>
      <c r="T336" s="121"/>
      <c r="U336" s="121"/>
      <c r="V336" s="12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</row>
    <row r="337" spans="1:33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21"/>
      <c r="T337" s="121"/>
      <c r="U337" s="121"/>
      <c r="V337" s="12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</row>
    <row r="338" spans="1:33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21"/>
      <c r="T338" s="121"/>
      <c r="U338" s="121"/>
      <c r="V338" s="12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</row>
    <row r="339" spans="1:33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21"/>
      <c r="T339" s="121"/>
      <c r="U339" s="121"/>
      <c r="V339" s="12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</row>
    <row r="340" spans="1:33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21"/>
      <c r="T340" s="121"/>
      <c r="U340" s="121"/>
      <c r="V340" s="12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</row>
    <row r="341" spans="1:33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21"/>
      <c r="T341" s="121"/>
      <c r="U341" s="121"/>
      <c r="V341" s="12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</row>
    <row r="342" spans="1:33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21"/>
      <c r="T342" s="121"/>
      <c r="U342" s="121"/>
      <c r="V342" s="12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</row>
    <row r="343" spans="1:33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21"/>
      <c r="T343" s="121"/>
      <c r="U343" s="121"/>
      <c r="V343" s="12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</row>
    <row r="344" spans="1:33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21"/>
      <c r="T344" s="121"/>
      <c r="U344" s="121"/>
      <c r="V344" s="12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</row>
    <row r="345" spans="1:33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21"/>
      <c r="T345" s="121"/>
      <c r="U345" s="121"/>
      <c r="V345" s="12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</row>
    <row r="346" spans="1:33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21"/>
      <c r="T346" s="121"/>
      <c r="U346" s="121"/>
      <c r="V346" s="12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</row>
    <row r="347" spans="1:33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21"/>
      <c r="T347" s="121"/>
      <c r="U347" s="121"/>
      <c r="V347" s="12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</row>
    <row r="348" spans="1:33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21"/>
      <c r="T348" s="121"/>
      <c r="U348" s="121"/>
      <c r="V348" s="12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</row>
    <row r="349" spans="1:33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21"/>
      <c r="T349" s="121"/>
      <c r="U349" s="121"/>
      <c r="V349" s="12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</row>
    <row r="350" spans="1:33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21"/>
      <c r="T350" s="121"/>
      <c r="U350" s="121"/>
      <c r="V350" s="12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</row>
    <row r="351" spans="1:33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21"/>
      <c r="T351" s="121"/>
      <c r="U351" s="121"/>
      <c r="V351" s="12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</row>
    <row r="352" spans="1:33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21"/>
      <c r="T352" s="121"/>
      <c r="U352" s="121"/>
      <c r="V352" s="12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</row>
    <row r="353" spans="1:33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21"/>
      <c r="T353" s="121"/>
      <c r="U353" s="121"/>
      <c r="V353" s="12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</row>
    <row r="354" spans="1:33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21"/>
      <c r="T354" s="121"/>
      <c r="U354" s="121"/>
      <c r="V354" s="12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</row>
    <row r="355" spans="1:33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21"/>
      <c r="T355" s="121"/>
      <c r="U355" s="121"/>
      <c r="V355" s="12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</row>
    <row r="356" spans="1:33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21"/>
      <c r="T356" s="121"/>
      <c r="U356" s="121"/>
      <c r="V356" s="12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</row>
    <row r="357" spans="1:33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21"/>
      <c r="T357" s="121"/>
      <c r="U357" s="121"/>
      <c r="V357" s="12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</row>
    <row r="358" spans="1:33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21"/>
      <c r="T358" s="121"/>
      <c r="U358" s="121"/>
      <c r="V358" s="12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</row>
    <row r="359" spans="1:33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21"/>
      <c r="T359" s="121"/>
      <c r="U359" s="121"/>
      <c r="V359" s="12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</row>
    <row r="360" spans="1:33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21"/>
      <c r="T360" s="121"/>
      <c r="U360" s="121"/>
      <c r="V360" s="12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</row>
    <row r="361" spans="1:33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21"/>
      <c r="T361" s="121"/>
      <c r="U361" s="121"/>
      <c r="V361" s="12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</row>
    <row r="362" spans="1:33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21"/>
      <c r="T362" s="121"/>
      <c r="U362" s="121"/>
      <c r="V362" s="12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</row>
    <row r="363" spans="1:33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21"/>
      <c r="T363" s="121"/>
      <c r="U363" s="121"/>
      <c r="V363" s="12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</row>
    <row r="364" spans="1:33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21"/>
      <c r="T364" s="121"/>
      <c r="U364" s="121"/>
      <c r="V364" s="12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</row>
    <row r="365" spans="1:33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21"/>
      <c r="T365" s="121"/>
      <c r="U365" s="121"/>
      <c r="V365" s="12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</row>
    <row r="366" spans="1:33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21"/>
      <c r="T366" s="121"/>
      <c r="U366" s="121"/>
      <c r="V366" s="12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</row>
    <row r="367" spans="1:33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21"/>
      <c r="T367" s="121"/>
      <c r="U367" s="121"/>
      <c r="V367" s="12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</row>
    <row r="368" spans="1:33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21"/>
      <c r="T368" s="121"/>
      <c r="U368" s="121"/>
      <c r="V368" s="12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</row>
    <row r="369" spans="1:33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21"/>
      <c r="T369" s="121"/>
      <c r="U369" s="121"/>
      <c r="V369" s="12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</row>
    <row r="370" spans="1:33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21"/>
      <c r="T370" s="121"/>
      <c r="U370" s="121"/>
      <c r="V370" s="12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</row>
    <row r="371" spans="1:33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21"/>
      <c r="T371" s="121"/>
      <c r="U371" s="121"/>
      <c r="V371" s="12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</row>
    <row r="372" spans="1:33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21"/>
      <c r="T372" s="121"/>
      <c r="U372" s="121"/>
      <c r="V372" s="12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</row>
    <row r="373" spans="1:33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21"/>
      <c r="T373" s="121"/>
      <c r="U373" s="121"/>
      <c r="V373" s="12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</row>
    <row r="374" spans="1:33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21"/>
      <c r="T374" s="121"/>
      <c r="U374" s="121"/>
      <c r="V374" s="12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</row>
    <row r="375" spans="1:33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21"/>
      <c r="T375" s="121"/>
      <c r="U375" s="121"/>
      <c r="V375" s="12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</row>
    <row r="376" spans="1:33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21"/>
      <c r="T376" s="121"/>
      <c r="U376" s="121"/>
      <c r="V376" s="12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</row>
    <row r="377" spans="1:33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21"/>
      <c r="T377" s="121"/>
      <c r="U377" s="121"/>
      <c r="V377" s="12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</row>
    <row r="378" spans="1:33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21"/>
      <c r="T378" s="121"/>
      <c r="U378" s="121"/>
      <c r="V378" s="12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</row>
    <row r="379" spans="1:33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21"/>
      <c r="T379" s="121"/>
      <c r="U379" s="121"/>
      <c r="V379" s="12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</row>
    <row r="380" spans="1:33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21"/>
      <c r="T380" s="121"/>
      <c r="U380" s="121"/>
      <c r="V380" s="12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</row>
    <row r="381" spans="1:33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21"/>
      <c r="T381" s="121"/>
      <c r="U381" s="121"/>
      <c r="V381" s="12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</row>
    <row r="382" spans="1:33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21"/>
      <c r="T382" s="121"/>
      <c r="U382" s="121"/>
      <c r="V382" s="12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</row>
    <row r="383" spans="1:33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21"/>
      <c r="T383" s="121"/>
      <c r="U383" s="121"/>
      <c r="V383" s="12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</row>
    <row r="384" spans="1:33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21"/>
      <c r="T384" s="121"/>
      <c r="U384" s="121"/>
      <c r="V384" s="12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</row>
    <row r="385" spans="1:33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21"/>
      <c r="T385" s="121"/>
      <c r="U385" s="121"/>
      <c r="V385" s="12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</row>
    <row r="386" spans="1:33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21"/>
      <c r="T386" s="121"/>
      <c r="U386" s="121"/>
      <c r="V386" s="12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</row>
    <row r="387" spans="1:33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21"/>
      <c r="T387" s="121"/>
      <c r="U387" s="121"/>
      <c r="V387" s="12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</row>
    <row r="388" spans="1:33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21"/>
      <c r="T388" s="121"/>
      <c r="U388" s="121"/>
      <c r="V388" s="12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</row>
    <row r="389" spans="1:33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21"/>
      <c r="T389" s="121"/>
      <c r="U389" s="121"/>
      <c r="V389" s="12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</row>
    <row r="390" spans="1:33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21"/>
      <c r="T390" s="121"/>
      <c r="U390" s="121"/>
      <c r="V390" s="12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</row>
    <row r="391" spans="1:33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21"/>
      <c r="T391" s="121"/>
      <c r="U391" s="121"/>
      <c r="V391" s="12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</row>
    <row r="392" spans="1:33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21"/>
      <c r="T392" s="121"/>
      <c r="U392" s="121"/>
      <c r="V392" s="12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</row>
    <row r="393" spans="1:33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21"/>
      <c r="T393" s="121"/>
      <c r="U393" s="121"/>
      <c r="V393" s="12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</row>
    <row r="394" spans="1:33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21"/>
      <c r="T394" s="121"/>
      <c r="U394" s="121"/>
      <c r="V394" s="12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</row>
    <row r="395" spans="1:33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21"/>
      <c r="T395" s="121"/>
      <c r="U395" s="121"/>
      <c r="V395" s="12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</row>
    <row r="396" spans="1:33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21"/>
      <c r="T396" s="121"/>
      <c r="U396" s="121"/>
      <c r="V396" s="12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</row>
    <row r="397" spans="1:33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21"/>
      <c r="T397" s="121"/>
      <c r="U397" s="121"/>
      <c r="V397" s="12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</row>
    <row r="398" spans="1:33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21"/>
      <c r="T398" s="121"/>
      <c r="U398" s="121"/>
      <c r="V398" s="12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</row>
    <row r="399" spans="1:33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21"/>
      <c r="T399" s="121"/>
      <c r="U399" s="121"/>
      <c r="V399" s="12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</row>
    <row r="400" spans="1:33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21"/>
      <c r="T400" s="121"/>
      <c r="U400" s="121"/>
      <c r="V400" s="12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</row>
    <row r="401" spans="1:33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21"/>
      <c r="T401" s="121"/>
      <c r="U401" s="121"/>
      <c r="V401" s="12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</row>
    <row r="402" spans="1:33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21"/>
      <c r="T402" s="121"/>
      <c r="U402" s="121"/>
      <c r="V402" s="12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</row>
    <row r="403" spans="1:33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21"/>
      <c r="T403" s="121"/>
      <c r="U403" s="121"/>
      <c r="V403" s="12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</row>
    <row r="404" spans="1:33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21"/>
      <c r="T404" s="121"/>
      <c r="U404" s="121"/>
      <c r="V404" s="12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</row>
    <row r="405" spans="1:33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21"/>
      <c r="T405" s="121"/>
      <c r="U405" s="121"/>
      <c r="V405" s="12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</row>
    <row r="406" spans="1:33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21"/>
      <c r="T406" s="121"/>
      <c r="U406" s="121"/>
      <c r="V406" s="12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</row>
    <row r="407" spans="1:33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21"/>
      <c r="T407" s="121"/>
      <c r="U407" s="121"/>
      <c r="V407" s="12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</row>
    <row r="408" spans="1:33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21"/>
      <c r="T408" s="121"/>
      <c r="U408" s="121"/>
      <c r="V408" s="12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</row>
    <row r="409" spans="1:33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21"/>
      <c r="T409" s="121"/>
      <c r="U409" s="121"/>
      <c r="V409" s="12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</row>
    <row r="410" spans="1:33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21"/>
      <c r="T410" s="121"/>
      <c r="U410" s="121"/>
      <c r="V410" s="12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</row>
    <row r="411" spans="1:33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21"/>
      <c r="T411" s="121"/>
      <c r="U411" s="121"/>
      <c r="V411" s="12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</row>
    <row r="412" spans="1:33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21"/>
      <c r="T412" s="121"/>
      <c r="U412" s="121"/>
      <c r="V412" s="12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</row>
    <row r="413" spans="1:33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21"/>
      <c r="T413" s="121"/>
      <c r="U413" s="121"/>
      <c r="V413" s="12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</row>
    <row r="414" spans="1:33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21"/>
      <c r="T414" s="121"/>
      <c r="U414" s="121"/>
      <c r="V414" s="12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</row>
    <row r="415" spans="1:33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21"/>
      <c r="T415" s="121"/>
      <c r="U415" s="121"/>
      <c r="V415" s="12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</row>
    <row r="416" spans="1:33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21"/>
      <c r="T416" s="121"/>
      <c r="U416" s="121"/>
      <c r="V416" s="12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</row>
    <row r="417" spans="1:33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21"/>
      <c r="T417" s="121"/>
      <c r="U417" s="121"/>
      <c r="V417" s="12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</row>
    <row r="418" spans="1:33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21"/>
      <c r="T418" s="121"/>
      <c r="U418" s="121"/>
      <c r="V418" s="12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</row>
    <row r="419" spans="1:33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21"/>
      <c r="T419" s="121"/>
      <c r="U419" s="121"/>
      <c r="V419" s="12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</row>
    <row r="420" spans="1:33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21"/>
      <c r="T420" s="121"/>
      <c r="U420" s="121"/>
      <c r="V420" s="12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</row>
    <row r="421" spans="1:33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21"/>
      <c r="T421" s="121"/>
      <c r="U421" s="121"/>
      <c r="V421" s="12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</row>
    <row r="422" spans="1:33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21"/>
      <c r="T422" s="121"/>
      <c r="U422" s="121"/>
      <c r="V422" s="12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</row>
    <row r="423" spans="1:33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21"/>
      <c r="T423" s="121"/>
      <c r="U423" s="121"/>
      <c r="V423" s="12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</row>
    <row r="424" spans="1:33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21"/>
      <c r="T424" s="121"/>
      <c r="U424" s="121"/>
      <c r="V424" s="12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</row>
    <row r="425" spans="1:33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21"/>
      <c r="T425" s="121"/>
      <c r="U425" s="121"/>
      <c r="V425" s="12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</row>
    <row r="426" spans="1:33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21"/>
      <c r="T426" s="121"/>
      <c r="U426" s="121"/>
      <c r="V426" s="12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</row>
    <row r="427" spans="1:33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21"/>
      <c r="T427" s="121"/>
      <c r="U427" s="121"/>
      <c r="V427" s="12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</row>
    <row r="428" spans="1:33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21"/>
      <c r="T428" s="121"/>
      <c r="U428" s="121"/>
      <c r="V428" s="12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</row>
    <row r="429" spans="1:33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21"/>
      <c r="T429" s="121"/>
      <c r="U429" s="121"/>
      <c r="V429" s="12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</row>
    <row r="430" spans="1:33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21"/>
      <c r="T430" s="121"/>
      <c r="U430" s="121"/>
      <c r="V430" s="12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</row>
    <row r="431" spans="1:33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21"/>
      <c r="T431" s="121"/>
      <c r="U431" s="121"/>
      <c r="V431" s="12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</row>
    <row r="432" spans="1:33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21"/>
      <c r="T432" s="121"/>
      <c r="U432" s="121"/>
      <c r="V432" s="12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</row>
    <row r="433" spans="1:33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21"/>
      <c r="T433" s="121"/>
      <c r="U433" s="121"/>
      <c r="V433" s="12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</row>
    <row r="434" spans="1:33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21"/>
      <c r="T434" s="121"/>
      <c r="U434" s="121"/>
      <c r="V434" s="12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</row>
    <row r="435" spans="1:33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21"/>
      <c r="T435" s="121"/>
      <c r="U435" s="121"/>
      <c r="V435" s="12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</row>
    <row r="436" spans="1:33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21"/>
      <c r="T436" s="121"/>
      <c r="U436" s="121"/>
      <c r="V436" s="12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</row>
    <row r="437" spans="1:33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21"/>
      <c r="T437" s="121"/>
      <c r="U437" s="121"/>
      <c r="V437" s="12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</row>
    <row r="438" spans="1:33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21"/>
      <c r="T438" s="121"/>
      <c r="U438" s="121"/>
      <c r="V438" s="12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</row>
    <row r="439" spans="1:33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21"/>
      <c r="T439" s="121"/>
      <c r="U439" s="121"/>
      <c r="V439" s="12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</row>
    <row r="440" spans="1:33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21"/>
      <c r="T440" s="121"/>
      <c r="U440" s="121"/>
      <c r="V440" s="12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</row>
    <row r="441" spans="1:33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21"/>
      <c r="T441" s="121"/>
      <c r="U441" s="121"/>
      <c r="V441" s="12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</row>
    <row r="442" spans="1:33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21"/>
      <c r="T442" s="121"/>
      <c r="U442" s="121"/>
      <c r="V442" s="12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</row>
    <row r="443" spans="1:33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21"/>
      <c r="T443" s="121"/>
      <c r="U443" s="121"/>
      <c r="V443" s="12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</row>
    <row r="444" spans="1:33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21"/>
      <c r="T444" s="121"/>
      <c r="U444" s="121"/>
      <c r="V444" s="12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</row>
    <row r="445" spans="1:33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21"/>
      <c r="T445" s="121"/>
      <c r="U445" s="121"/>
      <c r="V445" s="12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</row>
    <row r="446" spans="1:33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21"/>
      <c r="T446" s="121"/>
      <c r="U446" s="121"/>
      <c r="V446" s="12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</row>
    <row r="447" spans="1:33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21"/>
      <c r="T447" s="121"/>
      <c r="U447" s="121"/>
      <c r="V447" s="12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</row>
    <row r="448" spans="1:33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21"/>
      <c r="T448" s="121"/>
      <c r="U448" s="121"/>
      <c r="V448" s="12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</row>
    <row r="449" spans="1:33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21"/>
      <c r="T449" s="121"/>
      <c r="U449" s="121"/>
      <c r="V449" s="12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</row>
    <row r="450" spans="1:33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21"/>
      <c r="T450" s="121"/>
      <c r="U450" s="121"/>
      <c r="V450" s="12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</row>
    <row r="451" spans="1:33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21"/>
      <c r="T451" s="121"/>
      <c r="U451" s="121"/>
      <c r="V451" s="12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</row>
    <row r="452" spans="1:33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21"/>
      <c r="T452" s="121"/>
      <c r="U452" s="121"/>
      <c r="V452" s="12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</row>
    <row r="453" spans="1:33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21"/>
      <c r="T453" s="121"/>
      <c r="U453" s="121"/>
      <c r="V453" s="12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</row>
    <row r="454" spans="1:33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21"/>
      <c r="T454" s="121"/>
      <c r="U454" s="121"/>
      <c r="V454" s="12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</row>
    <row r="455" spans="1:33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21"/>
      <c r="T455" s="121"/>
      <c r="U455" s="121"/>
      <c r="V455" s="12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</row>
    <row r="456" spans="1:33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21"/>
      <c r="T456" s="121"/>
      <c r="U456" s="121"/>
      <c r="V456" s="12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</row>
    <row r="457" spans="1:33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21"/>
      <c r="T457" s="121"/>
      <c r="U457" s="121"/>
      <c r="V457" s="12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</row>
    <row r="458" spans="1:33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21"/>
      <c r="T458" s="121"/>
      <c r="U458" s="121"/>
      <c r="V458" s="12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</row>
    <row r="459" spans="1:33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21"/>
      <c r="T459" s="121"/>
      <c r="U459" s="121"/>
      <c r="V459" s="12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</row>
    <row r="460" spans="1:33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21"/>
      <c r="T460" s="121"/>
      <c r="U460" s="121"/>
      <c r="V460" s="12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</row>
    <row r="461" spans="1:33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21"/>
      <c r="T461" s="121"/>
      <c r="U461" s="121"/>
      <c r="V461" s="12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</row>
    <row r="462" spans="1:33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21"/>
      <c r="T462" s="121"/>
      <c r="U462" s="121"/>
      <c r="V462" s="12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</row>
    <row r="463" spans="1:33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21"/>
      <c r="T463" s="121"/>
      <c r="U463" s="121"/>
      <c r="V463" s="12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</row>
    <row r="464" spans="1:33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21"/>
      <c r="T464" s="121"/>
      <c r="U464" s="121"/>
      <c r="V464" s="12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</row>
    <row r="465" spans="1:33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21"/>
      <c r="T465" s="121"/>
      <c r="U465" s="121"/>
      <c r="V465" s="12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</row>
    <row r="466" spans="1:33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21"/>
      <c r="T466" s="121"/>
      <c r="U466" s="121"/>
      <c r="V466" s="12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</row>
    <row r="467" spans="1:33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21"/>
      <c r="T467" s="121"/>
      <c r="U467" s="121"/>
      <c r="V467" s="12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</row>
    <row r="468" spans="1:33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21"/>
      <c r="T468" s="121"/>
      <c r="U468" s="121"/>
      <c r="V468" s="12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</row>
    <row r="469" spans="1:33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21"/>
      <c r="T469" s="121"/>
      <c r="U469" s="121"/>
      <c r="V469" s="12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</row>
    <row r="470" spans="1:33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21"/>
      <c r="T470" s="121"/>
      <c r="U470" s="121"/>
      <c r="V470" s="12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</row>
    <row r="471" spans="1:33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21"/>
      <c r="T471" s="121"/>
      <c r="U471" s="121"/>
      <c r="V471" s="12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</row>
    <row r="472" spans="1:33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21"/>
      <c r="T472" s="121"/>
      <c r="U472" s="121"/>
      <c r="V472" s="12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</row>
    <row r="473" spans="1:33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21"/>
      <c r="T473" s="121"/>
      <c r="U473" s="121"/>
      <c r="V473" s="12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</row>
    <row r="474" spans="1:33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21"/>
      <c r="T474" s="121"/>
      <c r="U474" s="121"/>
      <c r="V474" s="12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</row>
    <row r="475" spans="1:33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21"/>
      <c r="T475" s="121"/>
      <c r="U475" s="121"/>
      <c r="V475" s="12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</row>
    <row r="476" spans="1:33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21"/>
      <c r="T476" s="121"/>
      <c r="U476" s="121"/>
      <c r="V476" s="12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</row>
    <row r="477" spans="1:33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21"/>
      <c r="T477" s="121"/>
      <c r="U477" s="121"/>
      <c r="V477" s="12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</row>
    <row r="478" spans="1:33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21"/>
      <c r="T478" s="121"/>
      <c r="U478" s="121"/>
      <c r="V478" s="12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</row>
    <row r="479" spans="1:33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21"/>
      <c r="T479" s="121"/>
      <c r="U479" s="121"/>
      <c r="V479" s="12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</row>
    <row r="480" spans="1:33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21"/>
      <c r="T480" s="121"/>
      <c r="U480" s="121"/>
      <c r="V480" s="12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</row>
    <row r="481" spans="1:33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21"/>
      <c r="T481" s="121"/>
      <c r="U481" s="121"/>
      <c r="V481" s="12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</row>
    <row r="482" spans="1:33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21"/>
      <c r="T482" s="121"/>
      <c r="U482" s="121"/>
      <c r="V482" s="12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</row>
    <row r="483" spans="1:33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21"/>
      <c r="T483" s="121"/>
      <c r="U483" s="121"/>
      <c r="V483" s="12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</row>
    <row r="484" spans="1:33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21"/>
      <c r="T484" s="121"/>
      <c r="U484" s="121"/>
      <c r="V484" s="12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</row>
    <row r="485" spans="1:33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21"/>
      <c r="T485" s="121"/>
      <c r="U485" s="121"/>
      <c r="V485" s="12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</row>
    <row r="486" spans="1:33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21"/>
      <c r="T486" s="121"/>
      <c r="U486" s="121"/>
      <c r="V486" s="12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</row>
    <row r="487" spans="1:33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21"/>
      <c r="T487" s="121"/>
      <c r="U487" s="121"/>
      <c r="V487" s="12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</row>
    <row r="488" spans="1:33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21"/>
      <c r="T488" s="121"/>
      <c r="U488" s="121"/>
      <c r="V488" s="12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</row>
    <row r="489" spans="1:33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21"/>
      <c r="T489" s="121"/>
      <c r="U489" s="121"/>
      <c r="V489" s="12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</row>
    <row r="490" spans="1:33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21"/>
      <c r="T490" s="121"/>
      <c r="U490" s="121"/>
      <c r="V490" s="12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</row>
    <row r="491" spans="1:33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21"/>
      <c r="T491" s="121"/>
      <c r="U491" s="121"/>
      <c r="V491" s="12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</row>
    <row r="492" spans="1:33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21"/>
      <c r="T492" s="121"/>
      <c r="U492" s="121"/>
      <c r="V492" s="12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</row>
    <row r="493" spans="1:33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21"/>
      <c r="T493" s="121"/>
      <c r="U493" s="121"/>
      <c r="V493" s="12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</row>
    <row r="494" spans="1:33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21"/>
      <c r="T494" s="121"/>
      <c r="U494" s="121"/>
      <c r="V494" s="12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</row>
    <row r="495" spans="1:33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21"/>
      <c r="T495" s="121"/>
      <c r="U495" s="121"/>
      <c r="V495" s="12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</row>
    <row r="496" spans="1:33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21"/>
      <c r="T496" s="121"/>
      <c r="U496" s="121"/>
      <c r="V496" s="12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</row>
    <row r="497" spans="1:33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21"/>
      <c r="T497" s="121"/>
      <c r="U497" s="121"/>
      <c r="V497" s="12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</row>
    <row r="498" spans="1:33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21"/>
      <c r="T498" s="121"/>
      <c r="U498" s="121"/>
      <c r="V498" s="12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</row>
    <row r="499" spans="1:33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21"/>
      <c r="T499" s="121"/>
      <c r="U499" s="121"/>
      <c r="V499" s="12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</row>
    <row r="500" spans="1:33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21"/>
      <c r="T500" s="121"/>
      <c r="U500" s="121"/>
      <c r="V500" s="12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</row>
    <row r="501" spans="1:33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21"/>
      <c r="T501" s="121"/>
      <c r="U501" s="121"/>
      <c r="V501" s="12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</row>
    <row r="502" spans="1:33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21"/>
      <c r="T502" s="121"/>
      <c r="U502" s="121"/>
      <c r="V502" s="12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</row>
    <row r="503" spans="1:33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21"/>
      <c r="T503" s="121"/>
      <c r="U503" s="121"/>
      <c r="V503" s="12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</row>
    <row r="504" spans="1:33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21"/>
      <c r="T504" s="121"/>
      <c r="U504" s="121"/>
      <c r="V504" s="12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</row>
    <row r="505" spans="1:33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21"/>
      <c r="T505" s="121"/>
      <c r="U505" s="121"/>
      <c r="V505" s="12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</row>
    <row r="506" spans="1:33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21"/>
      <c r="T506" s="121"/>
      <c r="U506" s="121"/>
      <c r="V506" s="12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</row>
    <row r="507" spans="1:33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21"/>
      <c r="T507" s="121"/>
      <c r="U507" s="121"/>
      <c r="V507" s="12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</row>
    <row r="508" spans="1:33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21"/>
      <c r="T508" s="121"/>
      <c r="U508" s="121"/>
      <c r="V508" s="12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</row>
    <row r="509" spans="1:33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21"/>
      <c r="T509" s="121"/>
      <c r="U509" s="121"/>
      <c r="V509" s="12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</row>
    <row r="510" spans="1:33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21"/>
      <c r="T510" s="121"/>
      <c r="U510" s="121"/>
      <c r="V510" s="12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</row>
    <row r="511" spans="1:33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21"/>
      <c r="T511" s="121"/>
      <c r="U511" s="121"/>
      <c r="V511" s="12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</row>
    <row r="512" spans="1:33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21"/>
      <c r="T512" s="121"/>
      <c r="U512" s="121"/>
      <c r="V512" s="12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</row>
    <row r="513" spans="1:33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21"/>
      <c r="T513" s="121"/>
      <c r="U513" s="121"/>
      <c r="V513" s="12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</row>
    <row r="514" spans="1:33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21"/>
      <c r="T514" s="121"/>
      <c r="U514" s="121"/>
      <c r="V514" s="12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</row>
    <row r="515" spans="1:33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21"/>
      <c r="T515" s="121"/>
      <c r="U515" s="121"/>
      <c r="V515" s="12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</row>
    <row r="516" spans="1:33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21"/>
      <c r="T516" s="121"/>
      <c r="U516" s="121"/>
      <c r="V516" s="12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</row>
    <row r="517" spans="1:33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21"/>
      <c r="T517" s="121"/>
      <c r="U517" s="121"/>
      <c r="V517" s="12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</row>
    <row r="518" spans="1:33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21"/>
      <c r="T518" s="121"/>
      <c r="U518" s="121"/>
      <c r="V518" s="12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</row>
    <row r="519" spans="1:33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21"/>
      <c r="T519" s="121"/>
      <c r="U519" s="121"/>
      <c r="V519" s="12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</row>
    <row r="520" spans="1:33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21"/>
      <c r="T520" s="121"/>
      <c r="U520" s="121"/>
      <c r="V520" s="12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</row>
    <row r="521" spans="1:33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21"/>
      <c r="T521" s="121"/>
      <c r="U521" s="121"/>
      <c r="V521" s="12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</row>
    <row r="522" spans="1:33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21"/>
      <c r="T522" s="121"/>
      <c r="U522" s="121"/>
      <c r="V522" s="12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</row>
    <row r="523" spans="1:33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21"/>
      <c r="T523" s="121"/>
      <c r="U523" s="121"/>
      <c r="V523" s="12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</row>
    <row r="524" spans="1:33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21"/>
      <c r="T524" s="121"/>
      <c r="U524" s="121"/>
      <c r="V524" s="12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</row>
    <row r="525" spans="1:33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21"/>
      <c r="T525" s="121"/>
      <c r="U525" s="121"/>
      <c r="V525" s="12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</row>
    <row r="526" spans="1:33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21"/>
      <c r="T526" s="121"/>
      <c r="U526" s="121"/>
      <c r="V526" s="12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</row>
    <row r="527" spans="1:33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21"/>
      <c r="T527" s="121"/>
      <c r="U527" s="121"/>
      <c r="V527" s="12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</row>
    <row r="528" spans="1:33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21"/>
      <c r="T528" s="121"/>
      <c r="U528" s="121"/>
      <c r="V528" s="12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</row>
    <row r="529" spans="1:33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21"/>
      <c r="T529" s="121"/>
      <c r="U529" s="121"/>
      <c r="V529" s="12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</row>
    <row r="530" spans="1:33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21"/>
      <c r="T530" s="121"/>
      <c r="U530" s="121"/>
      <c r="V530" s="12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</row>
    <row r="531" spans="1:33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21"/>
      <c r="T531" s="121"/>
      <c r="U531" s="121"/>
      <c r="V531" s="12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</row>
    <row r="532" spans="1:33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21"/>
      <c r="T532" s="121"/>
      <c r="U532" s="121"/>
      <c r="V532" s="12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</row>
    <row r="533" spans="1:33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21"/>
      <c r="T533" s="121"/>
      <c r="U533" s="121"/>
      <c r="V533" s="12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</row>
    <row r="534" spans="1:33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21"/>
      <c r="T534" s="121"/>
      <c r="U534" s="121"/>
      <c r="V534" s="12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</row>
    <row r="535" spans="1:33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21"/>
      <c r="T535" s="121"/>
      <c r="U535" s="121"/>
      <c r="V535" s="12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</row>
    <row r="536" spans="1:33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21"/>
      <c r="T536" s="121"/>
      <c r="U536" s="121"/>
      <c r="V536" s="12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</row>
    <row r="537" spans="1:33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21"/>
      <c r="T537" s="121"/>
      <c r="U537" s="121"/>
      <c r="V537" s="12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</row>
    <row r="538" spans="1:33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21"/>
      <c r="T538" s="121"/>
      <c r="U538" s="121"/>
      <c r="V538" s="12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</row>
    <row r="539" spans="1:33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21"/>
      <c r="T539" s="121"/>
      <c r="U539" s="121"/>
      <c r="V539" s="12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</row>
    <row r="540" spans="1:33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21"/>
      <c r="T540" s="121"/>
      <c r="U540" s="121"/>
      <c r="V540" s="12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</row>
    <row r="541" spans="1:33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21"/>
      <c r="T541" s="121"/>
      <c r="U541" s="121"/>
      <c r="V541" s="12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</row>
    <row r="542" spans="1:33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21"/>
      <c r="T542" s="121"/>
      <c r="U542" s="121"/>
      <c r="V542" s="12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</row>
    <row r="543" spans="1:33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21"/>
      <c r="T543" s="121"/>
      <c r="U543" s="121"/>
      <c r="V543" s="12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</row>
    <row r="544" spans="1:33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21"/>
      <c r="T544" s="121"/>
      <c r="U544" s="121"/>
      <c r="V544" s="12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</row>
    <row r="545" spans="1:33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21"/>
      <c r="T545" s="121"/>
      <c r="U545" s="121"/>
      <c r="V545" s="12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</row>
    <row r="546" spans="1:33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21"/>
      <c r="T546" s="121"/>
      <c r="U546" s="121"/>
      <c r="V546" s="12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</row>
    <row r="547" spans="1:33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21"/>
      <c r="T547" s="121"/>
      <c r="U547" s="121"/>
      <c r="V547" s="12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</row>
    <row r="548" spans="1:33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21"/>
      <c r="T548" s="121"/>
      <c r="U548" s="121"/>
      <c r="V548" s="12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</row>
    <row r="549" spans="1:33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21"/>
      <c r="T549" s="121"/>
      <c r="U549" s="121"/>
      <c r="V549" s="12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</row>
    <row r="550" spans="1:33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21"/>
      <c r="T550" s="121"/>
      <c r="U550" s="121"/>
      <c r="V550" s="12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</row>
    <row r="551" spans="1:33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21"/>
      <c r="T551" s="121"/>
      <c r="U551" s="121"/>
      <c r="V551" s="12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</row>
    <row r="552" spans="1:33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21"/>
      <c r="T552" s="121"/>
      <c r="U552" s="121"/>
      <c r="V552" s="12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</row>
    <row r="553" spans="1:33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21"/>
      <c r="T553" s="121"/>
      <c r="U553" s="121"/>
      <c r="V553" s="12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</row>
    <row r="554" spans="1:33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21"/>
      <c r="T554" s="121"/>
      <c r="U554" s="121"/>
      <c r="V554" s="12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</row>
    <row r="555" spans="1:33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21"/>
      <c r="T555" s="121"/>
      <c r="U555" s="121"/>
      <c r="V555" s="12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</row>
    <row r="556" spans="1:33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21"/>
      <c r="T556" s="121"/>
      <c r="U556" s="121"/>
      <c r="V556" s="12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</row>
    <row r="557" spans="1:33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21"/>
      <c r="T557" s="121"/>
      <c r="U557" s="121"/>
      <c r="V557" s="12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</row>
    <row r="558" spans="1:33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21"/>
      <c r="T558" s="121"/>
      <c r="U558" s="121"/>
      <c r="V558" s="12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</row>
    <row r="559" spans="1:33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21"/>
      <c r="T559" s="121"/>
      <c r="U559" s="121"/>
      <c r="V559" s="12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</row>
    <row r="560" spans="1:33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21"/>
      <c r="T560" s="121"/>
      <c r="U560" s="121"/>
      <c r="V560" s="12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</row>
    <row r="561" spans="1:33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21"/>
      <c r="T561" s="121"/>
      <c r="U561" s="121"/>
      <c r="V561" s="12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</row>
    <row r="562" spans="1:33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21"/>
      <c r="T562" s="121"/>
      <c r="U562" s="121"/>
      <c r="V562" s="12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</row>
    <row r="563" spans="1:33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21"/>
      <c r="T563" s="121"/>
      <c r="U563" s="121"/>
      <c r="V563" s="12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</row>
    <row r="564" spans="1:33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21"/>
      <c r="T564" s="121"/>
      <c r="U564" s="121"/>
      <c r="V564" s="12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</row>
    <row r="565" spans="1:33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21"/>
      <c r="T565" s="121"/>
      <c r="U565" s="121"/>
      <c r="V565" s="12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</row>
    <row r="566" spans="1:33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21"/>
      <c r="T566" s="121"/>
      <c r="U566" s="121"/>
      <c r="V566" s="12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</row>
    <row r="567" spans="1:33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21"/>
      <c r="T567" s="121"/>
      <c r="U567" s="121"/>
      <c r="V567" s="12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</row>
    <row r="568" spans="1:33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21"/>
      <c r="T568" s="121"/>
      <c r="U568" s="121"/>
      <c r="V568" s="12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</row>
    <row r="569" spans="1:33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21"/>
      <c r="T569" s="121"/>
      <c r="U569" s="121"/>
      <c r="V569" s="12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</row>
    <row r="570" spans="1:33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21"/>
      <c r="T570" s="121"/>
      <c r="U570" s="121"/>
      <c r="V570" s="12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</row>
    <row r="571" spans="1:33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21"/>
      <c r="T571" s="121"/>
      <c r="U571" s="121"/>
      <c r="V571" s="12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</row>
    <row r="572" spans="1:33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21"/>
      <c r="T572" s="121"/>
      <c r="U572" s="121"/>
      <c r="V572" s="12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</row>
    <row r="573" spans="1:33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21"/>
      <c r="T573" s="121"/>
      <c r="U573" s="121"/>
      <c r="V573" s="12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</row>
    <row r="574" spans="1:33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21"/>
      <c r="T574" s="121"/>
      <c r="U574" s="121"/>
      <c r="V574" s="12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</row>
    <row r="575" spans="1:33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21"/>
      <c r="T575" s="121"/>
      <c r="U575" s="121"/>
      <c r="V575" s="12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</row>
    <row r="576" spans="1:33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21"/>
      <c r="T576" s="121"/>
      <c r="U576" s="121"/>
      <c r="V576" s="12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</row>
    <row r="577" spans="1:33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21"/>
      <c r="T577" s="121"/>
      <c r="U577" s="121"/>
      <c r="V577" s="12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</row>
    <row r="578" spans="1:33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21"/>
      <c r="T578" s="121"/>
      <c r="U578" s="121"/>
      <c r="V578" s="12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</row>
    <row r="579" spans="1:33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21"/>
      <c r="T579" s="121"/>
      <c r="U579" s="121"/>
      <c r="V579" s="12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</row>
    <row r="580" spans="1:33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21"/>
      <c r="T580" s="121"/>
      <c r="U580" s="121"/>
      <c r="V580" s="12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</row>
    <row r="581" spans="1:33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21"/>
      <c r="T581" s="121"/>
      <c r="U581" s="121"/>
      <c r="V581" s="12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</row>
    <row r="582" spans="1:33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21"/>
      <c r="T582" s="121"/>
      <c r="U582" s="121"/>
      <c r="V582" s="12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</row>
    <row r="583" spans="1:33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21"/>
      <c r="T583" s="121"/>
      <c r="U583" s="121"/>
      <c r="V583" s="12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</row>
    <row r="584" spans="1:33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21"/>
      <c r="T584" s="121"/>
      <c r="U584" s="121"/>
      <c r="V584" s="12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</row>
    <row r="585" spans="1:33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21"/>
      <c r="T585" s="121"/>
      <c r="U585" s="121"/>
      <c r="V585" s="12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</row>
    <row r="586" spans="1:33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21"/>
      <c r="T586" s="121"/>
      <c r="U586" s="121"/>
      <c r="V586" s="12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</row>
    <row r="587" spans="1:33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21"/>
      <c r="T587" s="121"/>
      <c r="U587" s="121"/>
      <c r="V587" s="12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</row>
    <row r="588" spans="1:33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21"/>
      <c r="T588" s="121"/>
      <c r="U588" s="121"/>
      <c r="V588" s="12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</row>
    <row r="589" spans="1:33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21"/>
      <c r="T589" s="121"/>
      <c r="U589" s="121"/>
      <c r="V589" s="12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</row>
    <row r="590" spans="1:33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21"/>
      <c r="T590" s="121"/>
      <c r="U590" s="121"/>
      <c r="V590" s="12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</row>
    <row r="591" spans="1:33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21"/>
      <c r="T591" s="121"/>
      <c r="U591" s="121"/>
      <c r="V591" s="12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</row>
    <row r="592" spans="1:33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21"/>
      <c r="T592" s="121"/>
      <c r="U592" s="121"/>
      <c r="V592" s="12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</row>
    <row r="593" spans="1:33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21"/>
      <c r="T593" s="121"/>
      <c r="U593" s="121"/>
      <c r="V593" s="12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</row>
    <row r="594" spans="1:33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21"/>
      <c r="T594" s="121"/>
      <c r="U594" s="121"/>
      <c r="V594" s="12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</row>
    <row r="595" spans="1:33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21"/>
      <c r="T595" s="121"/>
      <c r="U595" s="121"/>
      <c r="V595" s="12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</row>
    <row r="596" spans="1:33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21"/>
      <c r="T596" s="121"/>
      <c r="U596" s="121"/>
      <c r="V596" s="12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</row>
    <row r="597" spans="1:33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21"/>
      <c r="T597" s="121"/>
      <c r="U597" s="121"/>
      <c r="V597" s="12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</row>
    <row r="598" spans="1:33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21"/>
      <c r="T598" s="121"/>
      <c r="U598" s="121"/>
      <c r="V598" s="12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</row>
    <row r="599" spans="1:33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21"/>
      <c r="T599" s="121"/>
      <c r="U599" s="121"/>
      <c r="V599" s="12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</row>
    <row r="600" spans="1:33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21"/>
      <c r="T600" s="121"/>
      <c r="U600" s="121"/>
      <c r="V600" s="12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</row>
    <row r="601" spans="1:33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21"/>
      <c r="T601" s="121"/>
      <c r="U601" s="121"/>
      <c r="V601" s="12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</row>
    <row r="602" spans="1:33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21"/>
      <c r="T602" s="121"/>
      <c r="U602" s="121"/>
      <c r="V602" s="12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</row>
    <row r="603" spans="1:33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21"/>
      <c r="T603" s="121"/>
      <c r="U603" s="121"/>
      <c r="V603" s="12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</row>
    <row r="604" spans="1:33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21"/>
      <c r="T604" s="121"/>
      <c r="U604" s="121"/>
      <c r="V604" s="12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</row>
    <row r="605" spans="1:33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21"/>
      <c r="T605" s="121"/>
      <c r="U605" s="121"/>
      <c r="V605" s="12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</row>
    <row r="606" spans="1:33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21"/>
      <c r="T606" s="121"/>
      <c r="U606" s="121"/>
      <c r="V606" s="12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</row>
    <row r="607" spans="1:33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21"/>
      <c r="T607" s="121"/>
      <c r="U607" s="121"/>
      <c r="V607" s="12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</row>
    <row r="608" spans="1:33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21"/>
      <c r="T608" s="121"/>
      <c r="U608" s="121"/>
      <c r="V608" s="12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</row>
    <row r="609" spans="1:33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21"/>
      <c r="T609" s="121"/>
      <c r="U609" s="121"/>
      <c r="V609" s="12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</row>
    <row r="610" spans="1:33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21"/>
      <c r="T610" s="121"/>
      <c r="U610" s="121"/>
      <c r="V610" s="12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</row>
    <row r="611" spans="1:33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21"/>
      <c r="T611" s="121"/>
      <c r="U611" s="121"/>
      <c r="V611" s="12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</row>
    <row r="612" spans="1:33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21"/>
      <c r="T612" s="121"/>
      <c r="U612" s="121"/>
      <c r="V612" s="12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</row>
    <row r="613" spans="1:33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21"/>
      <c r="T613" s="121"/>
      <c r="U613" s="121"/>
      <c r="V613" s="12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</row>
    <row r="614" spans="1:33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21"/>
      <c r="T614" s="121"/>
      <c r="U614" s="121"/>
      <c r="V614" s="12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</row>
    <row r="615" spans="1:33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21"/>
      <c r="T615" s="121"/>
      <c r="U615" s="121"/>
      <c r="V615" s="12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</row>
    <row r="616" spans="1:33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21"/>
      <c r="T616" s="121"/>
      <c r="U616" s="121"/>
      <c r="V616" s="12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</row>
    <row r="617" spans="1:33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21"/>
      <c r="T617" s="121"/>
      <c r="U617" s="121"/>
      <c r="V617" s="12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</row>
    <row r="618" spans="1:33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21"/>
      <c r="T618" s="121"/>
      <c r="U618" s="121"/>
      <c r="V618" s="12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</row>
    <row r="619" spans="1:33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21"/>
      <c r="T619" s="121"/>
      <c r="U619" s="121"/>
      <c r="V619" s="12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</row>
    <row r="620" spans="1:33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21"/>
      <c r="T620" s="121"/>
      <c r="U620" s="121"/>
      <c r="V620" s="12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</row>
    <row r="621" spans="1:33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21"/>
      <c r="T621" s="121"/>
      <c r="U621" s="121"/>
      <c r="V621" s="12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</row>
    <row r="622" spans="1:33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21"/>
      <c r="T622" s="121"/>
      <c r="U622" s="121"/>
      <c r="V622" s="12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</row>
    <row r="623" spans="1:33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21"/>
      <c r="T623" s="121"/>
      <c r="U623" s="121"/>
      <c r="V623" s="12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</row>
    <row r="624" spans="1:33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21"/>
      <c r="T624" s="121"/>
      <c r="U624" s="121"/>
      <c r="V624" s="12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</row>
    <row r="625" spans="1:33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21"/>
      <c r="T625" s="121"/>
      <c r="U625" s="121"/>
      <c r="V625" s="12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</row>
    <row r="626" spans="1:33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21"/>
      <c r="T626" s="121"/>
      <c r="U626" s="121"/>
      <c r="V626" s="12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</row>
    <row r="627" spans="1:33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21"/>
      <c r="T627" s="121"/>
      <c r="U627" s="121"/>
      <c r="V627" s="12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</row>
    <row r="628" spans="1:33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21"/>
      <c r="T628" s="121"/>
      <c r="U628" s="121"/>
      <c r="V628" s="12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</row>
    <row r="629" spans="1:33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21"/>
      <c r="T629" s="121"/>
      <c r="U629" s="121"/>
      <c r="V629" s="12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</row>
    <row r="630" spans="1:33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21"/>
      <c r="T630" s="121"/>
      <c r="U630" s="121"/>
      <c r="V630" s="12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</row>
    <row r="631" spans="1:33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21"/>
      <c r="T631" s="121"/>
      <c r="U631" s="121"/>
      <c r="V631" s="12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</row>
    <row r="632" spans="1:33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21"/>
      <c r="T632" s="121"/>
      <c r="U632" s="121"/>
      <c r="V632" s="12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</row>
    <row r="633" spans="1:33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21"/>
      <c r="T633" s="121"/>
      <c r="U633" s="121"/>
      <c r="V633" s="12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</row>
    <row r="634" spans="1:33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21"/>
      <c r="T634" s="121"/>
      <c r="U634" s="121"/>
      <c r="V634" s="12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</row>
    <row r="635" spans="1:33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21"/>
      <c r="T635" s="121"/>
      <c r="U635" s="121"/>
      <c r="V635" s="12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</row>
    <row r="636" spans="1:33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21"/>
      <c r="T636" s="121"/>
      <c r="U636" s="121"/>
      <c r="V636" s="12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</row>
    <row r="637" spans="1:33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21"/>
      <c r="T637" s="121"/>
      <c r="U637" s="121"/>
      <c r="V637" s="12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</row>
    <row r="638" spans="1:33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21"/>
      <c r="T638" s="121"/>
      <c r="U638" s="121"/>
      <c r="V638" s="12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</row>
    <row r="639" spans="1:33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21"/>
      <c r="T639" s="121"/>
      <c r="U639" s="121"/>
      <c r="V639" s="12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</row>
    <row r="640" spans="1:33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21"/>
      <c r="T640" s="121"/>
      <c r="U640" s="121"/>
      <c r="V640" s="12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</row>
    <row r="641" spans="1:33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21"/>
      <c r="T641" s="121"/>
      <c r="U641" s="121"/>
      <c r="V641" s="12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</row>
    <row r="642" spans="1:33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21"/>
      <c r="T642" s="121"/>
      <c r="U642" s="121"/>
      <c r="V642" s="12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</row>
    <row r="643" spans="1:33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21"/>
      <c r="T643" s="121"/>
      <c r="U643" s="121"/>
      <c r="V643" s="12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</row>
    <row r="644" spans="1:33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21"/>
      <c r="T644" s="121"/>
      <c r="U644" s="121"/>
      <c r="V644" s="12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</row>
    <row r="645" spans="1:33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21"/>
      <c r="T645" s="121"/>
      <c r="U645" s="121"/>
      <c r="V645" s="12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</row>
    <row r="646" spans="1:33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21"/>
      <c r="T646" s="121"/>
      <c r="U646" s="121"/>
      <c r="V646" s="12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</row>
    <row r="647" spans="1:33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21"/>
      <c r="T647" s="121"/>
      <c r="U647" s="121"/>
      <c r="V647" s="12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</row>
    <row r="648" spans="1:33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21"/>
      <c r="T648" s="121"/>
      <c r="U648" s="121"/>
      <c r="V648" s="12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</row>
    <row r="649" spans="1:33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21"/>
      <c r="T649" s="121"/>
      <c r="U649" s="121"/>
      <c r="V649" s="12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</row>
    <row r="650" spans="1:33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21"/>
      <c r="T650" s="121"/>
      <c r="U650" s="121"/>
      <c r="V650" s="12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</row>
    <row r="651" spans="1:33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21"/>
      <c r="T651" s="121"/>
      <c r="U651" s="121"/>
      <c r="V651" s="12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</row>
    <row r="652" spans="1:33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21"/>
      <c r="T652" s="121"/>
      <c r="U652" s="121"/>
      <c r="V652" s="12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</row>
    <row r="653" spans="1:33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21"/>
      <c r="T653" s="121"/>
      <c r="U653" s="121"/>
      <c r="V653" s="12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</row>
    <row r="654" spans="1:33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21"/>
      <c r="T654" s="121"/>
      <c r="U654" s="121"/>
      <c r="V654" s="12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</row>
    <row r="655" spans="1:33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21"/>
      <c r="T655" s="121"/>
      <c r="U655" s="121"/>
      <c r="V655" s="12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</row>
    <row r="656" spans="1:33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21"/>
      <c r="T656" s="121"/>
      <c r="U656" s="121"/>
      <c r="V656" s="12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</row>
    <row r="657" spans="1:33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21"/>
      <c r="T657" s="121"/>
      <c r="U657" s="121"/>
      <c r="V657" s="12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</row>
    <row r="658" spans="1:33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21"/>
      <c r="T658" s="121"/>
      <c r="U658" s="121"/>
      <c r="V658" s="12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</row>
    <row r="659" spans="1:33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21"/>
      <c r="T659" s="121"/>
      <c r="U659" s="121"/>
      <c r="V659" s="12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</row>
    <row r="660" spans="1:33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21"/>
      <c r="T660" s="121"/>
      <c r="U660" s="121"/>
      <c r="V660" s="12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</row>
    <row r="661" spans="1:33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21"/>
      <c r="T661" s="121"/>
      <c r="U661" s="121"/>
      <c r="V661" s="12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</row>
    <row r="662" spans="1:33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21"/>
      <c r="T662" s="121"/>
      <c r="U662" s="121"/>
      <c r="V662" s="12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</row>
    <row r="663" spans="1:33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21"/>
      <c r="T663" s="121"/>
      <c r="U663" s="121"/>
      <c r="V663" s="12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</row>
    <row r="664" spans="1:33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21"/>
      <c r="T664" s="121"/>
      <c r="U664" s="121"/>
      <c r="V664" s="12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</row>
    <row r="665" spans="1:33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21"/>
      <c r="T665" s="121"/>
      <c r="U665" s="121"/>
      <c r="V665" s="12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</row>
    <row r="666" spans="1:33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21"/>
      <c r="T666" s="121"/>
      <c r="U666" s="121"/>
      <c r="V666" s="12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</row>
    <row r="667" spans="1:33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21"/>
      <c r="T667" s="121"/>
      <c r="U667" s="121"/>
      <c r="V667" s="12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</row>
    <row r="668" spans="1:33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21"/>
      <c r="T668" s="121"/>
      <c r="U668" s="121"/>
      <c r="V668" s="12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</row>
    <row r="669" spans="1:33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21"/>
      <c r="T669" s="121"/>
      <c r="U669" s="121"/>
      <c r="V669" s="12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</row>
    <row r="670" spans="1:33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21"/>
      <c r="T670" s="121"/>
      <c r="U670" s="121"/>
      <c r="V670" s="12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</row>
    <row r="671" spans="1:33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21"/>
      <c r="T671" s="121"/>
      <c r="U671" s="121"/>
      <c r="V671" s="12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</row>
    <row r="672" spans="1:33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21"/>
      <c r="T672" s="121"/>
      <c r="U672" s="121"/>
      <c r="V672" s="12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</row>
    <row r="673" spans="1:33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21"/>
      <c r="T673" s="121"/>
      <c r="U673" s="121"/>
      <c r="V673" s="12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</row>
    <row r="674" spans="1:33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21"/>
      <c r="T674" s="121"/>
      <c r="U674" s="121"/>
      <c r="V674" s="12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</row>
    <row r="675" spans="1:33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21"/>
      <c r="T675" s="121"/>
      <c r="U675" s="121"/>
      <c r="V675" s="12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</row>
    <row r="676" spans="1:33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21"/>
      <c r="T676" s="121"/>
      <c r="U676" s="121"/>
      <c r="V676" s="12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</row>
    <row r="677" spans="1:33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21"/>
      <c r="T677" s="121"/>
      <c r="U677" s="121"/>
      <c r="V677" s="12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</row>
    <row r="678" spans="1:33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21"/>
      <c r="T678" s="121"/>
      <c r="U678" s="121"/>
      <c r="V678" s="12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</row>
    <row r="679" spans="1:33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21"/>
      <c r="T679" s="121"/>
      <c r="U679" s="121"/>
      <c r="V679" s="12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</row>
    <row r="680" spans="1:33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21"/>
      <c r="T680" s="121"/>
      <c r="U680" s="121"/>
      <c r="V680" s="12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</row>
    <row r="681" spans="1:33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21"/>
      <c r="T681" s="121"/>
      <c r="U681" s="121"/>
      <c r="V681" s="12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</row>
    <row r="682" spans="1:33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21"/>
      <c r="T682" s="121"/>
      <c r="U682" s="121"/>
      <c r="V682" s="12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</row>
    <row r="683" spans="1:33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21"/>
      <c r="T683" s="121"/>
      <c r="U683" s="121"/>
      <c r="V683" s="12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</row>
    <row r="684" spans="1:33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21"/>
      <c r="T684" s="121"/>
      <c r="U684" s="121"/>
      <c r="V684" s="12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</row>
    <row r="685" spans="1:33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21"/>
      <c r="T685" s="121"/>
      <c r="U685" s="121"/>
      <c r="V685" s="12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</row>
    <row r="686" spans="1:33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21"/>
      <c r="T686" s="121"/>
      <c r="U686" s="121"/>
      <c r="V686" s="12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</row>
    <row r="687" spans="1:33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21"/>
      <c r="T687" s="121"/>
      <c r="U687" s="121"/>
      <c r="V687" s="12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</row>
    <row r="688" spans="1:33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21"/>
      <c r="T688" s="121"/>
      <c r="U688" s="121"/>
      <c r="V688" s="12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</row>
    <row r="689" spans="1:33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21"/>
      <c r="T689" s="121"/>
      <c r="U689" s="121"/>
      <c r="V689" s="12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</row>
    <row r="690" spans="1:33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21"/>
      <c r="T690" s="121"/>
      <c r="U690" s="121"/>
      <c r="V690" s="12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</row>
    <row r="691" spans="1:33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21"/>
      <c r="T691" s="121"/>
      <c r="U691" s="121"/>
      <c r="V691" s="12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</row>
    <row r="692" spans="1:33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21"/>
      <c r="T692" s="121"/>
      <c r="U692" s="121"/>
      <c r="V692" s="12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</row>
    <row r="693" spans="1:33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21"/>
      <c r="T693" s="121"/>
      <c r="U693" s="121"/>
      <c r="V693" s="12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</row>
    <row r="694" spans="1:33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21"/>
      <c r="T694" s="121"/>
      <c r="U694" s="121"/>
      <c r="V694" s="12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</row>
    <row r="695" spans="1:33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21"/>
      <c r="T695" s="121"/>
      <c r="U695" s="121"/>
      <c r="V695" s="12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</row>
    <row r="696" spans="1:33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21"/>
      <c r="T696" s="121"/>
      <c r="U696" s="121"/>
      <c r="V696" s="12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</row>
    <row r="697" spans="1:33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21"/>
      <c r="T697" s="121"/>
      <c r="U697" s="121"/>
      <c r="V697" s="12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</row>
    <row r="698" spans="1:33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21"/>
      <c r="T698" s="121"/>
      <c r="U698" s="121"/>
      <c r="V698" s="12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</row>
    <row r="699" spans="1:33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21"/>
      <c r="T699" s="121"/>
      <c r="U699" s="121"/>
      <c r="V699" s="12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</row>
    <row r="700" spans="1:33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21"/>
      <c r="T700" s="121"/>
      <c r="U700" s="121"/>
      <c r="V700" s="12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</row>
    <row r="701" spans="1:33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21"/>
      <c r="T701" s="121"/>
      <c r="U701" s="121"/>
      <c r="V701" s="12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</row>
    <row r="702" spans="1:33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21"/>
      <c r="T702" s="121"/>
      <c r="U702" s="121"/>
      <c r="V702" s="12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</row>
    <row r="703" spans="1:33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21"/>
      <c r="T703" s="121"/>
      <c r="U703" s="121"/>
      <c r="V703" s="12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</row>
    <row r="704" spans="1:33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21"/>
      <c r="T704" s="121"/>
      <c r="U704" s="121"/>
      <c r="V704" s="12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</row>
    <row r="705" spans="1:33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21"/>
      <c r="T705" s="121"/>
      <c r="U705" s="121"/>
      <c r="V705" s="12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</row>
    <row r="706" spans="1:33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21"/>
      <c r="T706" s="121"/>
      <c r="U706" s="121"/>
      <c r="V706" s="12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</row>
    <row r="707" spans="1:33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21"/>
      <c r="T707" s="121"/>
      <c r="U707" s="121"/>
      <c r="V707" s="12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</row>
    <row r="708" spans="1:33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21"/>
      <c r="T708" s="121"/>
      <c r="U708" s="121"/>
      <c r="V708" s="12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</row>
    <row r="709" spans="1:33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21"/>
      <c r="T709" s="121"/>
      <c r="U709" s="121"/>
      <c r="V709" s="12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</row>
    <row r="710" spans="1:33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21"/>
      <c r="T710" s="121"/>
      <c r="U710" s="121"/>
      <c r="V710" s="12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</row>
    <row r="711" spans="1:33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21"/>
      <c r="T711" s="121"/>
      <c r="U711" s="121"/>
      <c r="V711" s="12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</row>
    <row r="712" spans="1:33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21"/>
      <c r="T712" s="121"/>
      <c r="U712" s="121"/>
      <c r="V712" s="12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</row>
    <row r="713" spans="1:33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21"/>
      <c r="T713" s="121"/>
      <c r="U713" s="121"/>
      <c r="V713" s="12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</row>
    <row r="714" spans="1:33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21"/>
      <c r="T714" s="121"/>
      <c r="U714" s="121"/>
      <c r="V714" s="12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</row>
    <row r="715" spans="1:33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21"/>
      <c r="T715" s="121"/>
      <c r="U715" s="121"/>
      <c r="V715" s="12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</row>
    <row r="716" spans="1:33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21"/>
      <c r="T716" s="121"/>
      <c r="U716" s="121"/>
      <c r="V716" s="12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</row>
    <row r="717" spans="1:33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21"/>
      <c r="T717" s="121"/>
      <c r="U717" s="121"/>
      <c r="V717" s="12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</row>
    <row r="718" spans="1:33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21"/>
      <c r="T718" s="121"/>
      <c r="U718" s="121"/>
      <c r="V718" s="12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</row>
    <row r="719" spans="1:33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21"/>
      <c r="T719" s="121"/>
      <c r="U719" s="121"/>
      <c r="V719" s="12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</row>
    <row r="720" spans="1:33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21"/>
      <c r="T720" s="121"/>
      <c r="U720" s="121"/>
      <c r="V720" s="12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</row>
    <row r="721" spans="1:33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21"/>
      <c r="T721" s="121"/>
      <c r="U721" s="121"/>
      <c r="V721" s="12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</row>
    <row r="722" spans="1:33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21"/>
      <c r="T722" s="121"/>
      <c r="U722" s="121"/>
      <c r="V722" s="12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</row>
    <row r="723" spans="1:33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21"/>
      <c r="T723" s="121"/>
      <c r="U723" s="121"/>
      <c r="V723" s="12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</row>
    <row r="724" spans="1:33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21"/>
      <c r="T724" s="121"/>
      <c r="U724" s="121"/>
      <c r="V724" s="12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</row>
    <row r="725" spans="1:33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21"/>
      <c r="T725" s="121"/>
      <c r="U725" s="121"/>
      <c r="V725" s="12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</row>
    <row r="726" spans="1:33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21"/>
      <c r="T726" s="121"/>
      <c r="U726" s="121"/>
      <c r="V726" s="12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</row>
    <row r="727" spans="1:33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21"/>
      <c r="T727" s="121"/>
      <c r="U727" s="121"/>
      <c r="V727" s="12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</row>
    <row r="728" spans="1:33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21"/>
      <c r="T728" s="121"/>
      <c r="U728" s="121"/>
      <c r="V728" s="12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</row>
    <row r="729" spans="1:33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21"/>
      <c r="T729" s="121"/>
      <c r="U729" s="121"/>
      <c r="V729" s="12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</row>
    <row r="730" spans="1:33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21"/>
      <c r="T730" s="121"/>
      <c r="U730" s="121"/>
      <c r="V730" s="12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</row>
    <row r="731" spans="1:33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21"/>
      <c r="T731" s="121"/>
      <c r="U731" s="121"/>
      <c r="V731" s="12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</row>
    <row r="732" spans="1:33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21"/>
      <c r="T732" s="121"/>
      <c r="U732" s="121"/>
      <c r="V732" s="12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</row>
    <row r="733" spans="1:33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21"/>
      <c r="T733" s="121"/>
      <c r="U733" s="121"/>
      <c r="V733" s="12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</row>
    <row r="734" spans="1:33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21"/>
      <c r="T734" s="121"/>
      <c r="U734" s="121"/>
      <c r="V734" s="12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</row>
    <row r="735" spans="1:33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21"/>
      <c r="T735" s="121"/>
      <c r="U735" s="121"/>
      <c r="V735" s="12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</row>
    <row r="736" spans="1:33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21"/>
      <c r="T736" s="121"/>
      <c r="U736" s="121"/>
      <c r="V736" s="12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</row>
    <row r="737" spans="1:33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21"/>
      <c r="T737" s="121"/>
      <c r="U737" s="121"/>
      <c r="V737" s="12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</row>
    <row r="738" spans="1:33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21"/>
      <c r="T738" s="121"/>
      <c r="U738" s="121"/>
      <c r="V738" s="12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</row>
    <row r="739" spans="1:33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21"/>
      <c r="T739" s="121"/>
      <c r="U739" s="121"/>
      <c r="V739" s="12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</row>
    <row r="740" spans="1:33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21"/>
      <c r="T740" s="121"/>
      <c r="U740" s="121"/>
      <c r="V740" s="12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</row>
    <row r="741" spans="1:33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21"/>
      <c r="T741" s="121"/>
      <c r="U741" s="121"/>
      <c r="V741" s="12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</row>
    <row r="742" spans="1:33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21"/>
      <c r="T742" s="121"/>
      <c r="U742" s="121"/>
      <c r="V742" s="12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</row>
    <row r="743" spans="1:33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21"/>
      <c r="T743" s="121"/>
      <c r="U743" s="121"/>
      <c r="V743" s="12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</row>
    <row r="744" spans="1:33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21"/>
      <c r="T744" s="121"/>
      <c r="U744" s="121"/>
      <c r="V744" s="12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</row>
    <row r="745" spans="1:33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21"/>
      <c r="T745" s="121"/>
      <c r="U745" s="121"/>
      <c r="V745" s="12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</row>
    <row r="746" spans="1:33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21"/>
      <c r="T746" s="121"/>
      <c r="U746" s="121"/>
      <c r="V746" s="12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</row>
    <row r="747" spans="1:33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21"/>
      <c r="T747" s="121"/>
      <c r="U747" s="121"/>
      <c r="V747" s="12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</row>
    <row r="748" spans="1:33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21"/>
      <c r="T748" s="121"/>
      <c r="U748" s="121"/>
      <c r="V748" s="12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</row>
    <row r="749" spans="1:33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21"/>
      <c r="T749" s="121"/>
      <c r="U749" s="121"/>
      <c r="V749" s="12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</row>
    <row r="750" spans="1:33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21"/>
      <c r="T750" s="121"/>
      <c r="U750" s="121"/>
      <c r="V750" s="12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</row>
    <row r="751" spans="1:33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21"/>
      <c r="T751" s="121"/>
      <c r="U751" s="121"/>
      <c r="V751" s="12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</row>
    <row r="752" spans="1:33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21"/>
      <c r="T752" s="121"/>
      <c r="U752" s="121"/>
      <c r="V752" s="12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</row>
    <row r="753" spans="1:33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21"/>
      <c r="T753" s="121"/>
      <c r="U753" s="121"/>
      <c r="V753" s="12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</row>
    <row r="754" spans="1:33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21"/>
      <c r="T754" s="121"/>
      <c r="U754" s="121"/>
      <c r="V754" s="12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</row>
    <row r="755" spans="1:33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21"/>
      <c r="T755" s="121"/>
      <c r="U755" s="121"/>
      <c r="V755" s="12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</row>
    <row r="756" spans="1:33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21"/>
      <c r="T756" s="121"/>
      <c r="U756" s="121"/>
      <c r="V756" s="12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</row>
    <row r="757" spans="1:33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21"/>
      <c r="T757" s="121"/>
      <c r="U757" s="121"/>
      <c r="V757" s="12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</row>
    <row r="758" spans="1:33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21"/>
      <c r="T758" s="121"/>
      <c r="U758" s="121"/>
      <c r="V758" s="12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</row>
    <row r="759" spans="1:33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21"/>
      <c r="T759" s="121"/>
      <c r="U759" s="121"/>
      <c r="V759" s="12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</row>
    <row r="760" spans="1:33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21"/>
      <c r="T760" s="121"/>
      <c r="U760" s="121"/>
      <c r="V760" s="12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</row>
    <row r="761" spans="1:33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21"/>
      <c r="T761" s="121"/>
      <c r="U761" s="121"/>
      <c r="V761" s="12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</row>
    <row r="762" spans="1:33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21"/>
      <c r="T762" s="121"/>
      <c r="U762" s="121"/>
      <c r="V762" s="12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</row>
    <row r="763" spans="1:33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21"/>
      <c r="T763" s="121"/>
      <c r="U763" s="121"/>
      <c r="V763" s="12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</row>
    <row r="764" spans="1:33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21"/>
      <c r="T764" s="121"/>
      <c r="U764" s="121"/>
      <c r="V764" s="12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</row>
    <row r="765" spans="1:33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21"/>
      <c r="T765" s="121"/>
      <c r="U765" s="121"/>
      <c r="V765" s="12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</row>
    <row r="766" spans="1:33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21"/>
      <c r="T766" s="121"/>
      <c r="U766" s="121"/>
      <c r="V766" s="12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</row>
    <row r="767" spans="1:33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21"/>
      <c r="T767" s="121"/>
      <c r="U767" s="121"/>
      <c r="V767" s="12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</row>
    <row r="768" spans="1:33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21"/>
      <c r="T768" s="121"/>
      <c r="U768" s="121"/>
      <c r="V768" s="12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</row>
    <row r="769" spans="1:33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21"/>
      <c r="T769" s="121"/>
      <c r="U769" s="121"/>
      <c r="V769" s="12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</row>
    <row r="770" spans="1:33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21"/>
      <c r="T770" s="121"/>
      <c r="U770" s="121"/>
      <c r="V770" s="12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</row>
    <row r="771" spans="1:33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21"/>
      <c r="T771" s="121"/>
      <c r="U771" s="121"/>
      <c r="V771" s="12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</row>
    <row r="772" spans="1:33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21"/>
      <c r="T772" s="121"/>
      <c r="U772" s="121"/>
      <c r="V772" s="12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</row>
    <row r="773" spans="1:33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21"/>
      <c r="T773" s="121"/>
      <c r="U773" s="121"/>
      <c r="V773" s="12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</row>
    <row r="774" spans="1:33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21"/>
      <c r="T774" s="121"/>
      <c r="U774" s="121"/>
      <c r="V774" s="12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</row>
    <row r="775" spans="1:33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21"/>
      <c r="T775" s="121"/>
      <c r="U775" s="121"/>
      <c r="V775" s="12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</row>
    <row r="776" spans="1:33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21"/>
      <c r="T776" s="121"/>
      <c r="U776" s="121"/>
      <c r="V776" s="12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</row>
    <row r="777" spans="1:33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21"/>
      <c r="T777" s="121"/>
      <c r="U777" s="121"/>
      <c r="V777" s="12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</row>
    <row r="778" spans="1:33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21"/>
      <c r="T778" s="121"/>
      <c r="U778" s="121"/>
      <c r="V778" s="12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</row>
    <row r="779" spans="1:33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21"/>
      <c r="T779" s="121"/>
      <c r="U779" s="121"/>
      <c r="V779" s="12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</row>
    <row r="780" spans="1:33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21"/>
      <c r="T780" s="121"/>
      <c r="U780" s="121"/>
      <c r="V780" s="12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</row>
    <row r="781" spans="1:33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21"/>
      <c r="T781" s="121"/>
      <c r="U781" s="121"/>
      <c r="V781" s="12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</row>
    <row r="782" spans="1:33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21"/>
      <c r="T782" s="121"/>
      <c r="U782" s="121"/>
      <c r="V782" s="12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</row>
    <row r="783" spans="1:33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21"/>
      <c r="T783" s="121"/>
      <c r="U783" s="121"/>
      <c r="V783" s="12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</row>
    <row r="784" spans="1:33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21"/>
      <c r="T784" s="121"/>
      <c r="U784" s="121"/>
      <c r="V784" s="12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</row>
    <row r="785" spans="1:33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21"/>
      <c r="T785" s="121"/>
      <c r="U785" s="121"/>
      <c r="V785" s="12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</row>
    <row r="786" spans="1:33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21"/>
      <c r="T786" s="121"/>
      <c r="U786" s="121"/>
      <c r="V786" s="12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</row>
    <row r="787" spans="1:33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21"/>
      <c r="T787" s="121"/>
      <c r="U787" s="121"/>
      <c r="V787" s="12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</row>
    <row r="788" spans="1:33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21"/>
      <c r="T788" s="121"/>
      <c r="U788" s="121"/>
      <c r="V788" s="12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</row>
    <row r="789" spans="1:33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21"/>
      <c r="T789" s="121"/>
      <c r="U789" s="121"/>
      <c r="V789" s="12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</row>
    <row r="790" spans="1:33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21"/>
      <c r="T790" s="121"/>
      <c r="U790" s="121"/>
      <c r="V790" s="12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</row>
    <row r="791" spans="1:33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21"/>
      <c r="T791" s="121"/>
      <c r="U791" s="121"/>
      <c r="V791" s="12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</row>
    <row r="792" spans="1:33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21"/>
      <c r="T792" s="121"/>
      <c r="U792" s="121"/>
      <c r="V792" s="12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</row>
    <row r="793" spans="1:33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21"/>
      <c r="T793" s="121"/>
      <c r="U793" s="121"/>
      <c r="V793" s="12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</row>
    <row r="794" spans="1:33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21"/>
      <c r="T794" s="121"/>
      <c r="U794" s="121"/>
      <c r="V794" s="12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</row>
    <row r="795" spans="1:33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21"/>
      <c r="T795" s="121"/>
      <c r="U795" s="121"/>
      <c r="V795" s="12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</row>
    <row r="796" spans="1:33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21"/>
      <c r="T796" s="121"/>
      <c r="U796" s="121"/>
      <c r="V796" s="12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</row>
    <row r="797" spans="1:33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21"/>
      <c r="T797" s="121"/>
      <c r="U797" s="121"/>
      <c r="V797" s="12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</row>
    <row r="798" spans="1:33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21"/>
      <c r="T798" s="121"/>
      <c r="U798" s="121"/>
      <c r="V798" s="12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</row>
    <row r="799" spans="1:33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21"/>
      <c r="T799" s="121"/>
      <c r="U799" s="121"/>
      <c r="V799" s="12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</row>
    <row r="800" spans="1:33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21"/>
      <c r="T800" s="121"/>
      <c r="U800" s="121"/>
      <c r="V800" s="12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</row>
    <row r="801" spans="1:33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21"/>
      <c r="T801" s="121"/>
      <c r="U801" s="121"/>
      <c r="V801" s="12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</row>
    <row r="802" spans="1:33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21"/>
      <c r="T802" s="121"/>
      <c r="U802" s="121"/>
      <c r="V802" s="12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</row>
    <row r="803" spans="1:33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21"/>
      <c r="T803" s="121"/>
      <c r="U803" s="121"/>
      <c r="V803" s="12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</row>
    <row r="804" spans="1:33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21"/>
      <c r="T804" s="121"/>
      <c r="U804" s="121"/>
      <c r="V804" s="12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</row>
    <row r="805" spans="1:33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21"/>
      <c r="T805" s="121"/>
      <c r="U805" s="121"/>
      <c r="V805" s="12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</row>
    <row r="806" spans="1:33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21"/>
      <c r="T806" s="121"/>
      <c r="U806" s="121"/>
      <c r="V806" s="12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</row>
    <row r="807" spans="1:33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21"/>
      <c r="T807" s="121"/>
      <c r="U807" s="121"/>
      <c r="V807" s="12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</row>
    <row r="808" spans="1:33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21"/>
      <c r="T808" s="121"/>
      <c r="U808" s="121"/>
      <c r="V808" s="12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</row>
    <row r="809" spans="1:33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21"/>
      <c r="T809" s="121"/>
      <c r="U809" s="121"/>
      <c r="V809" s="12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</row>
    <row r="810" spans="1:33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21"/>
      <c r="T810" s="121"/>
      <c r="U810" s="121"/>
      <c r="V810" s="12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</row>
    <row r="811" spans="1:33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21"/>
      <c r="T811" s="121"/>
      <c r="U811" s="121"/>
      <c r="V811" s="12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</row>
    <row r="812" spans="1:33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21"/>
      <c r="T812" s="121"/>
      <c r="U812" s="121"/>
      <c r="V812" s="12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</row>
    <row r="813" spans="1:33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21"/>
      <c r="T813" s="121"/>
      <c r="U813" s="121"/>
      <c r="V813" s="12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</row>
    <row r="814" spans="1:33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21"/>
      <c r="T814" s="121"/>
      <c r="U814" s="121"/>
      <c r="V814" s="12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</row>
    <row r="815" spans="1:33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21"/>
      <c r="T815" s="121"/>
      <c r="U815" s="121"/>
      <c r="V815" s="12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</row>
    <row r="816" spans="1:33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21"/>
      <c r="T816" s="121"/>
      <c r="U816" s="121"/>
      <c r="V816" s="12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</row>
    <row r="817" spans="1:33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21"/>
      <c r="T817" s="121"/>
      <c r="U817" s="121"/>
      <c r="V817" s="12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</row>
    <row r="818" spans="1:33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21"/>
      <c r="T818" s="121"/>
      <c r="U818" s="121"/>
      <c r="V818" s="12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</row>
    <row r="819" spans="1:33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21"/>
      <c r="T819" s="121"/>
      <c r="U819" s="121"/>
      <c r="V819" s="12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</row>
    <row r="820" spans="1:33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21"/>
      <c r="T820" s="121"/>
      <c r="U820" s="121"/>
      <c r="V820" s="12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</row>
    <row r="821" spans="1:33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21"/>
      <c r="T821" s="121"/>
      <c r="U821" s="121"/>
      <c r="V821" s="12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</row>
    <row r="822" spans="1:33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21"/>
      <c r="T822" s="121"/>
      <c r="U822" s="121"/>
      <c r="V822" s="12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</row>
    <row r="823" spans="1:33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21"/>
      <c r="T823" s="121"/>
      <c r="U823" s="121"/>
      <c r="V823" s="12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</row>
    <row r="824" spans="1:33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21"/>
      <c r="T824" s="121"/>
      <c r="U824" s="121"/>
      <c r="V824" s="12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</row>
    <row r="825" spans="1:33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21"/>
      <c r="T825" s="121"/>
      <c r="U825" s="121"/>
      <c r="V825" s="12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</row>
    <row r="826" spans="1:33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21"/>
      <c r="T826" s="121"/>
      <c r="U826" s="121"/>
      <c r="V826" s="12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</row>
    <row r="827" spans="1:33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21"/>
      <c r="T827" s="121"/>
      <c r="U827" s="121"/>
      <c r="V827" s="12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</row>
    <row r="828" spans="1:33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21"/>
      <c r="T828" s="121"/>
      <c r="U828" s="121"/>
      <c r="V828" s="12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</row>
    <row r="829" spans="1:33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21"/>
      <c r="T829" s="121"/>
      <c r="U829" s="121"/>
      <c r="V829" s="12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</row>
    <row r="830" spans="1:33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21"/>
      <c r="T830" s="121"/>
      <c r="U830" s="121"/>
      <c r="V830" s="12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</row>
    <row r="831" spans="1:33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21"/>
      <c r="T831" s="121"/>
      <c r="U831" s="121"/>
      <c r="V831" s="12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</row>
    <row r="832" spans="1:33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21"/>
      <c r="T832" s="121"/>
      <c r="U832" s="121"/>
      <c r="V832" s="12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</row>
    <row r="833" spans="1:33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21"/>
      <c r="T833" s="121"/>
      <c r="U833" s="121"/>
      <c r="V833" s="12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</row>
    <row r="834" spans="1:33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21"/>
      <c r="T834" s="121"/>
      <c r="U834" s="121"/>
      <c r="V834" s="12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</row>
    <row r="835" spans="1:33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21"/>
      <c r="T835" s="121"/>
      <c r="U835" s="121"/>
      <c r="V835" s="12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</row>
    <row r="836" spans="1:33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21"/>
      <c r="T836" s="121"/>
      <c r="U836" s="121"/>
      <c r="V836" s="12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</row>
    <row r="837" spans="1:33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21"/>
      <c r="T837" s="121"/>
      <c r="U837" s="121"/>
      <c r="V837" s="12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</row>
    <row r="838" spans="1:33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21"/>
      <c r="T838" s="121"/>
      <c r="U838" s="121"/>
      <c r="V838" s="12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</row>
    <row r="839" spans="1:33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21"/>
      <c r="T839" s="121"/>
      <c r="U839" s="121"/>
      <c r="V839" s="12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</row>
    <row r="840" spans="1:33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21"/>
      <c r="T840" s="121"/>
      <c r="U840" s="121"/>
      <c r="V840" s="12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</row>
    <row r="841" spans="1:33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21"/>
      <c r="T841" s="121"/>
      <c r="U841" s="121"/>
      <c r="V841" s="12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</row>
    <row r="842" spans="1:33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21"/>
      <c r="T842" s="121"/>
      <c r="U842" s="121"/>
      <c r="V842" s="12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</row>
    <row r="843" spans="1:33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21"/>
      <c r="T843" s="121"/>
      <c r="U843" s="121"/>
      <c r="V843" s="12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</row>
    <row r="844" spans="1:33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21"/>
      <c r="T844" s="121"/>
      <c r="U844" s="121"/>
      <c r="V844" s="12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</row>
    <row r="845" spans="1:33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21"/>
      <c r="T845" s="121"/>
      <c r="U845" s="121"/>
      <c r="V845" s="12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</row>
    <row r="846" spans="1:33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21"/>
      <c r="T846" s="121"/>
      <c r="U846" s="121"/>
      <c r="V846" s="12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</row>
    <row r="847" spans="1:33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21"/>
      <c r="T847" s="121"/>
      <c r="U847" s="121"/>
      <c r="V847" s="12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</row>
    <row r="848" spans="1:33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21"/>
      <c r="T848" s="121"/>
      <c r="U848" s="121"/>
      <c r="V848" s="12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</row>
    <row r="849" spans="1:33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21"/>
      <c r="T849" s="121"/>
      <c r="U849" s="121"/>
      <c r="V849" s="12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</row>
    <row r="850" spans="1:33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21"/>
      <c r="T850" s="121"/>
      <c r="U850" s="121"/>
      <c r="V850" s="12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</row>
    <row r="851" spans="1:33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21"/>
      <c r="T851" s="121"/>
      <c r="U851" s="121"/>
      <c r="V851" s="12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</row>
    <row r="852" spans="1:33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21"/>
      <c r="T852" s="121"/>
      <c r="U852" s="121"/>
      <c r="V852" s="12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</row>
    <row r="853" spans="1:33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21"/>
      <c r="T853" s="121"/>
      <c r="U853" s="121"/>
      <c r="V853" s="12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</row>
    <row r="854" spans="1:33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21"/>
      <c r="T854" s="121"/>
      <c r="U854" s="121"/>
      <c r="V854" s="12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</row>
    <row r="855" spans="1:33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21"/>
      <c r="T855" s="121"/>
      <c r="U855" s="121"/>
      <c r="V855" s="12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</row>
    <row r="856" spans="1:33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21"/>
      <c r="T856" s="121"/>
      <c r="U856" s="121"/>
      <c r="V856" s="12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</row>
    <row r="857" spans="1:33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21"/>
      <c r="T857" s="121"/>
      <c r="U857" s="121"/>
      <c r="V857" s="12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</row>
    <row r="858" spans="1:33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21"/>
      <c r="T858" s="121"/>
      <c r="U858" s="121"/>
      <c r="V858" s="12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</row>
    <row r="859" spans="1:33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21"/>
      <c r="T859" s="121"/>
      <c r="U859" s="121"/>
      <c r="V859" s="12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</row>
    <row r="860" spans="1:33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21"/>
      <c r="T860" s="121"/>
      <c r="U860" s="121"/>
      <c r="V860" s="12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</row>
    <row r="861" spans="1:33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21"/>
      <c r="T861" s="121"/>
      <c r="U861" s="121"/>
      <c r="V861" s="12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</row>
    <row r="862" spans="1:33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21"/>
      <c r="T862" s="121"/>
      <c r="U862" s="121"/>
      <c r="V862" s="12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</row>
    <row r="863" spans="1:33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21"/>
      <c r="T863" s="121"/>
      <c r="U863" s="121"/>
      <c r="V863" s="12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</row>
    <row r="864" spans="1:33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21"/>
      <c r="T864" s="121"/>
      <c r="U864" s="121"/>
      <c r="V864" s="12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</row>
    <row r="865" spans="1:33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21"/>
      <c r="T865" s="121"/>
      <c r="U865" s="121"/>
      <c r="V865" s="12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</row>
    <row r="866" spans="1:33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21"/>
      <c r="T866" s="121"/>
      <c r="U866" s="121"/>
      <c r="V866" s="12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</row>
    <row r="867" spans="1:33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21"/>
      <c r="T867" s="121"/>
      <c r="U867" s="121"/>
      <c r="V867" s="12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</row>
    <row r="868" spans="1:33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21"/>
      <c r="T868" s="121"/>
      <c r="U868" s="121"/>
      <c r="V868" s="12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</row>
    <row r="869" spans="1:33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21"/>
      <c r="T869" s="121"/>
      <c r="U869" s="121"/>
      <c r="V869" s="12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</row>
    <row r="870" spans="1:33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21"/>
      <c r="T870" s="121"/>
      <c r="U870" s="121"/>
      <c r="V870" s="12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</row>
    <row r="871" spans="1:33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21"/>
      <c r="T871" s="121"/>
      <c r="U871" s="121"/>
      <c r="V871" s="12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</row>
    <row r="872" spans="1:33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21"/>
      <c r="T872" s="121"/>
      <c r="U872" s="121"/>
      <c r="V872" s="12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</row>
    <row r="873" spans="1:33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21"/>
      <c r="T873" s="121"/>
      <c r="U873" s="121"/>
      <c r="V873" s="12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</row>
    <row r="874" spans="1:33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21"/>
      <c r="T874" s="121"/>
      <c r="U874" s="121"/>
      <c r="V874" s="12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</row>
    <row r="875" spans="1:33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21"/>
      <c r="T875" s="121"/>
      <c r="U875" s="121"/>
      <c r="V875" s="12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</row>
    <row r="876" spans="1:33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21"/>
      <c r="T876" s="121"/>
      <c r="U876" s="121"/>
      <c r="V876" s="12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</row>
    <row r="877" spans="1:33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21"/>
      <c r="T877" s="121"/>
      <c r="U877" s="121"/>
      <c r="V877" s="12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</row>
    <row r="878" spans="1:33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21"/>
      <c r="T878" s="121"/>
      <c r="U878" s="121"/>
      <c r="V878" s="12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</row>
    <row r="879" spans="1:33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21"/>
      <c r="T879" s="121"/>
      <c r="U879" s="121"/>
      <c r="V879" s="12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</row>
    <row r="880" spans="1:33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21"/>
      <c r="T880" s="121"/>
      <c r="U880" s="121"/>
      <c r="V880" s="12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</row>
    <row r="881" spans="1:33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21"/>
      <c r="T881" s="121"/>
      <c r="U881" s="121"/>
      <c r="V881" s="12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</row>
    <row r="882" spans="1:33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21"/>
      <c r="T882" s="121"/>
      <c r="U882" s="121"/>
      <c r="V882" s="12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</row>
    <row r="883" spans="1:33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21"/>
      <c r="T883" s="121"/>
      <c r="U883" s="121"/>
      <c r="V883" s="12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</row>
    <row r="884" spans="1:33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21"/>
      <c r="T884" s="121"/>
      <c r="U884" s="121"/>
      <c r="V884" s="12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</row>
    <row r="885" spans="1:33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21"/>
      <c r="T885" s="121"/>
      <c r="U885" s="121"/>
      <c r="V885" s="12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</row>
    <row r="886" spans="1:33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21"/>
      <c r="T886" s="121"/>
      <c r="U886" s="121"/>
      <c r="V886" s="12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</row>
    <row r="887" spans="1:33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21"/>
      <c r="T887" s="121"/>
      <c r="U887" s="121"/>
      <c r="V887" s="12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</row>
    <row r="888" spans="1:33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21"/>
      <c r="T888" s="121"/>
      <c r="U888" s="121"/>
      <c r="V888" s="12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</row>
    <row r="889" spans="1:33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21"/>
      <c r="T889" s="121"/>
      <c r="U889" s="121"/>
      <c r="V889" s="12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</row>
    <row r="890" spans="1:33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21"/>
      <c r="T890" s="121"/>
      <c r="U890" s="121"/>
      <c r="V890" s="12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</row>
    <row r="891" spans="1:33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21"/>
      <c r="T891" s="121"/>
      <c r="U891" s="121"/>
      <c r="V891" s="12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</row>
    <row r="892" spans="1:33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21"/>
      <c r="T892" s="121"/>
      <c r="U892" s="121"/>
      <c r="V892" s="12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</row>
    <row r="893" spans="1:33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21"/>
      <c r="T893" s="121"/>
      <c r="U893" s="121"/>
      <c r="V893" s="12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</row>
    <row r="894" spans="1:33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21"/>
      <c r="T894" s="121"/>
      <c r="U894" s="121"/>
      <c r="V894" s="12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</row>
    <row r="895" spans="1:33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21"/>
      <c r="T895" s="121"/>
      <c r="U895" s="121"/>
      <c r="V895" s="12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</row>
    <row r="896" spans="1:33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21"/>
      <c r="T896" s="121"/>
      <c r="U896" s="121"/>
      <c r="V896" s="12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</row>
    <row r="897" spans="1:33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21"/>
      <c r="T897" s="121"/>
      <c r="U897" s="121"/>
      <c r="V897" s="12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</row>
    <row r="898" spans="1:33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21"/>
      <c r="T898" s="121"/>
      <c r="U898" s="121"/>
      <c r="V898" s="12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</row>
    <row r="899" spans="1:33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21"/>
      <c r="T899" s="121"/>
      <c r="U899" s="121"/>
      <c r="V899" s="12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</row>
    <row r="900" spans="1:33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21"/>
      <c r="T900" s="121"/>
      <c r="U900" s="121"/>
      <c r="V900" s="12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</row>
    <row r="901" spans="1:33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21"/>
      <c r="T901" s="121"/>
      <c r="U901" s="121"/>
      <c r="V901" s="12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</row>
    <row r="902" spans="1:33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21"/>
      <c r="T902" s="121"/>
      <c r="U902" s="121"/>
      <c r="V902" s="12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</row>
    <row r="903" spans="1:33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21"/>
      <c r="T903" s="121"/>
      <c r="U903" s="121"/>
      <c r="V903" s="12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</row>
    <row r="904" spans="1:33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21"/>
      <c r="T904" s="121"/>
      <c r="U904" s="121"/>
      <c r="V904" s="12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</row>
    <row r="905" spans="1:33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21"/>
      <c r="T905" s="121"/>
      <c r="U905" s="121"/>
      <c r="V905" s="12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</row>
    <row r="906" spans="1:33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21"/>
      <c r="T906" s="121"/>
      <c r="U906" s="121"/>
      <c r="V906" s="12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</row>
    <row r="907" spans="1:33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21"/>
      <c r="T907" s="121"/>
      <c r="U907" s="121"/>
      <c r="V907" s="12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</row>
    <row r="908" spans="1:33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21"/>
      <c r="T908" s="121"/>
      <c r="U908" s="121"/>
      <c r="V908" s="12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</row>
    <row r="909" spans="1:33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21"/>
      <c r="T909" s="121"/>
      <c r="U909" s="121"/>
      <c r="V909" s="12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</row>
    <row r="910" spans="1:33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21"/>
      <c r="T910" s="121"/>
      <c r="U910" s="121"/>
      <c r="V910" s="12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</row>
    <row r="911" spans="1:33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21"/>
      <c r="T911" s="121"/>
      <c r="U911" s="121"/>
      <c r="V911" s="12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</row>
    <row r="912" spans="1:33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21"/>
      <c r="T912" s="121"/>
      <c r="U912" s="121"/>
      <c r="V912" s="12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</row>
    <row r="913" spans="1:33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21"/>
      <c r="T913" s="121"/>
      <c r="U913" s="121"/>
      <c r="V913" s="12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</row>
    <row r="914" spans="1:33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21"/>
      <c r="T914" s="121"/>
      <c r="U914" s="121"/>
      <c r="V914" s="12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</row>
    <row r="915" spans="1:33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21"/>
      <c r="T915" s="121"/>
      <c r="U915" s="121"/>
      <c r="V915" s="12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</row>
    <row r="916" spans="1:33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21"/>
      <c r="T916" s="121"/>
      <c r="U916" s="121"/>
      <c r="V916" s="12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</row>
    <row r="917" spans="1:33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21"/>
      <c r="T917" s="121"/>
      <c r="U917" s="121"/>
      <c r="V917" s="12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</row>
    <row r="918" spans="1:33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21"/>
      <c r="T918" s="121"/>
      <c r="U918" s="121"/>
      <c r="V918" s="12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</row>
    <row r="919" spans="1:33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21"/>
      <c r="T919" s="121"/>
      <c r="U919" s="121"/>
      <c r="V919" s="12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</row>
    <row r="920" spans="1:33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21"/>
      <c r="T920" s="121"/>
      <c r="U920" s="121"/>
      <c r="V920" s="12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</row>
    <row r="921" spans="1:33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21"/>
      <c r="T921" s="121"/>
      <c r="U921" s="121"/>
      <c r="V921" s="12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</row>
    <row r="922" spans="1:33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21"/>
      <c r="T922" s="121"/>
      <c r="U922" s="121"/>
      <c r="V922" s="12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</row>
    <row r="923" spans="1:33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21"/>
      <c r="T923" s="121"/>
      <c r="U923" s="121"/>
      <c r="V923" s="12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</row>
    <row r="924" spans="1:33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21"/>
      <c r="T924" s="121"/>
      <c r="U924" s="121"/>
      <c r="V924" s="12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</row>
    <row r="925" spans="1:33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21"/>
      <c r="T925" s="121"/>
      <c r="U925" s="121"/>
      <c r="V925" s="12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</row>
    <row r="926" spans="1:33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21"/>
      <c r="T926" s="121"/>
      <c r="U926" s="121"/>
      <c r="V926" s="12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</row>
    <row r="927" spans="1:33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21"/>
      <c r="T927" s="121"/>
      <c r="U927" s="121"/>
      <c r="V927" s="12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</row>
    <row r="928" spans="1:33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21"/>
      <c r="T928" s="121"/>
      <c r="U928" s="121"/>
      <c r="V928" s="12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</row>
    <row r="929" spans="1:33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21"/>
      <c r="T929" s="121"/>
      <c r="U929" s="121"/>
      <c r="V929" s="12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</row>
    <row r="930" spans="1:33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21"/>
      <c r="T930" s="121"/>
      <c r="U930" s="121"/>
      <c r="V930" s="12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</row>
    <row r="931" spans="1:33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21"/>
      <c r="T931" s="121"/>
      <c r="U931" s="121"/>
      <c r="V931" s="12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</row>
    <row r="932" spans="1:33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21"/>
      <c r="T932" s="121"/>
      <c r="U932" s="121"/>
      <c r="V932" s="12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</row>
    <row r="933" spans="1:33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21"/>
      <c r="T933" s="121"/>
      <c r="U933" s="121"/>
      <c r="V933" s="12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</row>
    <row r="934" spans="1:33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21"/>
      <c r="T934" s="121"/>
      <c r="U934" s="121"/>
      <c r="V934" s="12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</row>
    <row r="935" spans="1:33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21"/>
      <c r="T935" s="121"/>
      <c r="U935" s="121"/>
      <c r="V935" s="12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</row>
    <row r="936" spans="1:33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21"/>
      <c r="T936" s="121"/>
      <c r="U936" s="121"/>
      <c r="V936" s="12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</row>
    <row r="937" spans="1:33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21"/>
      <c r="T937" s="121"/>
      <c r="U937" s="121"/>
      <c r="V937" s="12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</row>
    <row r="938" spans="1:33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21"/>
      <c r="T938" s="121"/>
      <c r="U938" s="121"/>
      <c r="V938" s="12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</row>
    <row r="939" spans="1:33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21"/>
      <c r="T939" s="121"/>
      <c r="U939" s="121"/>
      <c r="V939" s="12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</row>
    <row r="940" spans="1:33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21"/>
      <c r="T940" s="121"/>
      <c r="U940" s="121"/>
      <c r="V940" s="12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</row>
    <row r="941" spans="1:33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21"/>
      <c r="T941" s="121"/>
      <c r="U941" s="121"/>
      <c r="V941" s="12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</row>
    <row r="942" spans="1:33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21"/>
      <c r="T942" s="121"/>
      <c r="U942" s="121"/>
      <c r="V942" s="12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</row>
    <row r="943" spans="1:33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21"/>
      <c r="T943" s="121"/>
      <c r="U943" s="121"/>
      <c r="V943" s="12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</row>
    <row r="944" spans="1:33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21"/>
      <c r="T944" s="121"/>
      <c r="U944" s="121"/>
      <c r="V944" s="12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</row>
    <row r="945" spans="1:33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21"/>
      <c r="T945" s="121"/>
      <c r="U945" s="121"/>
      <c r="V945" s="12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</row>
    <row r="946" spans="1:33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21"/>
      <c r="T946" s="121"/>
      <c r="U946" s="121"/>
      <c r="V946" s="12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</row>
    <row r="947" spans="1:33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21"/>
      <c r="T947" s="121"/>
      <c r="U947" s="121"/>
      <c r="V947" s="12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</row>
    <row r="948" spans="1:33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21"/>
      <c r="T948" s="121"/>
      <c r="U948" s="121"/>
      <c r="V948" s="12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</row>
    <row r="949" spans="1:33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21"/>
      <c r="T949" s="121"/>
      <c r="U949" s="121"/>
      <c r="V949" s="12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</row>
    <row r="950" spans="1:33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21"/>
      <c r="T950" s="121"/>
      <c r="U950" s="121"/>
      <c r="V950" s="12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</row>
    <row r="951" spans="1:33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21"/>
      <c r="T951" s="121"/>
      <c r="U951" s="121"/>
      <c r="V951" s="12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</row>
    <row r="952" spans="1:33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21"/>
      <c r="T952" s="121"/>
      <c r="U952" s="121"/>
      <c r="V952" s="12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</row>
    <row r="953" spans="1:33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21"/>
      <c r="T953" s="121"/>
      <c r="U953" s="121"/>
      <c r="V953" s="12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</row>
    <row r="954" spans="1:33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21"/>
      <c r="T954" s="121"/>
      <c r="U954" s="121"/>
      <c r="V954" s="12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</row>
    <row r="955" spans="1:33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21"/>
      <c r="T955" s="121"/>
      <c r="U955" s="121"/>
      <c r="V955" s="12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</row>
    <row r="956" spans="1:33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21"/>
      <c r="T956" s="121"/>
      <c r="U956" s="121"/>
      <c r="V956" s="12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</row>
    <row r="957" spans="1:33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21"/>
      <c r="T957" s="121"/>
      <c r="U957" s="121"/>
      <c r="V957" s="12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</row>
    <row r="958" spans="1:33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21"/>
      <c r="T958" s="121"/>
      <c r="U958" s="121"/>
      <c r="V958" s="12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</row>
    <row r="959" spans="1:33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21"/>
      <c r="T959" s="121"/>
      <c r="U959" s="121"/>
      <c r="V959" s="12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</row>
    <row r="960" spans="1:33" ht="15.75" customHeight="1" x14ac:dyDescent="0.25">
      <c r="A960" s="1"/>
      <c r="B960" s="1"/>
      <c r="J960" s="1"/>
      <c r="K960" s="1"/>
      <c r="L960" s="1"/>
      <c r="M960" s="1"/>
      <c r="N960" s="1"/>
      <c r="O960" s="1"/>
      <c r="P960" s="1"/>
      <c r="Q960" s="1"/>
      <c r="R960" s="1"/>
      <c r="S960" s="121"/>
      <c r="T960" s="121"/>
      <c r="U960" s="121"/>
      <c r="V960" s="12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</row>
    <row r="961" spans="1:33" ht="15.75" customHeight="1" x14ac:dyDescent="0.25">
      <c r="A961" s="1"/>
      <c r="B961" s="1"/>
      <c r="J961" s="1"/>
      <c r="K961" s="1"/>
      <c r="L961" s="1"/>
      <c r="M961" s="1"/>
      <c r="N961" s="1"/>
      <c r="O961" s="1"/>
      <c r="P961" s="1"/>
      <c r="Q961" s="1"/>
      <c r="R961" s="1"/>
      <c r="S961" s="121"/>
      <c r="T961" s="121"/>
      <c r="U961" s="121"/>
      <c r="V961" s="12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</row>
    <row r="962" spans="1:33" ht="15.75" customHeight="1" x14ac:dyDescent="0.25">
      <c r="J962" s="1"/>
      <c r="K962" s="1"/>
      <c r="L962" s="1"/>
      <c r="M962" s="1"/>
      <c r="N962" s="1"/>
      <c r="O962" s="1"/>
      <c r="P962" s="1"/>
      <c r="Q962" s="1"/>
      <c r="R962" s="1"/>
      <c r="S962" s="121"/>
      <c r="T962" s="121"/>
      <c r="U962" s="121"/>
      <c r="V962" s="12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</row>
    <row r="963" spans="1:33" ht="15.75" customHeight="1" x14ac:dyDescent="0.25">
      <c r="J963" s="1"/>
      <c r="K963" s="1"/>
      <c r="L963" s="1"/>
      <c r="M963" s="1"/>
      <c r="N963" s="1"/>
      <c r="O963" s="1"/>
      <c r="P963" s="1"/>
      <c r="Q963" s="1"/>
      <c r="R963" s="1"/>
      <c r="S963" s="121"/>
      <c r="T963" s="121"/>
      <c r="U963" s="121"/>
      <c r="V963" s="12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</row>
    <row r="964" spans="1:33" ht="15.75" customHeight="1" x14ac:dyDescent="0.25">
      <c r="J964" s="1"/>
      <c r="K964" s="1"/>
      <c r="L964" s="1"/>
      <c r="M964" s="1"/>
      <c r="N964" s="1"/>
      <c r="O964" s="1"/>
      <c r="P964" s="1"/>
      <c r="Q964" s="1"/>
      <c r="R964" s="1"/>
      <c r="S964" s="121"/>
      <c r="T964" s="121"/>
      <c r="U964" s="121"/>
      <c r="V964" s="12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</row>
    <row r="965" spans="1:33" ht="15.75" customHeight="1" x14ac:dyDescent="0.25">
      <c r="J965" s="1"/>
      <c r="K965" s="1"/>
      <c r="L965" s="1"/>
      <c r="M965" s="1"/>
      <c r="N965" s="1"/>
      <c r="O965" s="1"/>
      <c r="P965" s="1"/>
      <c r="Q965" s="1"/>
      <c r="R965" s="1"/>
      <c r="S965" s="121"/>
      <c r="T965" s="121"/>
      <c r="U965" s="121"/>
      <c r="V965" s="12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</row>
    <row r="966" spans="1:33" ht="15.75" customHeight="1" x14ac:dyDescent="0.25">
      <c r="J966" s="1"/>
      <c r="K966" s="1"/>
      <c r="L966" s="1"/>
      <c r="M966" s="1"/>
      <c r="N966" s="1"/>
      <c r="O966" s="1"/>
      <c r="P966" s="1"/>
      <c r="Q966" s="1"/>
      <c r="R966" s="1"/>
      <c r="S966" s="121"/>
      <c r="T966" s="121"/>
      <c r="U966" s="121"/>
      <c r="V966" s="12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</row>
    <row r="967" spans="1:33" ht="15.75" customHeight="1" x14ac:dyDescent="0.25">
      <c r="J967" s="1"/>
      <c r="K967" s="1"/>
      <c r="L967" s="1"/>
      <c r="M967" s="1"/>
      <c r="N967" s="1"/>
      <c r="O967" s="1"/>
      <c r="P967" s="1"/>
      <c r="Q967" s="1"/>
      <c r="R967" s="1"/>
      <c r="S967" s="121"/>
      <c r="T967" s="121"/>
      <c r="U967" s="121"/>
      <c r="V967" s="12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</row>
    <row r="968" spans="1:33" ht="15.75" customHeight="1" x14ac:dyDescent="0.25">
      <c r="J968" s="1"/>
      <c r="K968" s="1"/>
      <c r="L968" s="1"/>
      <c r="M968" s="1"/>
      <c r="N968" s="1"/>
      <c r="O968" s="1"/>
      <c r="P968" s="1"/>
      <c r="Q968" s="1"/>
      <c r="R968" s="1"/>
      <c r="S968" s="121"/>
      <c r="T968" s="121"/>
      <c r="U968" s="121"/>
      <c r="V968" s="12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</row>
    <row r="969" spans="1:33" ht="15.75" customHeight="1" x14ac:dyDescent="0.25">
      <c r="J969" s="1"/>
      <c r="K969" s="1"/>
      <c r="L969" s="1"/>
      <c r="M969" s="1"/>
      <c r="N969" s="1"/>
      <c r="O969" s="1"/>
      <c r="P969" s="1"/>
      <c r="Q969" s="1"/>
      <c r="R969" s="1"/>
      <c r="S969" s="121"/>
      <c r="T969" s="121"/>
      <c r="U969" s="121"/>
      <c r="V969" s="12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</row>
    <row r="970" spans="1:33" ht="15.75" customHeight="1" x14ac:dyDescent="0.25">
      <c r="J970" s="1"/>
      <c r="K970" s="1"/>
      <c r="L970" s="1"/>
      <c r="M970" s="1"/>
      <c r="N970" s="1"/>
      <c r="O970" s="1"/>
      <c r="P970" s="1"/>
      <c r="Q970" s="1"/>
      <c r="R970" s="1"/>
      <c r="S970" s="121"/>
      <c r="T970" s="121"/>
      <c r="U970" s="121"/>
      <c r="V970" s="12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</row>
    <row r="971" spans="1:33" ht="15.75" customHeight="1" x14ac:dyDescent="0.25">
      <c r="J971" s="1"/>
      <c r="K971" s="1"/>
      <c r="L971" s="1"/>
      <c r="M971" s="1"/>
      <c r="N971" s="1"/>
      <c r="O971" s="1"/>
      <c r="P971" s="1"/>
      <c r="Q971" s="1"/>
      <c r="R971" s="1"/>
      <c r="S971" s="121"/>
      <c r="T971" s="121"/>
      <c r="U971" s="121"/>
      <c r="V971" s="12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</row>
    <row r="972" spans="1:33" ht="15.75" customHeight="1" x14ac:dyDescent="0.25">
      <c r="J972" s="1"/>
      <c r="K972" s="1"/>
      <c r="L972" s="1"/>
      <c r="M972" s="1"/>
      <c r="N972" s="1"/>
      <c r="O972" s="1"/>
      <c r="P972" s="1"/>
      <c r="Q972" s="1"/>
      <c r="R972" s="1"/>
      <c r="S972" s="121"/>
      <c r="T972" s="121"/>
      <c r="U972" s="121"/>
      <c r="V972" s="12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</row>
    <row r="973" spans="1:33" ht="15.75" customHeight="1" x14ac:dyDescent="0.25">
      <c r="J973" s="1"/>
      <c r="K973" s="1"/>
      <c r="L973" s="1"/>
      <c r="M973" s="1"/>
      <c r="N973" s="1"/>
      <c r="O973" s="1"/>
      <c r="P973" s="1"/>
      <c r="Q973" s="1"/>
      <c r="R973" s="1"/>
      <c r="S973" s="121"/>
      <c r="T973" s="121"/>
      <c r="U973" s="121"/>
      <c r="V973" s="12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</row>
    <row r="974" spans="1:33" ht="15.75" customHeight="1" x14ac:dyDescent="0.25">
      <c r="J974" s="1"/>
      <c r="K974" s="1"/>
      <c r="L974" s="1"/>
      <c r="M974" s="1"/>
      <c r="N974" s="1"/>
      <c r="O974" s="1"/>
      <c r="P974" s="1"/>
      <c r="Q974" s="1"/>
      <c r="R974" s="1"/>
      <c r="S974" s="121"/>
      <c r="T974" s="121"/>
      <c r="U974" s="121"/>
      <c r="V974" s="12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</row>
    <row r="975" spans="1:33" ht="15.75" customHeight="1" x14ac:dyDescent="0.25">
      <c r="J975" s="1"/>
      <c r="K975" s="1"/>
      <c r="L975" s="1"/>
      <c r="M975" s="1"/>
      <c r="N975" s="1"/>
      <c r="O975" s="1"/>
      <c r="P975" s="1"/>
      <c r="Q975" s="1"/>
      <c r="R975" s="1"/>
      <c r="S975" s="121"/>
      <c r="T975" s="121"/>
      <c r="U975" s="121"/>
      <c r="V975" s="12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</row>
    <row r="976" spans="1:33" ht="15.75" customHeight="1" x14ac:dyDescent="0.25">
      <c r="J976" s="1"/>
      <c r="K976" s="1"/>
      <c r="L976" s="1"/>
      <c r="M976" s="1"/>
      <c r="N976" s="1"/>
      <c r="O976" s="1"/>
      <c r="P976" s="1"/>
      <c r="Q976" s="1"/>
      <c r="R976" s="1"/>
      <c r="S976" s="121"/>
      <c r="T976" s="121"/>
      <c r="U976" s="121"/>
      <c r="V976" s="12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</row>
    <row r="977" spans="10:33" ht="15.75" customHeight="1" x14ac:dyDescent="0.25">
      <c r="J977" s="1"/>
      <c r="K977" s="1"/>
      <c r="L977" s="1"/>
      <c r="M977" s="1"/>
      <c r="N977" s="1"/>
      <c r="O977" s="1"/>
      <c r="P977" s="1"/>
      <c r="Q977" s="1"/>
      <c r="R977" s="1"/>
      <c r="S977" s="121"/>
      <c r="T977" s="121"/>
      <c r="U977" s="121"/>
      <c r="V977" s="12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</row>
    <row r="978" spans="10:33" ht="15.75" customHeight="1" x14ac:dyDescent="0.25">
      <c r="J978" s="1"/>
      <c r="K978" s="1"/>
      <c r="L978" s="1"/>
      <c r="M978" s="1"/>
      <c r="N978" s="1"/>
      <c r="O978" s="1"/>
      <c r="P978" s="1"/>
      <c r="Q978" s="1"/>
      <c r="R978" s="1"/>
      <c r="S978" s="121"/>
      <c r="T978" s="121"/>
      <c r="U978" s="121"/>
      <c r="V978" s="12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</row>
    <row r="979" spans="10:33" ht="15.75" customHeight="1" x14ac:dyDescent="0.25">
      <c r="K979" s="1"/>
      <c r="L979" s="1"/>
      <c r="M979" s="1"/>
      <c r="N979" s="1"/>
      <c r="O979" s="1"/>
      <c r="P979" s="1"/>
      <c r="Q979" s="1"/>
      <c r="R979" s="1"/>
      <c r="S979" s="121"/>
      <c r="T979" s="121"/>
      <c r="U979" s="121"/>
      <c r="V979" s="12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</row>
    <row r="980" spans="10:33" ht="15.75" customHeight="1" x14ac:dyDescent="0.25">
      <c r="K980" s="1"/>
      <c r="L980" s="1"/>
      <c r="M980" s="1"/>
      <c r="N980" s="1"/>
      <c r="O980" s="1"/>
      <c r="P980" s="1"/>
      <c r="Q980" s="1"/>
      <c r="R980" s="1"/>
      <c r="S980" s="121"/>
      <c r="T980" s="121"/>
      <c r="U980" s="121"/>
      <c r="V980" s="12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</row>
  </sheetData>
  <mergeCells count="12">
    <mergeCell ref="A23:I23"/>
    <mergeCell ref="K10:L10"/>
    <mergeCell ref="M10:N10"/>
    <mergeCell ref="O10:P10"/>
    <mergeCell ref="A1:C1"/>
    <mergeCell ref="G1:I1"/>
    <mergeCell ref="G8:I8"/>
    <mergeCell ref="G5:I5"/>
    <mergeCell ref="G7:I7"/>
    <mergeCell ref="G3:I3"/>
    <mergeCell ref="G2:I2"/>
    <mergeCell ref="G4:I4"/>
  </mergeCells>
  <hyperlinks>
    <hyperlink ref="G8" r:id="rId1"/>
    <hyperlink ref="B12" r:id="rId2"/>
    <hyperlink ref="B13" r:id="rId3"/>
    <hyperlink ref="B14" r:id="rId4"/>
    <hyperlink ref="B15" r:id="rId5"/>
    <hyperlink ref="B16" r:id="rId6"/>
    <hyperlink ref="B17" r:id="rId7"/>
    <hyperlink ref="B18" r:id="rId8"/>
    <hyperlink ref="B19" r:id="rId9"/>
    <hyperlink ref="B20" r:id="rId10"/>
    <hyperlink ref="B21" r:id="rId11"/>
    <hyperlink ref="B22" r:id="rId12"/>
  </hyperlinks>
  <pageMargins left="0.7" right="0.7" top="0.75" bottom="0.75" header="0" footer="0"/>
  <pageSetup orientation="landscape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E1000"/>
  <sheetViews>
    <sheetView workbookViewId="0"/>
  </sheetViews>
  <sheetFormatPr defaultColWidth="12.59765625" defaultRowHeight="15" customHeight="1" x14ac:dyDescent="0.25"/>
  <cols>
    <col min="1" max="1" width="12.09765625" customWidth="1"/>
    <col min="2" max="2" width="14.59765625" customWidth="1"/>
    <col min="3" max="3" width="35.8984375" customWidth="1"/>
    <col min="4" max="5" width="10.3984375" customWidth="1"/>
    <col min="6" max="6" width="8.5" customWidth="1"/>
    <col min="7" max="7" width="8.09765625" customWidth="1"/>
    <col min="8" max="8" width="9.59765625" customWidth="1"/>
    <col min="9" max="9" width="9.3984375" customWidth="1"/>
    <col min="10" max="10" width="11.09765625" customWidth="1"/>
    <col min="11" max="11" width="8.19921875" customWidth="1"/>
    <col min="12" max="12" width="9.19921875" customWidth="1"/>
    <col min="13" max="14" width="8.09765625" customWidth="1"/>
    <col min="15" max="15" width="9.19921875" customWidth="1"/>
    <col min="16" max="16" width="11.19921875" customWidth="1"/>
  </cols>
  <sheetData>
    <row r="1" spans="1:31" ht="15" customHeight="1" x14ac:dyDescent="0.25">
      <c r="A1" s="1"/>
      <c r="B1" s="1"/>
      <c r="C1" s="1"/>
      <c r="D1" s="1"/>
      <c r="E1" s="1"/>
      <c r="F1" s="1"/>
      <c r="G1" s="1"/>
      <c r="H1" s="1"/>
      <c r="I1" s="109" t="s">
        <v>39</v>
      </c>
      <c r="J1" s="110"/>
      <c r="K1" s="111" t="s">
        <v>40</v>
      </c>
      <c r="L1" s="110"/>
      <c r="M1" s="112" t="s">
        <v>41</v>
      </c>
      <c r="N1" s="110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24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4" t="s">
        <v>8</v>
      </c>
      <c r="J2" s="4" t="s">
        <v>9</v>
      </c>
      <c r="K2" s="5" t="s">
        <v>8</v>
      </c>
      <c r="L2" s="5" t="s">
        <v>9</v>
      </c>
      <c r="M2" s="6" t="s">
        <v>8</v>
      </c>
      <c r="N2" s="6" t="s">
        <v>9</v>
      </c>
      <c r="O2" s="2" t="s">
        <v>10</v>
      </c>
      <c r="P2" s="7" t="s">
        <v>11</v>
      </c>
      <c r="Q2" s="72">
        <v>44831</v>
      </c>
      <c r="R2" s="73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</row>
    <row r="3" spans="1:31" ht="13.8" x14ac:dyDescent="0.25">
      <c r="A3" s="74">
        <v>44706</v>
      </c>
      <c r="B3" s="75" t="s">
        <v>12</v>
      </c>
      <c r="C3" s="76" t="s">
        <v>13</v>
      </c>
      <c r="D3" s="77">
        <v>44813</v>
      </c>
      <c r="E3" s="78">
        <v>18000</v>
      </c>
      <c r="F3" s="79"/>
      <c r="G3" s="78">
        <v>11484.5</v>
      </c>
      <c r="H3" s="80">
        <f t="shared" ref="H3:H10" si="0">E3-G3</f>
        <v>6515.5</v>
      </c>
      <c r="I3" s="14">
        <f>(IF(P3&gt;30,((H3*0.07)/12),0))</f>
        <v>38.007083333333334</v>
      </c>
      <c r="J3" s="14">
        <f t="shared" ref="J3:J10" si="1">(IF(P3&gt;30,100,0))*1.15</f>
        <v>114.99999999999999</v>
      </c>
      <c r="K3" s="15">
        <f>(IF(P3&gt;60,((H3*0.1)/12),0))</f>
        <v>54.295833333333341</v>
      </c>
      <c r="L3" s="15">
        <f t="shared" ref="L3:L10" si="2">(IF(P3&gt;60,100,0))*1.15</f>
        <v>114.99999999999999</v>
      </c>
      <c r="M3" s="16">
        <f>(IF(P3&gt;90,((H3*0.15)),0))</f>
        <v>977.32499999999993</v>
      </c>
      <c r="N3" s="16">
        <v>0</v>
      </c>
      <c r="O3" s="81">
        <f t="shared" ref="O3:O10" si="3">E3-G3+SUM(I3:N3)</f>
        <v>7815.1279166666664</v>
      </c>
      <c r="P3" s="18">
        <f t="shared" ref="P3:P8" si="4">$Q$2-Q3</f>
        <v>108</v>
      </c>
      <c r="Q3" s="82">
        <v>44723</v>
      </c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</row>
    <row r="4" spans="1:31" ht="13.8" x14ac:dyDescent="0.25">
      <c r="A4" s="83">
        <v>44706</v>
      </c>
      <c r="B4" s="84" t="s">
        <v>14</v>
      </c>
      <c r="C4" s="85" t="s">
        <v>15</v>
      </c>
      <c r="D4" s="86">
        <v>44813</v>
      </c>
      <c r="E4" s="87">
        <v>19827.099999999999</v>
      </c>
      <c r="F4" s="88">
        <v>44825</v>
      </c>
      <c r="G4" s="87">
        <v>19827.099999999999</v>
      </c>
      <c r="H4" s="89">
        <f t="shared" si="0"/>
        <v>0</v>
      </c>
      <c r="I4" s="90">
        <f>(IF(P4&gt;30,((G4*0.07)/12),0))</f>
        <v>115.65808333333332</v>
      </c>
      <c r="J4" s="90">
        <f t="shared" si="1"/>
        <v>114.99999999999999</v>
      </c>
      <c r="K4" s="90">
        <f>(IF(P4&gt;60,((G4*0.1)/12),0))</f>
        <v>165.22583333333333</v>
      </c>
      <c r="L4" s="90">
        <f t="shared" si="2"/>
        <v>114.99999999999999</v>
      </c>
      <c r="M4" s="90">
        <f>(IF(P4&gt;90,((G4*0.15)),0))</f>
        <v>2974.0649999999996</v>
      </c>
      <c r="N4" s="90">
        <v>0</v>
      </c>
      <c r="O4" s="17">
        <f t="shared" si="3"/>
        <v>3484.9489166666663</v>
      </c>
      <c r="P4" s="91">
        <f t="shared" si="4"/>
        <v>108</v>
      </c>
      <c r="Q4" s="92">
        <v>44723</v>
      </c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</row>
    <row r="5" spans="1:31" ht="13.8" x14ac:dyDescent="0.25">
      <c r="A5" s="77">
        <v>44735</v>
      </c>
      <c r="B5" s="75" t="s">
        <v>16</v>
      </c>
      <c r="C5" s="76" t="s">
        <v>17</v>
      </c>
      <c r="D5" s="77">
        <v>44837</v>
      </c>
      <c r="E5" s="78">
        <v>18994.5</v>
      </c>
      <c r="F5" s="80"/>
      <c r="G5" s="94">
        <v>1250</v>
      </c>
      <c r="H5" s="80">
        <f t="shared" si="0"/>
        <v>17744.5</v>
      </c>
      <c r="I5" s="14">
        <f t="shared" ref="I5:I10" si="5">(IF(P5&gt;30,((H5*0.07)/12),0))</f>
        <v>103.50958333333334</v>
      </c>
      <c r="J5" s="14">
        <f t="shared" si="1"/>
        <v>114.99999999999999</v>
      </c>
      <c r="K5" s="15">
        <f t="shared" ref="K5:K10" si="6">(IF(P5&gt;60,((H5*0.1)/12),0))</f>
        <v>147.87083333333334</v>
      </c>
      <c r="L5" s="15">
        <f t="shared" si="2"/>
        <v>114.99999999999999</v>
      </c>
      <c r="M5" s="16">
        <f t="shared" ref="M5:M10" si="7">(IF(P5&gt;90,((H5*0.15)),0))</f>
        <v>0</v>
      </c>
      <c r="N5" s="16">
        <v>0</v>
      </c>
      <c r="O5" s="81">
        <f t="shared" si="3"/>
        <v>18225.880416666667</v>
      </c>
      <c r="P5" s="18">
        <f t="shared" si="4"/>
        <v>75</v>
      </c>
      <c r="Q5" s="82">
        <v>44756</v>
      </c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</row>
    <row r="6" spans="1:31" ht="13.8" x14ac:dyDescent="0.25">
      <c r="A6" s="77">
        <v>44748</v>
      </c>
      <c r="B6" s="75" t="s">
        <v>18</v>
      </c>
      <c r="C6" s="76" t="s">
        <v>19</v>
      </c>
      <c r="D6" s="77">
        <v>44848</v>
      </c>
      <c r="E6" s="78">
        <v>12156.6</v>
      </c>
      <c r="F6" s="80"/>
      <c r="G6" s="94">
        <v>1250</v>
      </c>
      <c r="H6" s="80">
        <f t="shared" si="0"/>
        <v>10906.6</v>
      </c>
      <c r="I6" s="14">
        <f t="shared" si="5"/>
        <v>63.621833333333342</v>
      </c>
      <c r="J6" s="14">
        <f t="shared" si="1"/>
        <v>114.99999999999999</v>
      </c>
      <c r="K6" s="15">
        <f t="shared" si="6"/>
        <v>90.888333333333335</v>
      </c>
      <c r="L6" s="15">
        <f t="shared" si="2"/>
        <v>114.99999999999999</v>
      </c>
      <c r="M6" s="16">
        <f t="shared" si="7"/>
        <v>0</v>
      </c>
      <c r="N6" s="16">
        <v>0</v>
      </c>
      <c r="O6" s="81">
        <f t="shared" si="3"/>
        <v>11291.110166666667</v>
      </c>
      <c r="P6" s="18">
        <f t="shared" si="4"/>
        <v>68</v>
      </c>
      <c r="Q6" s="82">
        <v>44763</v>
      </c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</row>
    <row r="7" spans="1:31" ht="13.8" x14ac:dyDescent="0.25">
      <c r="A7" s="77">
        <v>44773</v>
      </c>
      <c r="B7" s="75" t="s">
        <v>20</v>
      </c>
      <c r="C7" s="76" t="s">
        <v>21</v>
      </c>
      <c r="D7" s="77">
        <v>44882</v>
      </c>
      <c r="E7" s="78">
        <v>13790</v>
      </c>
      <c r="F7" s="80"/>
      <c r="G7" s="78">
        <v>1250</v>
      </c>
      <c r="H7" s="80">
        <f t="shared" si="0"/>
        <v>12540</v>
      </c>
      <c r="I7" s="14">
        <f t="shared" si="5"/>
        <v>73.150000000000006</v>
      </c>
      <c r="J7" s="14">
        <f t="shared" si="1"/>
        <v>114.99999999999999</v>
      </c>
      <c r="K7" s="15">
        <f t="shared" si="6"/>
        <v>0</v>
      </c>
      <c r="L7" s="15">
        <f t="shared" si="2"/>
        <v>0</v>
      </c>
      <c r="M7" s="16">
        <f t="shared" si="7"/>
        <v>0</v>
      </c>
      <c r="N7" s="16">
        <v>0</v>
      </c>
      <c r="O7" s="81">
        <f t="shared" si="3"/>
        <v>12728.15</v>
      </c>
      <c r="P7" s="18">
        <f t="shared" si="4"/>
        <v>35</v>
      </c>
      <c r="Q7" s="82">
        <v>44796</v>
      </c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</row>
    <row r="8" spans="1:31" ht="13.8" x14ac:dyDescent="0.25">
      <c r="A8" s="77">
        <v>44798</v>
      </c>
      <c r="B8" s="75" t="s">
        <v>22</v>
      </c>
      <c r="C8" s="76" t="s">
        <v>23</v>
      </c>
      <c r="D8" s="77">
        <v>44900</v>
      </c>
      <c r="E8" s="78">
        <v>18034.650000000001</v>
      </c>
      <c r="F8" s="80"/>
      <c r="G8" s="78">
        <v>1250</v>
      </c>
      <c r="H8" s="80">
        <f t="shared" si="0"/>
        <v>16784.650000000001</v>
      </c>
      <c r="I8" s="14">
        <f t="shared" si="5"/>
        <v>0</v>
      </c>
      <c r="J8" s="14">
        <f t="shared" si="1"/>
        <v>0</v>
      </c>
      <c r="K8" s="15">
        <f t="shared" si="6"/>
        <v>0</v>
      </c>
      <c r="L8" s="15">
        <f t="shared" si="2"/>
        <v>0</v>
      </c>
      <c r="M8" s="16">
        <f t="shared" si="7"/>
        <v>0</v>
      </c>
      <c r="N8" s="16">
        <v>0</v>
      </c>
      <c r="O8" s="81">
        <f t="shared" si="3"/>
        <v>16784.650000000001</v>
      </c>
      <c r="P8" s="18">
        <f t="shared" si="4"/>
        <v>20</v>
      </c>
      <c r="Q8" s="82">
        <v>44811</v>
      </c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</row>
    <row r="9" spans="1:31" ht="13.8" x14ac:dyDescent="0.25">
      <c r="A9" s="77">
        <v>44754</v>
      </c>
      <c r="B9" s="75" t="s">
        <v>24</v>
      </c>
      <c r="C9" s="76" t="s">
        <v>25</v>
      </c>
      <c r="D9" s="77">
        <v>44814</v>
      </c>
      <c r="E9" s="78">
        <v>24950</v>
      </c>
      <c r="F9" s="95"/>
      <c r="G9" s="94">
        <v>0</v>
      </c>
      <c r="H9" s="80">
        <f t="shared" si="0"/>
        <v>24950</v>
      </c>
      <c r="I9" s="14">
        <f t="shared" si="5"/>
        <v>0</v>
      </c>
      <c r="J9" s="14">
        <f t="shared" si="1"/>
        <v>0</v>
      </c>
      <c r="K9" s="15">
        <f t="shared" si="6"/>
        <v>0</v>
      </c>
      <c r="L9" s="15">
        <f t="shared" si="2"/>
        <v>0</v>
      </c>
      <c r="M9" s="16">
        <f t="shared" si="7"/>
        <v>0</v>
      </c>
      <c r="N9" s="16">
        <v>0</v>
      </c>
      <c r="O9" s="96">
        <f t="shared" si="3"/>
        <v>24950</v>
      </c>
      <c r="P9" s="18"/>
      <c r="Q9" s="97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13.8" x14ac:dyDescent="0.25">
      <c r="A10" s="98">
        <v>44813</v>
      </c>
      <c r="B10" s="99" t="s">
        <v>26</v>
      </c>
      <c r="C10" s="100" t="s">
        <v>27</v>
      </c>
      <c r="D10" s="98">
        <v>44820</v>
      </c>
      <c r="E10" s="101">
        <v>55000</v>
      </c>
      <c r="F10" s="101"/>
      <c r="G10" s="102">
        <v>0</v>
      </c>
      <c r="H10" s="103">
        <f t="shared" si="0"/>
        <v>55000</v>
      </c>
      <c r="I10" s="14">
        <f t="shared" si="5"/>
        <v>0</v>
      </c>
      <c r="J10" s="14">
        <f t="shared" si="1"/>
        <v>0</v>
      </c>
      <c r="K10" s="15">
        <f t="shared" si="6"/>
        <v>0</v>
      </c>
      <c r="L10" s="15">
        <f t="shared" si="2"/>
        <v>0</v>
      </c>
      <c r="M10" s="16">
        <f t="shared" si="7"/>
        <v>0</v>
      </c>
      <c r="N10" s="16">
        <v>0</v>
      </c>
      <c r="O10" s="96">
        <f t="shared" si="3"/>
        <v>55000</v>
      </c>
      <c r="P10" s="18"/>
      <c r="Q10" s="97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</row>
    <row r="11" spans="1:31" ht="15" customHeight="1" x14ac:dyDescent="0.25">
      <c r="A11" s="113" t="s">
        <v>28</v>
      </c>
      <c r="B11" s="108"/>
      <c r="C11" s="108"/>
      <c r="D11" s="108"/>
      <c r="E11" s="108"/>
      <c r="F11" s="108"/>
      <c r="G11" s="108"/>
      <c r="H11" s="36">
        <f t="shared" ref="H11:O11" si="8">SUM(H3:H10)</f>
        <v>144441.25</v>
      </c>
      <c r="I11" s="36">
        <f t="shared" si="8"/>
        <v>393.94658333333336</v>
      </c>
      <c r="J11" s="36">
        <f t="shared" si="8"/>
        <v>574.99999999999989</v>
      </c>
      <c r="K11" s="36">
        <f t="shared" si="8"/>
        <v>458.28083333333336</v>
      </c>
      <c r="L11" s="36">
        <f t="shared" si="8"/>
        <v>459.99999999999994</v>
      </c>
      <c r="M11" s="36">
        <f t="shared" si="8"/>
        <v>3951.3899999999994</v>
      </c>
      <c r="N11" s="36">
        <f t="shared" si="8"/>
        <v>0</v>
      </c>
      <c r="O11" s="36">
        <f t="shared" si="8"/>
        <v>150279.86741666668</v>
      </c>
      <c r="P11" s="38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</row>
    <row r="12" spans="1:31" ht="15" customHeight="1" x14ac:dyDescent="0.2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</row>
    <row r="13" spans="1:31" ht="15" customHeight="1" x14ac:dyDescent="0.25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</row>
    <row r="14" spans="1:31" ht="15" customHeight="1" x14ac:dyDescent="0.25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</row>
    <row r="15" spans="1:31" ht="15" customHeight="1" x14ac:dyDescent="0.25">
      <c r="A15" s="19"/>
      <c r="B15" s="19"/>
      <c r="C15" s="19"/>
      <c r="D15" s="1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</row>
    <row r="16" spans="1:31" ht="15" customHeight="1" x14ac:dyDescent="0.25">
      <c r="A16" s="19"/>
      <c r="B16" s="19"/>
      <c r="C16" s="19"/>
      <c r="D16" s="1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</row>
    <row r="17" spans="1:31" ht="15" customHeight="1" x14ac:dyDescent="0.25">
      <c r="A17" s="19"/>
      <c r="B17" s="19"/>
      <c r="C17" s="19"/>
      <c r="D17" s="1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</row>
    <row r="18" spans="1:31" ht="15" customHeight="1" x14ac:dyDescent="0.25">
      <c r="A18" s="19"/>
      <c r="B18" s="19"/>
      <c r="C18" s="19"/>
      <c r="D18" s="1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</row>
    <row r="19" spans="1:31" ht="15" customHeight="1" x14ac:dyDescent="0.25">
      <c r="A19" s="19"/>
      <c r="B19" s="19"/>
      <c r="C19" s="19"/>
      <c r="D19" s="1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</row>
    <row r="20" spans="1:31" ht="15" customHeight="1" x14ac:dyDescent="0.25">
      <c r="A20" s="19"/>
      <c r="B20" s="19"/>
      <c r="C20" s="19"/>
      <c r="D20" s="39" t="s">
        <v>29</v>
      </c>
      <c r="E20" s="40">
        <v>30</v>
      </c>
      <c r="F20" s="40">
        <v>60</v>
      </c>
      <c r="G20" s="40">
        <v>90</v>
      </c>
      <c r="H20" s="19"/>
      <c r="I20" s="19"/>
      <c r="J20" s="41" t="s">
        <v>30</v>
      </c>
      <c r="K20" s="19"/>
      <c r="L20" s="41" t="s">
        <v>30</v>
      </c>
      <c r="M20" s="19"/>
      <c r="N20" s="41" t="s">
        <v>30</v>
      </c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</row>
    <row r="21" spans="1:31" ht="15" customHeight="1" x14ac:dyDescent="0.25">
      <c r="A21" s="19"/>
      <c r="B21" s="19"/>
      <c r="C21" s="76" t="s">
        <v>13</v>
      </c>
      <c r="D21" s="104">
        <v>44723</v>
      </c>
      <c r="E21" s="42">
        <f t="shared" ref="E21:G21" si="9">D21+$E$20</f>
        <v>44753</v>
      </c>
      <c r="F21" s="42">
        <f t="shared" si="9"/>
        <v>44783</v>
      </c>
      <c r="G21" s="42">
        <f t="shared" si="9"/>
        <v>44813</v>
      </c>
      <c r="H21" s="19"/>
      <c r="I21" s="19"/>
      <c r="J21" s="41"/>
      <c r="K21" s="19"/>
      <c r="L21" s="41"/>
      <c r="M21" s="19"/>
      <c r="N21" s="41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</row>
    <row r="22" spans="1:31" ht="15" customHeight="1" x14ac:dyDescent="0.25">
      <c r="A22" s="19"/>
      <c r="B22" s="19"/>
      <c r="C22" s="76" t="s">
        <v>15</v>
      </c>
      <c r="D22" s="104">
        <v>44723</v>
      </c>
      <c r="E22" s="42">
        <f t="shared" ref="E22:G22" si="10">D22+$E$20</f>
        <v>44753</v>
      </c>
      <c r="F22" s="42">
        <f t="shared" si="10"/>
        <v>44783</v>
      </c>
      <c r="G22" s="42">
        <f t="shared" si="10"/>
        <v>44813</v>
      </c>
      <c r="H22" s="19"/>
      <c r="I22" s="19"/>
      <c r="J22" s="43" t="s">
        <v>31</v>
      </c>
      <c r="K22" s="19"/>
      <c r="L22" s="43" t="s">
        <v>31</v>
      </c>
      <c r="M22" s="19"/>
      <c r="N22" s="43" t="s">
        <v>31</v>
      </c>
      <c r="O22" s="44"/>
      <c r="P22" s="44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</row>
    <row r="23" spans="1:31" ht="15" customHeight="1" x14ac:dyDescent="0.25">
      <c r="A23" s="19"/>
      <c r="B23" s="19"/>
      <c r="C23" s="76" t="s">
        <v>17</v>
      </c>
      <c r="D23" s="104">
        <v>44756</v>
      </c>
      <c r="E23" s="42">
        <f t="shared" ref="E23:G23" si="11">D23+$E$20</f>
        <v>44786</v>
      </c>
      <c r="F23" s="42">
        <f t="shared" si="11"/>
        <v>44816</v>
      </c>
      <c r="G23" s="42">
        <f t="shared" si="11"/>
        <v>44846</v>
      </c>
      <c r="H23" s="19"/>
      <c r="I23" s="19"/>
      <c r="J23" s="43" t="s">
        <v>32</v>
      </c>
      <c r="K23" s="19"/>
      <c r="L23" s="43" t="s">
        <v>32</v>
      </c>
      <c r="M23" s="19"/>
      <c r="N23" s="43" t="s">
        <v>32</v>
      </c>
      <c r="O23" s="44"/>
      <c r="P23" s="44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</row>
    <row r="24" spans="1:31" ht="15" customHeight="1" x14ac:dyDescent="0.25">
      <c r="A24" s="19"/>
      <c r="B24" s="19"/>
      <c r="C24" s="76" t="s">
        <v>19</v>
      </c>
      <c r="D24" s="104">
        <v>44763</v>
      </c>
      <c r="E24" s="42">
        <f t="shared" ref="E24:G24" si="12">D24+$E$20</f>
        <v>44793</v>
      </c>
      <c r="F24" s="42">
        <f t="shared" si="12"/>
        <v>44823</v>
      </c>
      <c r="G24" s="42">
        <f t="shared" si="12"/>
        <v>44853</v>
      </c>
      <c r="H24" s="19"/>
      <c r="I24" s="19"/>
      <c r="J24" s="43" t="s">
        <v>33</v>
      </c>
      <c r="K24" s="19"/>
      <c r="L24" s="43" t="s">
        <v>33</v>
      </c>
      <c r="M24" s="19"/>
      <c r="N24" s="43" t="s">
        <v>33</v>
      </c>
      <c r="O24" s="44"/>
      <c r="P24" s="44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</row>
    <row r="25" spans="1:31" ht="15" customHeight="1" x14ac:dyDescent="0.25">
      <c r="A25" s="19"/>
      <c r="B25" s="19"/>
      <c r="C25" s="105" t="s">
        <v>25</v>
      </c>
      <c r="D25" s="106"/>
      <c r="E25" s="106"/>
      <c r="F25" s="106"/>
      <c r="G25" s="106"/>
      <c r="H25" s="19" t="s">
        <v>34</v>
      </c>
      <c r="I25" s="19"/>
      <c r="J25" s="41"/>
      <c r="K25" s="19"/>
      <c r="L25" s="41"/>
      <c r="M25" s="19"/>
      <c r="N25" s="41"/>
      <c r="O25" s="19"/>
      <c r="P25" s="19"/>
      <c r="Q25" s="19"/>
      <c r="R25" s="45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</row>
    <row r="26" spans="1:31" ht="15" customHeight="1" x14ac:dyDescent="0.25">
      <c r="A26" s="19"/>
      <c r="B26" s="19"/>
      <c r="C26" s="76" t="s">
        <v>21</v>
      </c>
      <c r="D26" s="42">
        <v>44796</v>
      </c>
      <c r="E26" s="42">
        <f t="shared" ref="E26:G26" si="13">D26+$E$20</f>
        <v>44826</v>
      </c>
      <c r="F26" s="42">
        <f t="shared" si="13"/>
        <v>44856</v>
      </c>
      <c r="G26" s="42">
        <f t="shared" si="13"/>
        <v>44886</v>
      </c>
      <c r="H26" s="19"/>
      <c r="I26" s="19"/>
      <c r="J26" s="46" t="s">
        <v>35</v>
      </c>
      <c r="K26" s="19"/>
      <c r="L26" s="46" t="s">
        <v>35</v>
      </c>
      <c r="M26" s="19"/>
      <c r="N26" s="46" t="s">
        <v>35</v>
      </c>
      <c r="O26" s="47"/>
      <c r="P26" s="47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</row>
    <row r="27" spans="1:31" ht="15" customHeight="1" x14ac:dyDescent="0.25">
      <c r="A27" s="19"/>
      <c r="B27" s="19"/>
      <c r="C27" s="76" t="s">
        <v>23</v>
      </c>
      <c r="D27" s="42">
        <v>44811</v>
      </c>
      <c r="E27" s="42">
        <f t="shared" ref="E27:G27" si="14">D27+$E$20</f>
        <v>44841</v>
      </c>
      <c r="F27" s="42">
        <f t="shared" si="14"/>
        <v>44871</v>
      </c>
      <c r="G27" s="42">
        <f t="shared" si="14"/>
        <v>44901</v>
      </c>
      <c r="H27" s="19"/>
      <c r="I27" s="19"/>
      <c r="J27" s="46" t="s">
        <v>32</v>
      </c>
      <c r="K27" s="19"/>
      <c r="L27" s="46" t="s">
        <v>32</v>
      </c>
      <c r="M27" s="19"/>
      <c r="N27" s="46" t="s">
        <v>32</v>
      </c>
      <c r="O27" s="47"/>
      <c r="P27" s="47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</row>
    <row r="28" spans="1:31" ht="15" customHeight="1" x14ac:dyDescent="0.25">
      <c r="A28" s="19"/>
      <c r="B28" s="19"/>
      <c r="C28" s="105" t="s">
        <v>27</v>
      </c>
      <c r="D28" s="107"/>
      <c r="E28" s="107"/>
      <c r="F28" s="107"/>
      <c r="G28" s="107"/>
      <c r="H28" s="19" t="s">
        <v>36</v>
      </c>
      <c r="I28" s="19"/>
      <c r="J28" s="46" t="s">
        <v>37</v>
      </c>
      <c r="K28" s="19"/>
      <c r="L28" s="46" t="s">
        <v>37</v>
      </c>
      <c r="M28" s="19"/>
      <c r="N28" s="46" t="s">
        <v>37</v>
      </c>
      <c r="O28" s="47"/>
      <c r="P28" s="47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</row>
    <row r="29" spans="1:31" ht="15" customHeight="1" x14ac:dyDescent="0.25">
      <c r="A29" s="19"/>
      <c r="B29" s="19"/>
      <c r="C29" s="19"/>
      <c r="D29" s="19"/>
      <c r="E29" s="19"/>
      <c r="F29" s="19"/>
      <c r="G29" s="19"/>
      <c r="H29" s="19"/>
      <c r="I29" s="19"/>
      <c r="J29" s="41"/>
      <c r="K29" s="19"/>
      <c r="L29" s="41"/>
      <c r="M29" s="19"/>
      <c r="N29" s="41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</row>
    <row r="30" spans="1:31" ht="15" customHeight="1" x14ac:dyDescent="0.25">
      <c r="A30" s="19"/>
      <c r="B30" s="19"/>
      <c r="C30" s="19"/>
      <c r="D30" s="19"/>
      <c r="E30" s="19"/>
      <c r="F30" s="19"/>
      <c r="G30" s="19"/>
      <c r="H30" s="19"/>
      <c r="I30" s="19"/>
      <c r="J30" s="48" t="s">
        <v>38</v>
      </c>
      <c r="K30" s="19"/>
      <c r="L30" s="48" t="s">
        <v>38</v>
      </c>
      <c r="M30" s="19"/>
      <c r="N30" s="48" t="s">
        <v>38</v>
      </c>
      <c r="O30" s="49"/>
      <c r="P30" s="4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</row>
    <row r="31" spans="1:31" ht="15.75" customHeight="1" x14ac:dyDescent="0.2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</row>
    <row r="32" spans="1:31" ht="15.75" customHeight="1" x14ac:dyDescent="0.2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</row>
    <row r="33" spans="1:31" ht="15.75" customHeigh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</row>
    <row r="34" spans="1:31" ht="15.75" customHeight="1" x14ac:dyDescent="0.25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</row>
    <row r="35" spans="1:31" ht="15.75" customHeight="1" x14ac:dyDescent="0.2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</row>
    <row r="36" spans="1:31" ht="15.75" customHeight="1" x14ac:dyDescent="0.25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</row>
    <row r="37" spans="1:31" ht="15.75" customHeight="1" x14ac:dyDescent="0.25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</row>
    <row r="38" spans="1:31" ht="15.75" customHeight="1" x14ac:dyDescent="0.25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</row>
    <row r="39" spans="1:31" ht="15.75" customHeight="1" x14ac:dyDescent="0.25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</row>
    <row r="40" spans="1:31" ht="15.75" customHeight="1" x14ac:dyDescent="0.25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</row>
    <row r="41" spans="1:31" ht="15.75" customHeight="1" x14ac:dyDescent="0.25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</row>
    <row r="42" spans="1:31" ht="15.75" customHeight="1" x14ac:dyDescent="0.2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</row>
    <row r="43" spans="1:31" ht="15.75" customHeight="1" x14ac:dyDescent="0.2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</row>
    <row r="44" spans="1:31" ht="15.75" customHeight="1" x14ac:dyDescent="0.2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</row>
    <row r="45" spans="1:31" ht="15.75" customHeight="1" x14ac:dyDescent="0.25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</row>
    <row r="46" spans="1:31" ht="15.75" customHeight="1" x14ac:dyDescent="0.25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</row>
    <row r="47" spans="1:31" ht="15.75" customHeight="1" x14ac:dyDescent="0.25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</row>
    <row r="48" spans="1:31" ht="15.75" customHeight="1" x14ac:dyDescent="0.25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</row>
    <row r="49" spans="1:31" ht="15.75" customHeight="1" x14ac:dyDescent="0.25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</row>
    <row r="50" spans="1:31" ht="15.75" customHeight="1" x14ac:dyDescent="0.25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</row>
    <row r="51" spans="1:31" ht="15.75" customHeight="1" x14ac:dyDescent="0.25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</row>
    <row r="52" spans="1:31" ht="15.75" customHeight="1" x14ac:dyDescent="0.25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</row>
    <row r="53" spans="1:31" ht="15.75" customHeight="1" x14ac:dyDescent="0.25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</row>
    <row r="54" spans="1:31" ht="15.75" customHeight="1" x14ac:dyDescent="0.25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</row>
    <row r="55" spans="1:31" ht="15.75" customHeight="1" x14ac:dyDescent="0.25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</row>
    <row r="56" spans="1:31" ht="15.75" customHeight="1" x14ac:dyDescent="0.25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</row>
    <row r="57" spans="1:31" ht="15.75" customHeight="1" x14ac:dyDescent="0.25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</row>
    <row r="58" spans="1:31" ht="15.75" customHeight="1" x14ac:dyDescent="0.25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</row>
    <row r="59" spans="1:31" ht="15.75" customHeight="1" x14ac:dyDescent="0.25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</row>
    <row r="60" spans="1:31" ht="15.75" customHeight="1" x14ac:dyDescent="0.25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</row>
    <row r="61" spans="1:31" ht="15.75" customHeight="1" x14ac:dyDescent="0.25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</row>
    <row r="62" spans="1:31" ht="15.75" customHeight="1" x14ac:dyDescent="0.25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</row>
    <row r="63" spans="1:31" ht="15.75" customHeight="1" x14ac:dyDescent="0.25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</row>
    <row r="64" spans="1:31" ht="15.75" customHeight="1" x14ac:dyDescent="0.25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</row>
    <row r="65" spans="1:31" ht="15.75" customHeight="1" x14ac:dyDescent="0.25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</row>
    <row r="66" spans="1:31" ht="15.75" customHeight="1" x14ac:dyDescent="0.25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</row>
    <row r="67" spans="1:31" ht="15.75" customHeight="1" x14ac:dyDescent="0.25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</row>
    <row r="68" spans="1:31" ht="15.75" customHeight="1" x14ac:dyDescent="0.25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</row>
    <row r="69" spans="1:31" ht="15.75" customHeight="1" x14ac:dyDescent="0.25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</row>
    <row r="70" spans="1:31" ht="15.75" customHeight="1" x14ac:dyDescent="0.25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</row>
    <row r="71" spans="1:31" ht="15.75" customHeight="1" x14ac:dyDescent="0.25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</row>
    <row r="72" spans="1:31" ht="15.75" customHeight="1" x14ac:dyDescent="0.25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</row>
    <row r="73" spans="1:31" ht="15.75" customHeight="1" x14ac:dyDescent="0.25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</row>
    <row r="74" spans="1:31" ht="15.75" customHeight="1" x14ac:dyDescent="0.25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</row>
    <row r="75" spans="1:31" ht="15.75" customHeight="1" x14ac:dyDescent="0.25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</row>
    <row r="76" spans="1:31" ht="15.75" customHeight="1" x14ac:dyDescent="0.25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</row>
    <row r="77" spans="1:31" ht="15.75" customHeight="1" x14ac:dyDescent="0.25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</row>
    <row r="78" spans="1:31" ht="15.75" customHeight="1" x14ac:dyDescent="0.25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</row>
    <row r="79" spans="1:31" ht="15.75" customHeight="1" x14ac:dyDescent="0.25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</row>
    <row r="80" spans="1:31" ht="15.75" customHeight="1" x14ac:dyDescent="0.25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</row>
    <row r="81" spans="1:31" ht="15.75" customHeight="1" x14ac:dyDescent="0.25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</row>
    <row r="82" spans="1:31" ht="15.75" customHeight="1" x14ac:dyDescent="0.25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</row>
    <row r="83" spans="1:31" ht="15.75" customHeight="1" x14ac:dyDescent="0.25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</row>
    <row r="84" spans="1:31" ht="15.75" customHeight="1" x14ac:dyDescent="0.25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</row>
    <row r="85" spans="1:31" ht="15.75" customHeight="1" x14ac:dyDescent="0.25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</row>
    <row r="86" spans="1:31" ht="15.75" customHeight="1" x14ac:dyDescent="0.25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</row>
    <row r="87" spans="1:31" ht="15.75" customHeight="1" x14ac:dyDescent="0.25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</row>
    <row r="88" spans="1:31" ht="15.75" customHeight="1" x14ac:dyDescent="0.25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</row>
    <row r="89" spans="1:31" ht="15.75" customHeight="1" x14ac:dyDescent="0.25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</row>
    <row r="90" spans="1:31" ht="15.75" customHeight="1" x14ac:dyDescent="0.25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</row>
    <row r="91" spans="1:31" ht="15.75" customHeight="1" x14ac:dyDescent="0.25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</row>
    <row r="92" spans="1:31" ht="15.75" customHeight="1" x14ac:dyDescent="0.25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</row>
    <row r="93" spans="1:31" ht="15.75" customHeight="1" x14ac:dyDescent="0.25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</row>
    <row r="94" spans="1:31" ht="15.75" customHeight="1" x14ac:dyDescent="0.25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</row>
    <row r="95" spans="1:31" ht="15.75" customHeight="1" x14ac:dyDescent="0.25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</row>
    <row r="96" spans="1:31" ht="15.75" customHeight="1" x14ac:dyDescent="0.25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</row>
    <row r="97" spans="1:31" ht="15.75" customHeight="1" x14ac:dyDescent="0.25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</row>
    <row r="98" spans="1:31" ht="15.75" customHeight="1" x14ac:dyDescent="0.25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</row>
    <row r="99" spans="1:31" ht="15.75" customHeight="1" x14ac:dyDescent="0.25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</row>
    <row r="100" spans="1:31" ht="15.75" customHeight="1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</row>
    <row r="101" spans="1:31" ht="15.75" customHeight="1" x14ac:dyDescent="0.25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</row>
    <row r="102" spans="1:31" ht="15.75" customHeight="1" x14ac:dyDescent="0.25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</row>
    <row r="103" spans="1:31" ht="15.75" customHeight="1" x14ac:dyDescent="0.25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</row>
    <row r="104" spans="1:31" ht="15.75" customHeight="1" x14ac:dyDescent="0.25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</row>
    <row r="105" spans="1:31" ht="15.75" customHeight="1" x14ac:dyDescent="0.25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</row>
    <row r="106" spans="1:31" ht="15.75" customHeight="1" x14ac:dyDescent="0.25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</row>
    <row r="107" spans="1:31" ht="15.75" customHeight="1" x14ac:dyDescent="0.25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</row>
    <row r="108" spans="1:31" ht="15.75" customHeight="1" x14ac:dyDescent="0.25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</row>
    <row r="109" spans="1:31" ht="15.75" customHeight="1" x14ac:dyDescent="0.25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</row>
    <row r="110" spans="1:31" ht="15.75" customHeight="1" x14ac:dyDescent="0.25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</row>
    <row r="111" spans="1:31" ht="15.75" customHeight="1" x14ac:dyDescent="0.25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</row>
    <row r="112" spans="1:31" ht="15.75" customHeight="1" x14ac:dyDescent="0.25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</row>
    <row r="113" spans="1:31" ht="15.75" customHeight="1" x14ac:dyDescent="0.25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</row>
    <row r="114" spans="1:31" ht="15.75" customHeight="1" x14ac:dyDescent="0.25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</row>
    <row r="115" spans="1:31" ht="15.75" customHeight="1" x14ac:dyDescent="0.25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</row>
    <row r="116" spans="1:31" ht="15.75" customHeight="1" x14ac:dyDescent="0.25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</row>
    <row r="117" spans="1:31" ht="15.75" customHeight="1" x14ac:dyDescent="0.25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</row>
    <row r="118" spans="1:31" ht="15.75" customHeight="1" x14ac:dyDescent="0.25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</row>
    <row r="119" spans="1:31" ht="15.75" customHeight="1" x14ac:dyDescent="0.25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</row>
    <row r="120" spans="1:31" ht="15.75" customHeight="1" x14ac:dyDescent="0.25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</row>
    <row r="121" spans="1:31" ht="15.75" customHeight="1" x14ac:dyDescent="0.25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</row>
    <row r="122" spans="1:31" ht="15.75" customHeight="1" x14ac:dyDescent="0.25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</row>
    <row r="123" spans="1:31" ht="15.75" customHeight="1" x14ac:dyDescent="0.25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</row>
    <row r="124" spans="1:31" ht="15.75" customHeight="1" x14ac:dyDescent="0.25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</row>
    <row r="125" spans="1:31" ht="15.75" customHeight="1" x14ac:dyDescent="0.25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</row>
    <row r="126" spans="1:31" ht="15.75" customHeight="1" x14ac:dyDescent="0.25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</row>
    <row r="127" spans="1:31" ht="15.75" customHeight="1" x14ac:dyDescent="0.25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</row>
    <row r="128" spans="1:31" ht="15.75" customHeight="1" x14ac:dyDescent="0.25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</row>
    <row r="129" spans="1:31" ht="15.75" customHeight="1" x14ac:dyDescent="0.25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</row>
    <row r="130" spans="1:31" ht="15.75" customHeight="1" x14ac:dyDescent="0.25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</row>
    <row r="131" spans="1:31" ht="15.75" customHeight="1" x14ac:dyDescent="0.25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</row>
    <row r="132" spans="1:31" ht="15.75" customHeight="1" x14ac:dyDescent="0.25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</row>
    <row r="133" spans="1:31" ht="15.75" customHeight="1" x14ac:dyDescent="0.25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</row>
    <row r="134" spans="1:31" ht="15.75" customHeight="1" x14ac:dyDescent="0.25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</row>
    <row r="135" spans="1:31" ht="15.75" customHeight="1" x14ac:dyDescent="0.25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</row>
    <row r="136" spans="1:31" ht="15.75" customHeight="1" x14ac:dyDescent="0.25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</row>
    <row r="137" spans="1:31" ht="15.75" customHeight="1" x14ac:dyDescent="0.25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</row>
    <row r="138" spans="1:31" ht="15.75" customHeight="1" x14ac:dyDescent="0.25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</row>
    <row r="139" spans="1:31" ht="15.75" customHeight="1" x14ac:dyDescent="0.25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</row>
    <row r="140" spans="1:31" ht="15.75" customHeight="1" x14ac:dyDescent="0.25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</row>
    <row r="141" spans="1:31" ht="15.75" customHeight="1" x14ac:dyDescent="0.25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</row>
    <row r="142" spans="1:31" ht="15.75" customHeight="1" x14ac:dyDescent="0.25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</row>
    <row r="143" spans="1:31" ht="15.75" customHeight="1" x14ac:dyDescent="0.25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</row>
    <row r="144" spans="1:31" ht="15.75" customHeight="1" x14ac:dyDescent="0.25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</row>
    <row r="145" spans="1:31" ht="15.75" customHeight="1" x14ac:dyDescent="0.25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</row>
    <row r="146" spans="1:31" ht="15.75" customHeight="1" x14ac:dyDescent="0.25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</row>
    <row r="147" spans="1:31" ht="15.75" customHeight="1" x14ac:dyDescent="0.25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</row>
    <row r="148" spans="1:31" ht="15.75" customHeight="1" x14ac:dyDescent="0.25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</row>
    <row r="149" spans="1:31" ht="15.75" customHeight="1" x14ac:dyDescent="0.25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</row>
    <row r="150" spans="1:31" ht="15.75" customHeight="1" x14ac:dyDescent="0.25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</row>
    <row r="151" spans="1:31" ht="15.75" customHeight="1" x14ac:dyDescent="0.25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</row>
    <row r="152" spans="1:31" ht="15.75" customHeight="1" x14ac:dyDescent="0.25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</row>
    <row r="153" spans="1:31" ht="15.75" customHeight="1" x14ac:dyDescent="0.25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</row>
    <row r="154" spans="1:31" ht="15.75" customHeight="1" x14ac:dyDescent="0.25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</row>
    <row r="155" spans="1:31" ht="15.75" customHeight="1" x14ac:dyDescent="0.25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</row>
    <row r="156" spans="1:31" ht="15.75" customHeight="1" x14ac:dyDescent="0.25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</row>
    <row r="157" spans="1:31" ht="15.75" customHeight="1" x14ac:dyDescent="0.25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</row>
    <row r="158" spans="1:31" ht="15.75" customHeight="1" x14ac:dyDescent="0.25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</row>
    <row r="159" spans="1:31" ht="15.75" customHeight="1" x14ac:dyDescent="0.25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</row>
    <row r="160" spans="1:31" ht="15.75" customHeight="1" x14ac:dyDescent="0.25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</row>
    <row r="161" spans="1:31" ht="15.75" customHeight="1" x14ac:dyDescent="0.25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</row>
    <row r="162" spans="1:31" ht="15.75" customHeight="1" x14ac:dyDescent="0.25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</row>
    <row r="163" spans="1:31" ht="15.75" customHeight="1" x14ac:dyDescent="0.25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</row>
    <row r="164" spans="1:31" ht="15.75" customHeight="1" x14ac:dyDescent="0.25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</row>
    <row r="165" spans="1:31" ht="15.75" customHeight="1" x14ac:dyDescent="0.25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</row>
    <row r="166" spans="1:31" ht="15.75" customHeight="1" x14ac:dyDescent="0.25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</row>
    <row r="167" spans="1:31" ht="15.75" customHeight="1" x14ac:dyDescent="0.25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</row>
    <row r="168" spans="1:31" ht="15.75" customHeight="1" x14ac:dyDescent="0.25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</row>
    <row r="169" spans="1:31" ht="15.75" customHeight="1" x14ac:dyDescent="0.25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</row>
    <row r="170" spans="1:31" ht="15.75" customHeight="1" x14ac:dyDescent="0.25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</row>
    <row r="171" spans="1:31" ht="15.75" customHeight="1" x14ac:dyDescent="0.25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</row>
    <row r="172" spans="1:31" ht="15.75" customHeight="1" x14ac:dyDescent="0.25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</row>
    <row r="173" spans="1:31" ht="15.75" customHeight="1" x14ac:dyDescent="0.25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</row>
    <row r="174" spans="1:31" ht="15.75" customHeight="1" x14ac:dyDescent="0.25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</row>
    <row r="175" spans="1:31" ht="15.75" customHeight="1" x14ac:dyDescent="0.25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</row>
    <row r="176" spans="1:31" ht="15.75" customHeight="1" x14ac:dyDescent="0.25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</row>
    <row r="177" spans="1:31" ht="15.75" customHeight="1" x14ac:dyDescent="0.25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</row>
    <row r="178" spans="1:31" ht="15.75" customHeight="1" x14ac:dyDescent="0.25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</row>
    <row r="179" spans="1:31" ht="15.75" customHeight="1" x14ac:dyDescent="0.25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</row>
    <row r="180" spans="1:31" ht="15.75" customHeight="1" x14ac:dyDescent="0.25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</row>
    <row r="181" spans="1:31" ht="15.75" customHeight="1" x14ac:dyDescent="0.25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</row>
    <row r="182" spans="1:31" ht="15.75" customHeight="1" x14ac:dyDescent="0.25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</row>
    <row r="183" spans="1:31" ht="15.75" customHeight="1" x14ac:dyDescent="0.25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</row>
    <row r="184" spans="1:31" ht="15.75" customHeight="1" x14ac:dyDescent="0.25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</row>
    <row r="185" spans="1:31" ht="15.75" customHeight="1" x14ac:dyDescent="0.25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</row>
    <row r="186" spans="1:31" ht="15.75" customHeight="1" x14ac:dyDescent="0.25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</row>
    <row r="187" spans="1:31" ht="15.75" customHeight="1" x14ac:dyDescent="0.25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</row>
    <row r="188" spans="1:31" ht="15.75" customHeight="1" x14ac:dyDescent="0.25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</row>
    <row r="189" spans="1:31" ht="15.75" customHeight="1" x14ac:dyDescent="0.25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</row>
    <row r="190" spans="1:31" ht="15.75" customHeight="1" x14ac:dyDescent="0.25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</row>
    <row r="191" spans="1:31" ht="15.75" customHeight="1" x14ac:dyDescent="0.25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</row>
    <row r="192" spans="1:31" ht="15.75" customHeight="1" x14ac:dyDescent="0.25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</row>
    <row r="193" spans="1:31" ht="15.75" customHeight="1" x14ac:dyDescent="0.25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</row>
    <row r="194" spans="1:31" ht="15.75" customHeight="1" x14ac:dyDescent="0.25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</row>
    <row r="195" spans="1:31" ht="15.75" customHeight="1" x14ac:dyDescent="0.25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</row>
    <row r="196" spans="1:31" ht="15.75" customHeight="1" x14ac:dyDescent="0.25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</row>
    <row r="197" spans="1:31" ht="15.75" customHeight="1" x14ac:dyDescent="0.25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</row>
    <row r="198" spans="1:31" ht="15.75" customHeight="1" x14ac:dyDescent="0.25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</row>
    <row r="199" spans="1:31" ht="15.75" customHeight="1" x14ac:dyDescent="0.25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</row>
    <row r="200" spans="1:31" ht="15.75" customHeight="1" x14ac:dyDescent="0.25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</row>
    <row r="201" spans="1:31" ht="15.75" customHeight="1" x14ac:dyDescent="0.25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</row>
    <row r="202" spans="1:31" ht="15.75" customHeight="1" x14ac:dyDescent="0.25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</row>
    <row r="203" spans="1:31" ht="15.75" customHeight="1" x14ac:dyDescent="0.25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</row>
    <row r="204" spans="1:31" ht="15.75" customHeight="1" x14ac:dyDescent="0.25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</row>
    <row r="205" spans="1:31" ht="15.75" customHeight="1" x14ac:dyDescent="0.25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</row>
    <row r="206" spans="1:31" ht="15.75" customHeight="1" x14ac:dyDescent="0.25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</row>
    <row r="207" spans="1:31" ht="15.75" customHeight="1" x14ac:dyDescent="0.25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</row>
    <row r="208" spans="1:31" ht="15.75" customHeight="1" x14ac:dyDescent="0.25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</row>
    <row r="209" spans="1:31" ht="15.75" customHeight="1" x14ac:dyDescent="0.25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</row>
    <row r="210" spans="1:31" ht="15.75" customHeight="1" x14ac:dyDescent="0.25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</row>
    <row r="211" spans="1:31" ht="15.75" customHeight="1" x14ac:dyDescent="0.25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</row>
    <row r="212" spans="1:31" ht="15.75" customHeight="1" x14ac:dyDescent="0.25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</row>
    <row r="213" spans="1:31" ht="15.75" customHeight="1" x14ac:dyDescent="0.25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</row>
    <row r="214" spans="1:31" ht="15.75" customHeight="1" x14ac:dyDescent="0.25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</row>
    <row r="215" spans="1:31" ht="15.75" customHeight="1" x14ac:dyDescent="0.25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</row>
    <row r="216" spans="1:31" ht="15.75" customHeight="1" x14ac:dyDescent="0.25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</row>
    <row r="217" spans="1:31" ht="15.75" customHeight="1" x14ac:dyDescent="0.25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</row>
    <row r="218" spans="1:31" ht="15.75" customHeight="1" x14ac:dyDescent="0.25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</row>
    <row r="219" spans="1:31" ht="15.75" customHeight="1" x14ac:dyDescent="0.25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</row>
    <row r="220" spans="1:31" ht="15.75" customHeight="1" x14ac:dyDescent="0.25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</row>
    <row r="221" spans="1:31" ht="15.75" customHeight="1" x14ac:dyDescent="0.25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</row>
    <row r="222" spans="1:31" ht="15.75" customHeight="1" x14ac:dyDescent="0.25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</row>
    <row r="223" spans="1:31" ht="15.75" customHeight="1" x14ac:dyDescent="0.25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</row>
    <row r="224" spans="1:31" ht="15.75" customHeight="1" x14ac:dyDescent="0.25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</row>
    <row r="225" spans="1:31" ht="15.75" customHeight="1" x14ac:dyDescent="0.25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</row>
    <row r="226" spans="1:31" ht="15.75" customHeight="1" x14ac:dyDescent="0.25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</row>
    <row r="227" spans="1:31" ht="15.75" customHeight="1" x14ac:dyDescent="0.25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</row>
    <row r="228" spans="1:31" ht="15.75" customHeight="1" x14ac:dyDescent="0.25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</row>
    <row r="229" spans="1:31" ht="15.75" customHeight="1" x14ac:dyDescent="0.25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</row>
    <row r="230" spans="1:31" ht="15.75" customHeight="1" x14ac:dyDescent="0.25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</row>
    <row r="231" spans="1:31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</row>
    <row r="232" spans="1:31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</row>
    <row r="233" spans="1:31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</row>
    <row r="234" spans="1:31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</row>
    <row r="235" spans="1:31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</row>
    <row r="236" spans="1:31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</row>
    <row r="237" spans="1:31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</row>
    <row r="238" spans="1:31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</row>
    <row r="239" spans="1:31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</row>
    <row r="240" spans="1:31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</row>
    <row r="241" spans="1:31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</row>
    <row r="242" spans="1:31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</row>
    <row r="243" spans="1:31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</row>
    <row r="244" spans="1:31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</row>
    <row r="245" spans="1:31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</row>
    <row r="246" spans="1:31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</row>
    <row r="247" spans="1:31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</row>
    <row r="248" spans="1:31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</row>
    <row r="249" spans="1:31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</row>
    <row r="250" spans="1:31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</row>
    <row r="251" spans="1:31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</row>
    <row r="252" spans="1:31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</row>
    <row r="253" spans="1:31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</row>
    <row r="254" spans="1:31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</row>
    <row r="255" spans="1:31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</row>
    <row r="256" spans="1:31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</row>
    <row r="257" spans="1:31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</row>
    <row r="258" spans="1:31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</row>
    <row r="259" spans="1:31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</row>
    <row r="260" spans="1:31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</row>
    <row r="261" spans="1:31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</row>
    <row r="262" spans="1:31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</row>
    <row r="263" spans="1:31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</row>
    <row r="264" spans="1:31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</row>
    <row r="265" spans="1:31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</row>
    <row r="266" spans="1:31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</row>
    <row r="267" spans="1:31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</row>
    <row r="268" spans="1:31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</row>
    <row r="269" spans="1:31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</row>
    <row r="270" spans="1:31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</row>
    <row r="271" spans="1:31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</row>
    <row r="272" spans="1:31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</row>
    <row r="273" spans="1:31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</row>
    <row r="274" spans="1:31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</row>
    <row r="275" spans="1:31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</row>
    <row r="276" spans="1:31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</row>
    <row r="277" spans="1:31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</row>
    <row r="278" spans="1:31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</row>
    <row r="279" spans="1:31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</row>
    <row r="280" spans="1:31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</row>
    <row r="281" spans="1:31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</row>
    <row r="282" spans="1:31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</row>
    <row r="283" spans="1:31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</row>
    <row r="284" spans="1:31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</row>
    <row r="285" spans="1:31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</row>
    <row r="286" spans="1:31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</row>
    <row r="287" spans="1:31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</row>
    <row r="288" spans="1:31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</row>
    <row r="289" spans="1:31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</row>
    <row r="290" spans="1:31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</row>
    <row r="291" spans="1:31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</row>
    <row r="292" spans="1:31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</row>
    <row r="293" spans="1:31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</row>
    <row r="294" spans="1:31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</row>
    <row r="295" spans="1:31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</row>
    <row r="296" spans="1:31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</row>
    <row r="297" spans="1:31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</row>
    <row r="298" spans="1:31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</row>
    <row r="299" spans="1:31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</row>
    <row r="300" spans="1:31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</row>
    <row r="301" spans="1:31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</row>
    <row r="302" spans="1:31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</row>
    <row r="303" spans="1:31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</row>
    <row r="304" spans="1:31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</row>
    <row r="305" spans="1:31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</row>
    <row r="306" spans="1:31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</row>
    <row r="307" spans="1:31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</row>
    <row r="308" spans="1:31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</row>
    <row r="309" spans="1:31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</row>
    <row r="310" spans="1:31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</row>
    <row r="311" spans="1:31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</row>
    <row r="312" spans="1:31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</row>
    <row r="313" spans="1:31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</row>
    <row r="314" spans="1:31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</row>
    <row r="315" spans="1:31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</row>
    <row r="316" spans="1:31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</row>
    <row r="317" spans="1:31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</row>
    <row r="318" spans="1:31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</row>
    <row r="319" spans="1:31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</row>
    <row r="320" spans="1:31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</row>
    <row r="321" spans="1:31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</row>
    <row r="322" spans="1:31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</row>
    <row r="323" spans="1:31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</row>
    <row r="324" spans="1:31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</row>
    <row r="325" spans="1:31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</row>
    <row r="326" spans="1:31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</row>
    <row r="327" spans="1:31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</row>
    <row r="328" spans="1:31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</row>
    <row r="329" spans="1:31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</row>
    <row r="330" spans="1:31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</row>
    <row r="331" spans="1:31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</row>
    <row r="332" spans="1:31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</row>
    <row r="333" spans="1:31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</row>
    <row r="334" spans="1:31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</row>
    <row r="335" spans="1:31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</row>
    <row r="336" spans="1:31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</row>
    <row r="337" spans="1:31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</row>
    <row r="338" spans="1:31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</row>
    <row r="339" spans="1:31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</row>
    <row r="340" spans="1:31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</row>
    <row r="341" spans="1:31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</row>
    <row r="342" spans="1:31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</row>
    <row r="343" spans="1:31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</row>
    <row r="344" spans="1:31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</row>
    <row r="345" spans="1:31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</row>
    <row r="346" spans="1:31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</row>
    <row r="347" spans="1:31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</row>
    <row r="348" spans="1:31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</row>
    <row r="349" spans="1:31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</row>
    <row r="350" spans="1:31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</row>
    <row r="351" spans="1:31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</row>
    <row r="352" spans="1:31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</row>
    <row r="353" spans="1:31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</row>
    <row r="354" spans="1:31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</row>
    <row r="355" spans="1:31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</row>
    <row r="356" spans="1:31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</row>
    <row r="357" spans="1:31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</row>
    <row r="358" spans="1:31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</row>
    <row r="359" spans="1:31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</row>
    <row r="360" spans="1:31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</row>
    <row r="361" spans="1:31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</row>
    <row r="362" spans="1:31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</row>
    <row r="363" spans="1:31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</row>
    <row r="364" spans="1:31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</row>
    <row r="365" spans="1:31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</row>
    <row r="366" spans="1:31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</row>
    <row r="367" spans="1:31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</row>
    <row r="368" spans="1:31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</row>
    <row r="369" spans="1:31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</row>
    <row r="370" spans="1:31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</row>
    <row r="371" spans="1:31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</row>
    <row r="372" spans="1:31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</row>
    <row r="373" spans="1:31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</row>
    <row r="374" spans="1:31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</row>
    <row r="375" spans="1:31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</row>
    <row r="376" spans="1:31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</row>
    <row r="377" spans="1:31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</row>
    <row r="378" spans="1:31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</row>
    <row r="379" spans="1:31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</row>
    <row r="380" spans="1:31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</row>
    <row r="381" spans="1:31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</row>
    <row r="382" spans="1:31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</row>
    <row r="383" spans="1:31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</row>
    <row r="384" spans="1:31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</row>
    <row r="385" spans="1:31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</row>
    <row r="386" spans="1:31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</row>
    <row r="387" spans="1:31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</row>
    <row r="388" spans="1:31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</row>
    <row r="389" spans="1:31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</row>
    <row r="390" spans="1:31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</row>
    <row r="391" spans="1:31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</row>
    <row r="392" spans="1:31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</row>
    <row r="393" spans="1:31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</row>
    <row r="394" spans="1:31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</row>
    <row r="395" spans="1:31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</row>
    <row r="396" spans="1:31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</row>
    <row r="397" spans="1:31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</row>
    <row r="398" spans="1:31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</row>
    <row r="399" spans="1:31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</row>
    <row r="400" spans="1:31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</row>
    <row r="401" spans="1:31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</row>
    <row r="402" spans="1:31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</row>
    <row r="403" spans="1:31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</row>
    <row r="404" spans="1:31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</row>
    <row r="405" spans="1:31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</row>
    <row r="406" spans="1:31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</row>
    <row r="407" spans="1:31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</row>
    <row r="408" spans="1:31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</row>
    <row r="409" spans="1:31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</row>
    <row r="410" spans="1:31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</row>
    <row r="411" spans="1:31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</row>
    <row r="412" spans="1:31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</row>
    <row r="413" spans="1:31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</row>
    <row r="414" spans="1:31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</row>
    <row r="415" spans="1:31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</row>
    <row r="416" spans="1:31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</row>
    <row r="417" spans="1:31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</row>
    <row r="418" spans="1:31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</row>
    <row r="419" spans="1:31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</row>
    <row r="420" spans="1:31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</row>
    <row r="421" spans="1:31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</row>
    <row r="422" spans="1:31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</row>
    <row r="423" spans="1:31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</row>
    <row r="424" spans="1:31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</row>
    <row r="425" spans="1:31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</row>
    <row r="426" spans="1:31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</row>
    <row r="427" spans="1:31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</row>
    <row r="428" spans="1:31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</row>
    <row r="429" spans="1:31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</row>
    <row r="430" spans="1:31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</row>
    <row r="431" spans="1:31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</row>
    <row r="432" spans="1:31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</row>
    <row r="433" spans="1:31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</row>
    <row r="434" spans="1:31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</row>
    <row r="435" spans="1:31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</row>
    <row r="436" spans="1:31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</row>
    <row r="437" spans="1:31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</row>
    <row r="438" spans="1:31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</row>
    <row r="439" spans="1:31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</row>
    <row r="440" spans="1:31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</row>
    <row r="441" spans="1:31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</row>
    <row r="442" spans="1:31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</row>
    <row r="443" spans="1:31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</row>
    <row r="444" spans="1:31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</row>
    <row r="445" spans="1:31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</row>
    <row r="446" spans="1:31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</row>
    <row r="447" spans="1:31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</row>
    <row r="448" spans="1:31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</row>
    <row r="449" spans="1:31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</row>
    <row r="450" spans="1:31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</row>
    <row r="451" spans="1:31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</row>
    <row r="452" spans="1:31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</row>
    <row r="453" spans="1:31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</row>
    <row r="454" spans="1:31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</row>
    <row r="455" spans="1:31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</row>
    <row r="456" spans="1:31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</row>
    <row r="457" spans="1:31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</row>
    <row r="458" spans="1:31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</row>
    <row r="459" spans="1:31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</row>
    <row r="460" spans="1:31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</row>
    <row r="461" spans="1:31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</row>
    <row r="462" spans="1:31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</row>
    <row r="463" spans="1:31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</row>
    <row r="464" spans="1:31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</row>
    <row r="465" spans="1:31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</row>
    <row r="466" spans="1:31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</row>
    <row r="467" spans="1:31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</row>
    <row r="468" spans="1:31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</row>
    <row r="469" spans="1:31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</row>
    <row r="470" spans="1:31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</row>
    <row r="471" spans="1:31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</row>
    <row r="472" spans="1:31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</row>
    <row r="473" spans="1:31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</row>
    <row r="474" spans="1:31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</row>
    <row r="475" spans="1:31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</row>
    <row r="476" spans="1:31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</row>
    <row r="477" spans="1:31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</row>
    <row r="478" spans="1:31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</row>
    <row r="479" spans="1:31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</row>
    <row r="480" spans="1:31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</row>
    <row r="481" spans="1:31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</row>
    <row r="482" spans="1:31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</row>
    <row r="483" spans="1:31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</row>
    <row r="484" spans="1:31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</row>
    <row r="485" spans="1:31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</row>
    <row r="486" spans="1:31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</row>
    <row r="487" spans="1:31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</row>
    <row r="488" spans="1:31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</row>
    <row r="489" spans="1:31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</row>
    <row r="490" spans="1:31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</row>
    <row r="491" spans="1:31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</row>
    <row r="492" spans="1:31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</row>
    <row r="493" spans="1:31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</row>
    <row r="494" spans="1:31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</row>
    <row r="495" spans="1:31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</row>
    <row r="496" spans="1:31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</row>
    <row r="497" spans="1:31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</row>
    <row r="498" spans="1:31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</row>
    <row r="499" spans="1:31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</row>
    <row r="500" spans="1:31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</row>
    <row r="501" spans="1:31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</row>
    <row r="502" spans="1:31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</row>
    <row r="503" spans="1:31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</row>
    <row r="504" spans="1:31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</row>
    <row r="505" spans="1:31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</row>
    <row r="506" spans="1:31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</row>
    <row r="507" spans="1:31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</row>
    <row r="508" spans="1:31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</row>
    <row r="509" spans="1:31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</row>
    <row r="510" spans="1:31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</row>
    <row r="511" spans="1:31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</row>
    <row r="512" spans="1:31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</row>
    <row r="513" spans="1:31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</row>
    <row r="514" spans="1:31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</row>
    <row r="515" spans="1:31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</row>
    <row r="516" spans="1:31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</row>
    <row r="517" spans="1:31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</row>
    <row r="518" spans="1:31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</row>
    <row r="519" spans="1:31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</row>
    <row r="520" spans="1:31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</row>
    <row r="521" spans="1:31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</row>
    <row r="522" spans="1:31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</row>
    <row r="523" spans="1:31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</row>
    <row r="524" spans="1:31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</row>
    <row r="525" spans="1:31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</row>
    <row r="526" spans="1:31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</row>
    <row r="527" spans="1:31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</row>
    <row r="528" spans="1:31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</row>
    <row r="529" spans="1:31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</row>
    <row r="530" spans="1:31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</row>
    <row r="531" spans="1:31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</row>
    <row r="532" spans="1:31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</row>
    <row r="533" spans="1:31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</row>
    <row r="534" spans="1:31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</row>
    <row r="535" spans="1:31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</row>
    <row r="536" spans="1:31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</row>
    <row r="537" spans="1:31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</row>
    <row r="538" spans="1:31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</row>
    <row r="539" spans="1:31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</row>
    <row r="540" spans="1:31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</row>
    <row r="541" spans="1:31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</row>
    <row r="542" spans="1:31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</row>
    <row r="543" spans="1:31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</row>
    <row r="544" spans="1:31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</row>
    <row r="545" spans="1:31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</row>
    <row r="546" spans="1:31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</row>
    <row r="547" spans="1:31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</row>
    <row r="548" spans="1:31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</row>
    <row r="549" spans="1:31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</row>
    <row r="550" spans="1:31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</row>
    <row r="551" spans="1:31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</row>
    <row r="552" spans="1:31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</row>
    <row r="553" spans="1:31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</row>
    <row r="554" spans="1:31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</row>
    <row r="555" spans="1:31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</row>
    <row r="556" spans="1:31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</row>
    <row r="557" spans="1:31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</row>
    <row r="558" spans="1:31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</row>
    <row r="559" spans="1:31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</row>
    <row r="560" spans="1:31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</row>
    <row r="561" spans="1:31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</row>
    <row r="562" spans="1:31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</row>
    <row r="563" spans="1:31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</row>
    <row r="564" spans="1:31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</row>
    <row r="565" spans="1:31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</row>
    <row r="566" spans="1:31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</row>
    <row r="567" spans="1:31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</row>
    <row r="568" spans="1:31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</row>
    <row r="569" spans="1:31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</row>
    <row r="570" spans="1:31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</row>
    <row r="571" spans="1:31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</row>
    <row r="572" spans="1:31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</row>
    <row r="573" spans="1:31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</row>
    <row r="574" spans="1:31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</row>
    <row r="575" spans="1:31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</row>
    <row r="576" spans="1:31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</row>
    <row r="577" spans="1:31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</row>
    <row r="578" spans="1:31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</row>
    <row r="579" spans="1:31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</row>
    <row r="580" spans="1:31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</row>
    <row r="581" spans="1:31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</row>
    <row r="582" spans="1:31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</row>
    <row r="583" spans="1:31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</row>
    <row r="584" spans="1:31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</row>
    <row r="585" spans="1:31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</row>
    <row r="586" spans="1:31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</row>
    <row r="587" spans="1:31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</row>
    <row r="588" spans="1:31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</row>
    <row r="589" spans="1:31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</row>
    <row r="590" spans="1:31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</row>
    <row r="591" spans="1:31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</row>
    <row r="592" spans="1:31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</row>
    <row r="593" spans="1:31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</row>
    <row r="594" spans="1:31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</row>
    <row r="595" spans="1:31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</row>
    <row r="596" spans="1:31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</row>
    <row r="597" spans="1:31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</row>
    <row r="598" spans="1:31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</row>
    <row r="599" spans="1:31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</row>
    <row r="600" spans="1:31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</row>
    <row r="601" spans="1:31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</row>
    <row r="602" spans="1:31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</row>
    <row r="603" spans="1:31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</row>
    <row r="604" spans="1:31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</row>
    <row r="605" spans="1:31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</row>
    <row r="606" spans="1:31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</row>
    <row r="607" spans="1:31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</row>
    <row r="608" spans="1:31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</row>
    <row r="609" spans="1:31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</row>
    <row r="610" spans="1:31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</row>
    <row r="611" spans="1:31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</row>
    <row r="612" spans="1:31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</row>
    <row r="613" spans="1:31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</row>
    <row r="614" spans="1:31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</row>
    <row r="615" spans="1:31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</row>
    <row r="616" spans="1:31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</row>
    <row r="617" spans="1:31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</row>
    <row r="618" spans="1:31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</row>
    <row r="619" spans="1:31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</row>
    <row r="620" spans="1:31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</row>
    <row r="621" spans="1:31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</row>
    <row r="622" spans="1:31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</row>
    <row r="623" spans="1:31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</row>
    <row r="624" spans="1:31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</row>
    <row r="625" spans="1:31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</row>
    <row r="626" spans="1:31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</row>
    <row r="627" spans="1:31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</row>
    <row r="628" spans="1:31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</row>
    <row r="629" spans="1:31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</row>
    <row r="630" spans="1:31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</row>
    <row r="631" spans="1:31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</row>
    <row r="632" spans="1:31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</row>
    <row r="633" spans="1:31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</row>
    <row r="634" spans="1:31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</row>
    <row r="635" spans="1:31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</row>
    <row r="636" spans="1:31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</row>
    <row r="637" spans="1:31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</row>
    <row r="638" spans="1:31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</row>
    <row r="639" spans="1:31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</row>
    <row r="640" spans="1:31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</row>
    <row r="641" spans="1:31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</row>
    <row r="642" spans="1:31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</row>
    <row r="643" spans="1:31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</row>
    <row r="644" spans="1:31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</row>
    <row r="645" spans="1:31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</row>
    <row r="646" spans="1:31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</row>
    <row r="647" spans="1:31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</row>
    <row r="648" spans="1:31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</row>
    <row r="649" spans="1:31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</row>
    <row r="650" spans="1:31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</row>
    <row r="651" spans="1:31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</row>
    <row r="652" spans="1:31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</row>
    <row r="653" spans="1:31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</row>
    <row r="654" spans="1:31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</row>
    <row r="655" spans="1:31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</row>
    <row r="656" spans="1:31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</row>
    <row r="657" spans="1:31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</row>
    <row r="658" spans="1:31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</row>
    <row r="659" spans="1:31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</row>
    <row r="660" spans="1:31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</row>
    <row r="661" spans="1:31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</row>
    <row r="662" spans="1:31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</row>
    <row r="663" spans="1:31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</row>
    <row r="664" spans="1:31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</row>
    <row r="665" spans="1:31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</row>
    <row r="666" spans="1:31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</row>
    <row r="667" spans="1:31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</row>
    <row r="668" spans="1:31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</row>
    <row r="669" spans="1:31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</row>
    <row r="670" spans="1:31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</row>
    <row r="671" spans="1:31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</row>
    <row r="672" spans="1:31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</row>
    <row r="673" spans="1:31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</row>
    <row r="674" spans="1:31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</row>
    <row r="675" spans="1:31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</row>
    <row r="676" spans="1:31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</row>
    <row r="677" spans="1:31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</row>
    <row r="678" spans="1:31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</row>
    <row r="679" spans="1:31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</row>
    <row r="680" spans="1:31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</row>
    <row r="681" spans="1:31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</row>
    <row r="682" spans="1:31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</row>
    <row r="683" spans="1:31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</row>
    <row r="684" spans="1:31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</row>
    <row r="685" spans="1:31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</row>
    <row r="686" spans="1:31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</row>
    <row r="687" spans="1:31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</row>
    <row r="688" spans="1:31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</row>
    <row r="689" spans="1:31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</row>
    <row r="690" spans="1:31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</row>
    <row r="691" spans="1:31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</row>
    <row r="692" spans="1:31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</row>
    <row r="693" spans="1:31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</row>
    <row r="694" spans="1:31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</row>
    <row r="695" spans="1:31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</row>
    <row r="696" spans="1:31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</row>
    <row r="697" spans="1:31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</row>
    <row r="698" spans="1:31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</row>
    <row r="699" spans="1:31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</row>
    <row r="700" spans="1:31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</row>
    <row r="701" spans="1:31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</row>
    <row r="702" spans="1:31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</row>
    <row r="703" spans="1:31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</row>
    <row r="704" spans="1:31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</row>
    <row r="705" spans="1:31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</row>
    <row r="706" spans="1:31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</row>
    <row r="707" spans="1:31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</row>
    <row r="708" spans="1:31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</row>
    <row r="709" spans="1:31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</row>
    <row r="710" spans="1:31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</row>
    <row r="711" spans="1:31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</row>
    <row r="712" spans="1:31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</row>
    <row r="713" spans="1:31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</row>
    <row r="714" spans="1:31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</row>
    <row r="715" spans="1:31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</row>
    <row r="716" spans="1:31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</row>
    <row r="717" spans="1:31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</row>
    <row r="718" spans="1:31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</row>
    <row r="719" spans="1:31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</row>
    <row r="720" spans="1:31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</row>
    <row r="721" spans="1:31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</row>
    <row r="722" spans="1:31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</row>
    <row r="723" spans="1:31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</row>
    <row r="724" spans="1:31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</row>
    <row r="725" spans="1:31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</row>
    <row r="726" spans="1:31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</row>
    <row r="727" spans="1:31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</row>
    <row r="728" spans="1:31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</row>
    <row r="729" spans="1:31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</row>
    <row r="730" spans="1:31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</row>
    <row r="731" spans="1:31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</row>
    <row r="732" spans="1:31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</row>
    <row r="733" spans="1:31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</row>
    <row r="734" spans="1:31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</row>
    <row r="735" spans="1:31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</row>
    <row r="736" spans="1:31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</row>
    <row r="737" spans="1:31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</row>
    <row r="738" spans="1:31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</row>
    <row r="739" spans="1:31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</row>
    <row r="740" spans="1:31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</row>
    <row r="741" spans="1:31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</row>
    <row r="742" spans="1:31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</row>
    <row r="743" spans="1:31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</row>
    <row r="744" spans="1:31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</row>
    <row r="745" spans="1:31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</row>
    <row r="746" spans="1:31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</row>
    <row r="747" spans="1:31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</row>
    <row r="748" spans="1:31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</row>
    <row r="749" spans="1:31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</row>
    <row r="750" spans="1:31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</row>
    <row r="751" spans="1:31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</row>
    <row r="752" spans="1:31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</row>
    <row r="753" spans="1:31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</row>
    <row r="754" spans="1:31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</row>
    <row r="755" spans="1:31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</row>
    <row r="756" spans="1:31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</row>
    <row r="757" spans="1:31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</row>
    <row r="758" spans="1:31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</row>
    <row r="759" spans="1:31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</row>
    <row r="760" spans="1:31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</row>
    <row r="761" spans="1:31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</row>
    <row r="762" spans="1:31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</row>
    <row r="763" spans="1:31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</row>
    <row r="764" spans="1:31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</row>
    <row r="765" spans="1:31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</row>
    <row r="766" spans="1:31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</row>
    <row r="767" spans="1:31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</row>
    <row r="768" spans="1:31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</row>
    <row r="769" spans="1:31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</row>
    <row r="770" spans="1:31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</row>
    <row r="771" spans="1:31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</row>
    <row r="772" spans="1:31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</row>
    <row r="773" spans="1:31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</row>
    <row r="774" spans="1:31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</row>
    <row r="775" spans="1:31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</row>
    <row r="776" spans="1:31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</row>
    <row r="777" spans="1:31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</row>
    <row r="778" spans="1:31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</row>
    <row r="779" spans="1:31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</row>
    <row r="780" spans="1:31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</row>
    <row r="781" spans="1:31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</row>
    <row r="782" spans="1:31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</row>
    <row r="783" spans="1:31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</row>
    <row r="784" spans="1:31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</row>
    <row r="785" spans="1:31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</row>
    <row r="786" spans="1:31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</row>
    <row r="787" spans="1:31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</row>
    <row r="788" spans="1:31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</row>
    <row r="789" spans="1:31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</row>
    <row r="790" spans="1:31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</row>
    <row r="791" spans="1:31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</row>
    <row r="792" spans="1:31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</row>
    <row r="793" spans="1:31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</row>
    <row r="794" spans="1:31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</row>
    <row r="795" spans="1:31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</row>
    <row r="796" spans="1:31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</row>
    <row r="797" spans="1:31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</row>
    <row r="798" spans="1:31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</row>
    <row r="799" spans="1:31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</row>
    <row r="800" spans="1:31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</row>
    <row r="801" spans="1:31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</row>
    <row r="802" spans="1:31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</row>
    <row r="803" spans="1:31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</row>
    <row r="804" spans="1:31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</row>
    <row r="805" spans="1:31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</row>
    <row r="806" spans="1:31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</row>
    <row r="807" spans="1:31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</row>
    <row r="808" spans="1:31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</row>
    <row r="809" spans="1:31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</row>
    <row r="810" spans="1:31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</row>
    <row r="811" spans="1:31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</row>
    <row r="812" spans="1:31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</row>
    <row r="813" spans="1:31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</row>
    <row r="814" spans="1:31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</row>
    <row r="815" spans="1:31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</row>
    <row r="816" spans="1:31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</row>
    <row r="817" spans="1:31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</row>
    <row r="818" spans="1:31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</row>
    <row r="819" spans="1:31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</row>
    <row r="820" spans="1:31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</row>
    <row r="821" spans="1:31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</row>
    <row r="822" spans="1:31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</row>
    <row r="823" spans="1:31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</row>
    <row r="824" spans="1:31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</row>
    <row r="825" spans="1:31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</row>
    <row r="826" spans="1:31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</row>
    <row r="827" spans="1:31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</row>
    <row r="828" spans="1:31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</row>
    <row r="829" spans="1:31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</row>
    <row r="830" spans="1:31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</row>
    <row r="831" spans="1:31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</row>
    <row r="832" spans="1:31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</row>
    <row r="833" spans="1:31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</row>
    <row r="834" spans="1:31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</row>
    <row r="835" spans="1:31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</row>
    <row r="836" spans="1:31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</row>
    <row r="837" spans="1:31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</row>
    <row r="838" spans="1:31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</row>
    <row r="839" spans="1:31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</row>
    <row r="840" spans="1:31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</row>
    <row r="841" spans="1:31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</row>
    <row r="842" spans="1:31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</row>
    <row r="843" spans="1:31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</row>
    <row r="844" spans="1:31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</row>
    <row r="845" spans="1:31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</row>
    <row r="846" spans="1:31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</row>
    <row r="847" spans="1:31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</row>
    <row r="848" spans="1:31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</row>
    <row r="849" spans="1:31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</row>
    <row r="850" spans="1:31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</row>
    <row r="851" spans="1:31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</row>
    <row r="852" spans="1:31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</row>
    <row r="853" spans="1:31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</row>
    <row r="854" spans="1:31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</row>
    <row r="855" spans="1:31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</row>
    <row r="856" spans="1:31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</row>
    <row r="857" spans="1:31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</row>
    <row r="858" spans="1:31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</row>
    <row r="859" spans="1:31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</row>
    <row r="860" spans="1:31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</row>
    <row r="861" spans="1:31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</row>
    <row r="862" spans="1:31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</row>
    <row r="863" spans="1:31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</row>
    <row r="864" spans="1:31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</row>
    <row r="865" spans="1:31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</row>
    <row r="866" spans="1:31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</row>
    <row r="867" spans="1:31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</row>
    <row r="868" spans="1:31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</row>
    <row r="869" spans="1:31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</row>
    <row r="870" spans="1:31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</row>
    <row r="871" spans="1:31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</row>
    <row r="872" spans="1:31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</row>
    <row r="873" spans="1:31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</row>
    <row r="874" spans="1:31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</row>
    <row r="875" spans="1:31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</row>
    <row r="876" spans="1:31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</row>
    <row r="877" spans="1:31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</row>
    <row r="878" spans="1:31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</row>
    <row r="879" spans="1:31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</row>
    <row r="880" spans="1:31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</row>
    <row r="881" spans="1:31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</row>
    <row r="882" spans="1:31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</row>
    <row r="883" spans="1:31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</row>
    <row r="884" spans="1:31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</row>
    <row r="885" spans="1:31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</row>
    <row r="886" spans="1:31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</row>
    <row r="887" spans="1:31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</row>
    <row r="888" spans="1:31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</row>
    <row r="889" spans="1:31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</row>
    <row r="890" spans="1:31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</row>
    <row r="891" spans="1:31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</row>
    <row r="892" spans="1:31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</row>
    <row r="893" spans="1:31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</row>
    <row r="894" spans="1:31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</row>
    <row r="895" spans="1:31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</row>
    <row r="896" spans="1:31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</row>
    <row r="897" spans="1:31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</row>
    <row r="898" spans="1:31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</row>
    <row r="899" spans="1:31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</row>
    <row r="900" spans="1:31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</row>
    <row r="901" spans="1:31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</row>
    <row r="902" spans="1:31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</row>
    <row r="903" spans="1:31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</row>
    <row r="904" spans="1:31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</row>
    <row r="905" spans="1:31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</row>
    <row r="906" spans="1:31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</row>
    <row r="907" spans="1:31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</row>
    <row r="908" spans="1:31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</row>
    <row r="909" spans="1:31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</row>
    <row r="910" spans="1:31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</row>
    <row r="911" spans="1:31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</row>
    <row r="912" spans="1:31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</row>
    <row r="913" spans="1:31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</row>
    <row r="914" spans="1:31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</row>
    <row r="915" spans="1:31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</row>
    <row r="916" spans="1:31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</row>
    <row r="917" spans="1:31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</row>
    <row r="918" spans="1:31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</row>
    <row r="919" spans="1:31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</row>
    <row r="920" spans="1:31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</row>
    <row r="921" spans="1:31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</row>
    <row r="922" spans="1:31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</row>
    <row r="923" spans="1:31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</row>
    <row r="924" spans="1:31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</row>
    <row r="925" spans="1:31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</row>
    <row r="926" spans="1:31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</row>
    <row r="927" spans="1:31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</row>
    <row r="928" spans="1:31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</row>
    <row r="929" spans="1:31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</row>
    <row r="930" spans="1:31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</row>
    <row r="931" spans="1:31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</row>
    <row r="932" spans="1:31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</row>
    <row r="933" spans="1:31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</row>
    <row r="934" spans="1:31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</row>
    <row r="935" spans="1:31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</row>
    <row r="936" spans="1:31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</row>
    <row r="937" spans="1:31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</row>
    <row r="938" spans="1:31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</row>
    <row r="939" spans="1:31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</row>
    <row r="940" spans="1:31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</row>
    <row r="941" spans="1:31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</row>
    <row r="942" spans="1:31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</row>
    <row r="943" spans="1:31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</row>
    <row r="944" spans="1:31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</row>
    <row r="945" spans="1:31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</row>
    <row r="946" spans="1:31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</row>
    <row r="947" spans="1:31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</row>
    <row r="948" spans="1:31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</row>
    <row r="949" spans="1:31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</row>
    <row r="950" spans="1:31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</row>
    <row r="951" spans="1:31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</row>
    <row r="952" spans="1:31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</row>
    <row r="953" spans="1:31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</row>
    <row r="954" spans="1:31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</row>
    <row r="955" spans="1:31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</row>
    <row r="956" spans="1:31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</row>
    <row r="957" spans="1:31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</row>
    <row r="958" spans="1:31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</row>
    <row r="959" spans="1:31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</row>
    <row r="960" spans="1:31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</row>
    <row r="961" spans="1:31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</row>
    <row r="962" spans="1:31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</row>
    <row r="963" spans="1:31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</row>
    <row r="964" spans="1:31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</row>
    <row r="965" spans="1:31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</row>
    <row r="966" spans="1:31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</row>
    <row r="967" spans="1:31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</row>
    <row r="968" spans="1:31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</row>
    <row r="969" spans="1:31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</row>
    <row r="970" spans="1:31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</row>
    <row r="971" spans="1:31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</row>
    <row r="972" spans="1:31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</row>
    <row r="973" spans="1:31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</row>
    <row r="974" spans="1:31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</row>
    <row r="975" spans="1:31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</row>
    <row r="976" spans="1:31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</row>
    <row r="977" spans="1:31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</row>
    <row r="978" spans="1:31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</row>
    <row r="979" spans="1:31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</row>
    <row r="980" spans="1:31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</row>
    <row r="981" spans="1:31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</row>
    <row r="982" spans="1:31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</row>
    <row r="983" spans="1:31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</row>
    <row r="984" spans="1:31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</row>
    <row r="985" spans="1:31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</row>
    <row r="986" spans="1:31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</row>
    <row r="987" spans="1:31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</row>
    <row r="988" spans="1:31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</row>
    <row r="989" spans="1:31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</row>
    <row r="990" spans="1:31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</row>
    <row r="991" spans="1:31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</row>
    <row r="992" spans="1:31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</row>
    <row r="993" spans="1:31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</row>
    <row r="994" spans="1:31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</row>
    <row r="995" spans="1:31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</row>
    <row r="996" spans="1:31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</row>
    <row r="997" spans="1:31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</row>
    <row r="998" spans="1:31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</row>
    <row r="999" spans="1:31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</row>
    <row r="1000" spans="1:31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</row>
  </sheetData>
  <mergeCells count="4">
    <mergeCell ref="I1:J1"/>
    <mergeCell ref="K1:L1"/>
    <mergeCell ref="M1:N1"/>
    <mergeCell ref="A11:G11"/>
  </mergeCells>
  <hyperlinks>
    <hyperlink ref="B3" r:id="rId1"/>
    <hyperlink ref="B4" r:id="rId2"/>
    <hyperlink ref="B5" r:id="rId3"/>
    <hyperlink ref="B6" r:id="rId4"/>
    <hyperlink ref="B7" r:id="rId5"/>
    <hyperlink ref="B8" r:id="rId6"/>
    <hyperlink ref="B9" r:id="rId7"/>
    <hyperlink ref="B10" r:id="rId8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as of 22 May 2023</vt:lpstr>
      <vt:lpstr>Copy of as of 13 Sep 2022.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Celyn</cp:lastModifiedBy>
  <dcterms:created xsi:type="dcterms:W3CDTF">2020-01-03T02:42:11Z</dcterms:created>
  <dcterms:modified xsi:type="dcterms:W3CDTF">2023-05-22T01:04:42Z</dcterms:modified>
</cp:coreProperties>
</file>