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345" windowWidth="19875" windowHeight="7725" activeTab="1"/>
  </bookViews>
  <sheets>
    <sheet name="Summary AR" sheetId="8" r:id="rId1"/>
    <sheet name="AR All Market" sheetId="5" r:id="rId2"/>
    <sheet name="In-transit Accounts FF" sheetId="2" r:id="rId3"/>
    <sheet name="Currency" sheetId="7" r:id="rId4"/>
  </sheets>
  <definedNames>
    <definedName name="_xlnm._FilterDatabase" localSheetId="1" hidden="1">'AR All Market'!$A$1:$AK$1</definedName>
    <definedName name="_xlnm._FilterDatabase" localSheetId="2" hidden="1">'In-transit Accounts FF'!$A$1:$U$136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Q229" i="5" l="1"/>
  <c r="Q227" i="5"/>
  <c r="Q224" i="5"/>
  <c r="Q223" i="5"/>
  <c r="Q220" i="5"/>
  <c r="Q219" i="5"/>
  <c r="Q214" i="5"/>
  <c r="Q213" i="5"/>
  <c r="Q212" i="5"/>
  <c r="Q211" i="5"/>
  <c r="Q210" i="5"/>
  <c r="Q184" i="5"/>
  <c r="Q182" i="5"/>
  <c r="Q174" i="5"/>
  <c r="Q173" i="5"/>
  <c r="Q172" i="5"/>
  <c r="Q171" i="5"/>
  <c r="Q170" i="5"/>
  <c r="Q169" i="5"/>
  <c r="Q168" i="5"/>
  <c r="Q167" i="5"/>
  <c r="Q166" i="5"/>
  <c r="Q165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6" i="5"/>
  <c r="Q135" i="5"/>
  <c r="Q134" i="5"/>
  <c r="Q133" i="5"/>
  <c r="Q132" i="5"/>
  <c r="Q131" i="5"/>
  <c r="Q130" i="5"/>
  <c r="Q129" i="5"/>
  <c r="Q128" i="5"/>
  <c r="Q127" i="5"/>
  <c r="Q126" i="5"/>
  <c r="Q105" i="5"/>
  <c r="Q104" i="5"/>
  <c r="Q102" i="5"/>
  <c r="Q101" i="5"/>
  <c r="Q100" i="5"/>
  <c r="Q99" i="5"/>
  <c r="Q97" i="5"/>
  <c r="Q96" i="5"/>
  <c r="Q95" i="5"/>
  <c r="Q92" i="5"/>
  <c r="Q91" i="5"/>
  <c r="Q90" i="5"/>
  <c r="Q89" i="5"/>
  <c r="Q88" i="5"/>
  <c r="Q85" i="5"/>
  <c r="Q83" i="5"/>
  <c r="Q80" i="5"/>
  <c r="Q79" i="5"/>
  <c r="Q78" i="5"/>
  <c r="Q77" i="5"/>
  <c r="Q76" i="5"/>
  <c r="Q75" i="5"/>
  <c r="Q74" i="5"/>
  <c r="Q73" i="5"/>
  <c r="Q71" i="5"/>
  <c r="Q70" i="5"/>
  <c r="Q69" i="5"/>
  <c r="Q68" i="5"/>
  <c r="Q65" i="5"/>
  <c r="Q64" i="5"/>
  <c r="Q60" i="5"/>
  <c r="Q58" i="5"/>
  <c r="Q45" i="5"/>
  <c r="Q44" i="5"/>
  <c r="Q42" i="5"/>
  <c r="Q41" i="5"/>
  <c r="Q39" i="5"/>
  <c r="Q22" i="5"/>
  <c r="Q19" i="5"/>
  <c r="Q18" i="5"/>
  <c r="Q225" i="5"/>
  <c r="Q222" i="5"/>
  <c r="Q218" i="5"/>
  <c r="Q209" i="5"/>
  <c r="Q207" i="5"/>
  <c r="Q204" i="5"/>
  <c r="Q203" i="5"/>
  <c r="Q200" i="5"/>
  <c r="Q198" i="5"/>
  <c r="Q197" i="5"/>
  <c r="Q194" i="5"/>
  <c r="Q191" i="5"/>
  <c r="Q190" i="5"/>
  <c r="Q188" i="5"/>
  <c r="Q186" i="5"/>
  <c r="Q185" i="5"/>
  <c r="Q183" i="5"/>
  <c r="Q124" i="5"/>
  <c r="Q121" i="5"/>
  <c r="Q119" i="5"/>
  <c r="Q117" i="5"/>
  <c r="Q116" i="5"/>
  <c r="Q115" i="5"/>
  <c r="Q114" i="5"/>
  <c r="Q113" i="5"/>
  <c r="Q112" i="5"/>
  <c r="Q111" i="5"/>
  <c r="Q109" i="5"/>
  <c r="Q108" i="5"/>
  <c r="Q107" i="5"/>
  <c r="Q66" i="5"/>
  <c r="Q57" i="5"/>
  <c r="Q53" i="5"/>
  <c r="Q47" i="5"/>
  <c r="Q46" i="5"/>
  <c r="Q37" i="5"/>
  <c r="Q36" i="5"/>
  <c r="Q35" i="5"/>
  <c r="Q34" i="5"/>
  <c r="Q32" i="5"/>
  <c r="Q31" i="5"/>
  <c r="Q29" i="5"/>
  <c r="Q27" i="5"/>
  <c r="Q26" i="5"/>
  <c r="Q24" i="5"/>
  <c r="Q16" i="5"/>
  <c r="Q82" i="5"/>
  <c r="Q81" i="5"/>
  <c r="Q20" i="5"/>
  <c r="Q43" i="5"/>
  <c r="Q40" i="5"/>
  <c r="Q23" i="5"/>
  <c r="Q21" i="5"/>
  <c r="Q226" i="5"/>
  <c r="Q221" i="5"/>
  <c r="Q217" i="5"/>
  <c r="Q216" i="5"/>
  <c r="Q215" i="5"/>
  <c r="Q193" i="5"/>
  <c r="Q164" i="5"/>
  <c r="Q137" i="5"/>
  <c r="Q125" i="5"/>
  <c r="Q103" i="5"/>
  <c r="Q98" i="5"/>
  <c r="Q94" i="5"/>
  <c r="Q93" i="5"/>
  <c r="Q87" i="5"/>
  <c r="Q86" i="5"/>
  <c r="Q84" i="5"/>
  <c r="Q72" i="5"/>
  <c r="Q63" i="5"/>
  <c r="Q62" i="5"/>
  <c r="Q61" i="5"/>
  <c r="Q59" i="5"/>
  <c r="Q38" i="5"/>
  <c r="Q2" i="5"/>
  <c r="Q208" i="5"/>
  <c r="Q206" i="5"/>
  <c r="Q205" i="5"/>
  <c r="Q202" i="5"/>
  <c r="Q201" i="5"/>
  <c r="Q199" i="5"/>
  <c r="Q196" i="5"/>
  <c r="Q195" i="5"/>
  <c r="Q192" i="5"/>
  <c r="Q189" i="5"/>
  <c r="Q187" i="5"/>
  <c r="Q181" i="5"/>
  <c r="Q180" i="5"/>
  <c r="Q179" i="5"/>
  <c r="Q178" i="5"/>
  <c r="Q177" i="5"/>
  <c r="Q176" i="5"/>
  <c r="Q175" i="5"/>
  <c r="Q123" i="5"/>
  <c r="Q122" i="5"/>
  <c r="Q120" i="5"/>
  <c r="Q118" i="5"/>
  <c r="Q110" i="5"/>
  <c r="Q106" i="5"/>
  <c r="Q67" i="5"/>
  <c r="Q56" i="5"/>
  <c r="Q55" i="5"/>
  <c r="Q54" i="5"/>
  <c r="Q52" i="5"/>
  <c r="Q51" i="5"/>
  <c r="Q50" i="5"/>
  <c r="Q49" i="5"/>
  <c r="Q48" i="5"/>
  <c r="Q33" i="5"/>
  <c r="Q30" i="5"/>
  <c r="Q28" i="5"/>
  <c r="Q25" i="5"/>
  <c r="Q17" i="5"/>
  <c r="Q15" i="5"/>
  <c r="Q14" i="5"/>
  <c r="Q13" i="5"/>
  <c r="Q12" i="5"/>
  <c r="Q11" i="5"/>
  <c r="Q10" i="5"/>
  <c r="Q9" i="5"/>
  <c r="Q8" i="5"/>
  <c r="Q7" i="5"/>
  <c r="Q6" i="5"/>
  <c r="Q5" i="5"/>
  <c r="Q4" i="5"/>
  <c r="Q3" i="5"/>
</calcChain>
</file>

<file path=xl/sharedStrings.xml><?xml version="1.0" encoding="utf-8"?>
<sst xmlns="http://schemas.openxmlformats.org/spreadsheetml/2006/main" count="3752" uniqueCount="982">
  <si>
    <t>CID</t>
  </si>
  <si>
    <t>CustomerName</t>
  </si>
  <si>
    <t>Company Name</t>
  </si>
  <si>
    <t>Market</t>
  </si>
  <si>
    <t>POD</t>
  </si>
  <si>
    <t>CUR</t>
  </si>
  <si>
    <t>Terms</t>
  </si>
  <si>
    <t>Terms
On-Ship</t>
  </si>
  <si>
    <t>Country</t>
  </si>
  <si>
    <t>Arrived
Not Released</t>
  </si>
  <si>
    <t>InTransit
Not Released</t>
  </si>
  <si>
    <t>Unshipped</t>
  </si>
  <si>
    <t>Balance</t>
  </si>
  <si>
    <t>Required
Balance</t>
  </si>
  <si>
    <t>Minimum
Due</t>
  </si>
  <si>
    <t>Total
Due</t>
  </si>
  <si>
    <t>Receivables
Type</t>
  </si>
  <si>
    <t>REMARKS</t>
  </si>
  <si>
    <t>AM</t>
  </si>
  <si>
    <t>RS</t>
  </si>
  <si>
    <t>Last</t>
  </si>
  <si>
    <t>David Sena</t>
  </si>
  <si>
    <t>2 Cheap Cars - Canada</t>
  </si>
  <si>
    <t>CIF 60 50 NW</t>
  </si>
  <si>
    <t>New Westminster</t>
  </si>
  <si>
    <t>JPY</t>
  </si>
  <si>
    <t>Canada</t>
  </si>
  <si>
    <t>DEPOSIT DUE</t>
  </si>
  <si>
    <t>2CC</t>
  </si>
  <si>
    <t>Jojo Hemi</t>
  </si>
  <si>
    <t>Maria Cristina Villamor</t>
  </si>
  <si>
    <t>4/26/2019</t>
  </si>
  <si>
    <t>Masaki Ohno</t>
  </si>
  <si>
    <t>2 Cheap Cars (M.Ohno)</t>
  </si>
  <si>
    <t>NZ SPLIT 2 40,500-1,050 2CC</t>
  </si>
  <si>
    <t>Auckland</t>
  </si>
  <si>
    <t>New Zealand</t>
  </si>
  <si>
    <t>Janine Malapit</t>
  </si>
  <si>
    <t>4/25/2019</t>
  </si>
  <si>
    <t>2 Cheap Cars (Y.Sena)</t>
  </si>
  <si>
    <t>Darryl McGifford</t>
  </si>
  <si>
    <t>Autoterminal New Zealand Ltd.</t>
  </si>
  <si>
    <t>ATNZ CIF</t>
  </si>
  <si>
    <t>FULL PAYMENT DUE</t>
  </si>
  <si>
    <t>ATNZ</t>
  </si>
  <si>
    <t>Robert Stone</t>
  </si>
  <si>
    <t>Jason Rolston or Mabel Tautala</t>
  </si>
  <si>
    <t>Buying Solutions- Non Vds Wellington</t>
  </si>
  <si>
    <t>NZ SPLIT 2 55,000-1,185 BS Special</t>
  </si>
  <si>
    <t>Wellington</t>
  </si>
  <si>
    <t>Buying Solutions</t>
  </si>
  <si>
    <t>4/23/2019</t>
  </si>
  <si>
    <t>BuyingSolutions-LytteltonNonVds</t>
  </si>
  <si>
    <t>Lyttelton</t>
  </si>
  <si>
    <t>Jason Rolston</t>
  </si>
  <si>
    <t>4/24/2019</t>
  </si>
  <si>
    <t>JASON ROLSTON or Mabel Tautala</t>
  </si>
  <si>
    <t>Buying Solutions - Non VDS Napier</t>
  </si>
  <si>
    <t>Buying Solutions - CTN Dunedin</t>
  </si>
  <si>
    <t>Port Chalmers</t>
  </si>
  <si>
    <t>Buying Solutions - Non VDS</t>
  </si>
  <si>
    <t>BuyingSolutionsHoldingAccount</t>
  </si>
  <si>
    <t>NZ SPLIT 2 80,000-1,275BS</t>
  </si>
  <si>
    <t>Paul Gin Bacaltos</t>
  </si>
  <si>
    <t>Andrew  Joyce</t>
  </si>
  <si>
    <t>Andrew Joyce- Buying Solutions</t>
  </si>
  <si>
    <t>NZ SPLIT 2 95,000-1,490BS</t>
  </si>
  <si>
    <t>Rhea Grace Beldeniza</t>
  </si>
  <si>
    <t>Aaron Clark</t>
  </si>
  <si>
    <t>Aaron Clark- Buying Solutions</t>
  </si>
  <si>
    <t>Neil Curran</t>
  </si>
  <si>
    <t>Neil Curran- Buying Solutions</t>
  </si>
  <si>
    <t>YUAN JIANG DENG</t>
  </si>
  <si>
    <t>Starchch LTD</t>
  </si>
  <si>
    <t>NZ SPLIT 2n 80,000-1,300</t>
  </si>
  <si>
    <t>NZD</t>
  </si>
  <si>
    <t>Follow Up  -  Akira</t>
  </si>
  <si>
    <t>Hiroki Yagami</t>
  </si>
  <si>
    <t>Jason Wood</t>
  </si>
  <si>
    <t>Paul Kelly Motor Company</t>
  </si>
  <si>
    <t>NZ SPLIT 2n 55,000-1150 NL</t>
  </si>
  <si>
    <t>Glenn Keatley</t>
  </si>
  <si>
    <t>3/22/2019</t>
  </si>
  <si>
    <t>Peter Kisakye</t>
  </si>
  <si>
    <t>Peter Kisakye-730828</t>
  </si>
  <si>
    <t>CIFJEVIC(20) 50</t>
  </si>
  <si>
    <t>Mombasa</t>
  </si>
  <si>
    <t>USD</t>
  </si>
  <si>
    <t>Uganda</t>
  </si>
  <si>
    <t>Roxie Stephanie Abella</t>
  </si>
  <si>
    <t>4/18/2019</t>
  </si>
  <si>
    <t>Henry George Okoch</t>
  </si>
  <si>
    <t>Henry George Okoch-865389</t>
  </si>
  <si>
    <t>CIFJAAI(20) 50</t>
  </si>
  <si>
    <t>Dar Es Salaam</t>
  </si>
  <si>
    <t>Tanzania</t>
  </si>
  <si>
    <t>Iqbal Khalid</t>
  </si>
  <si>
    <t>Iqbal Khalid-865364</t>
  </si>
  <si>
    <t>CIF 85 50</t>
  </si>
  <si>
    <t>Southampton</t>
  </si>
  <si>
    <t>GBP</t>
  </si>
  <si>
    <t>United Kingdom</t>
  </si>
  <si>
    <t>Akira Sato</t>
  </si>
  <si>
    <t>KolTrade</t>
  </si>
  <si>
    <t>CIF Container - Helsinki</t>
  </si>
  <si>
    <t>Helsinki</t>
  </si>
  <si>
    <t>EUR</t>
  </si>
  <si>
    <t>Finland</t>
  </si>
  <si>
    <t>Windy Mae Ambrad</t>
  </si>
  <si>
    <t>4/17/2019</t>
  </si>
  <si>
    <t>Paul Skinner</t>
  </si>
  <si>
    <t>Paul Skinner-826712</t>
  </si>
  <si>
    <t>Georgetown GC</t>
  </si>
  <si>
    <t>Grand Cayman</t>
  </si>
  <si>
    <t>oleh karabin</t>
  </si>
  <si>
    <t>oleh karabin-722570</t>
  </si>
  <si>
    <t>Dublin</t>
  </si>
  <si>
    <t>Ireland</t>
  </si>
  <si>
    <t>Richsix Bornales</t>
  </si>
  <si>
    <t>Marilou Garcia</t>
  </si>
  <si>
    <t>kyle watson</t>
  </si>
  <si>
    <t>Fridgy Ltd</t>
  </si>
  <si>
    <t>NZ SPLIT 2n 80,000-1,475</t>
  </si>
  <si>
    <t>DEPOSIT DUE; FULL PAYMENT DUE</t>
  </si>
  <si>
    <t>Grace Lim</t>
  </si>
  <si>
    <t>Will Casey</t>
  </si>
  <si>
    <t>MajikMotors.</t>
  </si>
  <si>
    <t>NZ SPLIT 2 60,000-1,150</t>
  </si>
  <si>
    <t>Michael Bullock</t>
  </si>
  <si>
    <t>Peng Du</t>
  </si>
  <si>
    <t>Five Star Car Valet</t>
  </si>
  <si>
    <t>Ryo Nishida</t>
  </si>
  <si>
    <t>Richelle Elledo</t>
  </si>
  <si>
    <t>Waseem Khan</t>
  </si>
  <si>
    <t>Auto Trading-863907</t>
  </si>
  <si>
    <t>NZ SPLIT 2n 55,000-1,100 SA</t>
  </si>
  <si>
    <t>I Autos Direct Limited</t>
  </si>
  <si>
    <t>Farook Khan</t>
  </si>
  <si>
    <t>MSK-864076</t>
  </si>
  <si>
    <t>NZ SPLIT 2 55,000-1300 FLAT</t>
  </si>
  <si>
    <t>Eve Cudico</t>
  </si>
  <si>
    <t>Andrew Jarvis</t>
  </si>
  <si>
    <t>Selective Autos</t>
  </si>
  <si>
    <t>Takahito Usami NZ</t>
  </si>
  <si>
    <t>Renata   Kahuroa</t>
  </si>
  <si>
    <t>Pacific Auto Carriers (NZ) Limited</t>
  </si>
  <si>
    <t>NZ SPLIT 2 65,000-1,285</t>
  </si>
  <si>
    <t>Sharad Awadh</t>
  </si>
  <si>
    <t>E-CommCarSalesLtd-132092</t>
  </si>
  <si>
    <t>Ma. Sheila Mellomida</t>
  </si>
  <si>
    <t>2/13/2019</t>
  </si>
  <si>
    <t>Christopher Bird</t>
  </si>
  <si>
    <t>Chris Bird Motor Company-863916</t>
  </si>
  <si>
    <t>NZ SPLIT 2n 70,000-1,295</t>
  </si>
  <si>
    <t>2/23/2019</t>
  </si>
  <si>
    <t>Mark  Smith</t>
  </si>
  <si>
    <t>Autoworld Cars</t>
  </si>
  <si>
    <t>NZ SPLIT 2 60,000-1,460 KT</t>
  </si>
  <si>
    <t>Brian Osborne</t>
  </si>
  <si>
    <t>OSBORNE MOTORS LTD</t>
  </si>
  <si>
    <t>Abegail Mendez</t>
  </si>
  <si>
    <t>Simon Varg</t>
  </si>
  <si>
    <t>WargTrading,SimonVarg</t>
  </si>
  <si>
    <t>Gothenburg</t>
  </si>
  <si>
    <t>Sweden</t>
  </si>
  <si>
    <t>Sherlene Sarabia</t>
  </si>
  <si>
    <t>reno forbes</t>
  </si>
  <si>
    <t>reno</t>
  </si>
  <si>
    <t>CIF 85 50 PSI</t>
  </si>
  <si>
    <t>Nassau</t>
  </si>
  <si>
    <t>Bahamas</t>
  </si>
  <si>
    <t>Jeralyn Salar</t>
  </si>
  <si>
    <t>3/29/2019</t>
  </si>
  <si>
    <t>Joona Maukonen</t>
  </si>
  <si>
    <t>Joona Maukonen-851662</t>
  </si>
  <si>
    <t>Hanko</t>
  </si>
  <si>
    <t>Gino Persaud</t>
  </si>
  <si>
    <t xml:space="preserve">Gino </t>
  </si>
  <si>
    <t>Georgetown GY</t>
  </si>
  <si>
    <t>Guyana</t>
  </si>
  <si>
    <t>Jhonna Lubriato</t>
  </si>
  <si>
    <t>3/28/2019</t>
  </si>
  <si>
    <t>Mohamed Alim Ibrahim</t>
  </si>
  <si>
    <t>motor trend auto sale</t>
  </si>
  <si>
    <t>Shahzad Ahmed</t>
  </si>
  <si>
    <t>Leighton Haughton</t>
  </si>
  <si>
    <t>Leiven Car's Import</t>
  </si>
  <si>
    <t>Kingston</t>
  </si>
  <si>
    <t>Jamaica</t>
  </si>
  <si>
    <t>Gerald Macharia</t>
  </si>
  <si>
    <t>FoxwoodInvestmentsLimited</t>
  </si>
  <si>
    <t>CIFJEVIC(20) 60</t>
  </si>
  <si>
    <t>Kenya</t>
  </si>
  <si>
    <t>Janelle Zamora</t>
  </si>
  <si>
    <t>Jason  Taylor</t>
  </si>
  <si>
    <t>Jason Taylor Vehicle Sales Ltd</t>
  </si>
  <si>
    <t>NZ SPLIT 2 70,000-1550</t>
  </si>
  <si>
    <t>Jinjia  Wang</t>
  </si>
  <si>
    <t>starchch-681985</t>
  </si>
  <si>
    <t>Cherry Bulilan</t>
  </si>
  <si>
    <t>daleep singh</t>
  </si>
  <si>
    <t>FEATHERSON IMPORTS LIMITED..</t>
  </si>
  <si>
    <t>Tyler Posser</t>
  </si>
  <si>
    <t>Vehicle Imports Limited - Manukau</t>
  </si>
  <si>
    <t>NZ SPLIT 2 65,000-1,250</t>
  </si>
  <si>
    <t>Brian Wright</t>
  </si>
  <si>
    <t xml:space="preserve">Smithburn Motors </t>
  </si>
  <si>
    <t>Simon Sceats</t>
  </si>
  <si>
    <t>Omega Rental Cars Ltd</t>
  </si>
  <si>
    <t>NZ SPLIT 2 70,000-1,275BS</t>
  </si>
  <si>
    <t>Russel White</t>
  </si>
  <si>
    <t>CarsonYarrow-385709</t>
  </si>
  <si>
    <t>NZ SPLIT 2n 70,000-1585</t>
  </si>
  <si>
    <t>wayne owen</t>
  </si>
  <si>
    <t>wayneowencars</t>
  </si>
  <si>
    <t>NZ SPLIT 2 80,000-1,525</t>
  </si>
  <si>
    <t>Ross Houston</t>
  </si>
  <si>
    <t>BlackwellMotorsLtd</t>
  </si>
  <si>
    <t>Leon Lewis &amp; Tyler Prosser</t>
  </si>
  <si>
    <t>Vehicle Imports Limited - Gisborne</t>
  </si>
  <si>
    <t>Tauranga</t>
  </si>
  <si>
    <t>Ravinesh Kumar</t>
  </si>
  <si>
    <t>JSR LIFE MOTORS LTD</t>
  </si>
  <si>
    <t>NZ SPLIT 2 80,000-1,250</t>
  </si>
  <si>
    <t>KING STREET CARS-864942</t>
  </si>
  <si>
    <t>renny biscette</t>
  </si>
  <si>
    <t>renny biscette-327364</t>
  </si>
  <si>
    <t>Pt Castries</t>
  </si>
  <si>
    <t>St Lucia</t>
  </si>
  <si>
    <t>3/30/2019</t>
  </si>
  <si>
    <t>Jonas Karlsson</t>
  </si>
  <si>
    <t>Jonas Karlsson-850247</t>
  </si>
  <si>
    <t>Wilnar Diosana</t>
  </si>
  <si>
    <t>Prolimina Tairo</t>
  </si>
  <si>
    <t>Prolimina Tairo-864862</t>
  </si>
  <si>
    <t>Ry An Mangumpit</t>
  </si>
  <si>
    <t>4/15/2019</t>
  </si>
  <si>
    <t>Ssozi Thadeus Edward Kimanje</t>
  </si>
  <si>
    <t>SsoziThadeusEdwardKimanje</t>
  </si>
  <si>
    <t>Nasser Lubega</t>
  </si>
  <si>
    <t xml:space="preserve">Kabojja Junior School Ltd </t>
  </si>
  <si>
    <t>John Paul Digamo</t>
  </si>
  <si>
    <t>Anirudh Manic</t>
  </si>
  <si>
    <t>ManicTechRacing.com</t>
  </si>
  <si>
    <t>Jacksonville</t>
  </si>
  <si>
    <t>USA</t>
  </si>
  <si>
    <t>Poca Joe Didal</t>
  </si>
  <si>
    <t>Kondani Sakala</t>
  </si>
  <si>
    <t>KondaniSakala-338281</t>
  </si>
  <si>
    <t>Zambia</t>
  </si>
  <si>
    <t>4/13/2019</t>
  </si>
  <si>
    <t>Javed Iqbal</t>
  </si>
  <si>
    <t>Javed Iqbal-861494</t>
  </si>
  <si>
    <t>Karen Faith Eniola</t>
  </si>
  <si>
    <t>Motortrade</t>
  </si>
  <si>
    <t>CIF 85 50 PSI Vons Jap</t>
  </si>
  <si>
    <t>Follow-up -   KNakajima</t>
  </si>
  <si>
    <t>Kazuya Nakajima</t>
  </si>
  <si>
    <t>CHINA MART IMPORT/EXPORT LTD</t>
  </si>
  <si>
    <t>LENNY STARR ROLAND SAMUELS</t>
  </si>
  <si>
    <t>4/22/2019</t>
  </si>
  <si>
    <t>China Mart Import &amp; EXPORT LTD</t>
  </si>
  <si>
    <t>SCOTT &amp; CO AUTO SALES</t>
  </si>
  <si>
    <t>Jannock c store and auto repairs ltd</t>
  </si>
  <si>
    <t>Michael Quach</t>
  </si>
  <si>
    <t>Recreational Vehicles Pty Ltd</t>
  </si>
  <si>
    <t>OZ SPLIT 2 80,000-1,750</t>
  </si>
  <si>
    <t>Port Kembla-Sydney</t>
  </si>
  <si>
    <t>Australia</t>
  </si>
  <si>
    <t>Wilbert Rama</t>
  </si>
  <si>
    <t>Robert Nelson</t>
  </si>
  <si>
    <t>Exquisite Vehicles &amp; Parts Ltd</t>
  </si>
  <si>
    <t>Follow-up -  RYO</t>
  </si>
  <si>
    <t>Karingo Njoka</t>
  </si>
  <si>
    <t>ExplorationTours</t>
  </si>
  <si>
    <t>Ariane Luyao</t>
  </si>
  <si>
    <t>elijah gichohi</t>
  </si>
  <si>
    <t>elijah gichohi-807899</t>
  </si>
  <si>
    <t>Lilian Mburu</t>
  </si>
  <si>
    <t>Lilian Mburu-863449</t>
  </si>
  <si>
    <t>3/21/2019</t>
  </si>
  <si>
    <t xml:space="preserve">Mary Mwenda </t>
  </si>
  <si>
    <t>Mary Mwenda -850764</t>
  </si>
  <si>
    <t>Nancy Tiaba</t>
  </si>
  <si>
    <t>3/27/2019</t>
  </si>
  <si>
    <t>Thomas Ngokonyo</t>
  </si>
  <si>
    <t>ThomasNgokonyo-311352</t>
  </si>
  <si>
    <t>MOURICE IMBALE</t>
  </si>
  <si>
    <t>MOURICE IMBALE-863900</t>
  </si>
  <si>
    <t>Gustavo Barbosa</t>
  </si>
  <si>
    <t>Gustavo Barbosa-864531</t>
  </si>
  <si>
    <t>Blasio Lazarus</t>
  </si>
  <si>
    <t>Blasio Lazarus-865223</t>
  </si>
  <si>
    <t>Bristol</t>
  </si>
  <si>
    <t>Zack Hill</t>
  </si>
  <si>
    <t>Zack Hill-755387</t>
  </si>
  <si>
    <t>clinton daley</t>
  </si>
  <si>
    <t>HQ Car Rental Inc</t>
  </si>
  <si>
    <t>Al's Pride Kenya Limited</t>
  </si>
  <si>
    <t>Als Pride</t>
  </si>
  <si>
    <t>George Kagucia</t>
  </si>
  <si>
    <t>RetailMastersLtd.</t>
  </si>
  <si>
    <t>Dairsie Autopoint</t>
  </si>
  <si>
    <t>DairsieAutopoint c/o Saul Hain</t>
  </si>
  <si>
    <t>CIF 85 50 YP</t>
  </si>
  <si>
    <t>Newcastle</t>
  </si>
  <si>
    <t>Anthony Wanjohi Kanyi</t>
  </si>
  <si>
    <t>CapitalCompanyKLtd</t>
  </si>
  <si>
    <t>3/25/2019</t>
  </si>
  <si>
    <t>LUCAS DINDI</t>
  </si>
  <si>
    <t>BAYLANDFREIGHTLTD</t>
  </si>
  <si>
    <t>3/31/2019</t>
  </si>
  <si>
    <t>Nicholas Mbeba</t>
  </si>
  <si>
    <t>Kom-Cat Machinery Spares Ltd</t>
  </si>
  <si>
    <t>qaz m</t>
  </si>
  <si>
    <t>qaz m-863154</t>
  </si>
  <si>
    <t>Kisaka Stephen</t>
  </si>
  <si>
    <t>Kenya-285268</t>
  </si>
  <si>
    <t>STEPHEN  MBOGOH</t>
  </si>
  <si>
    <t>ARDEV CONSULTANTS</t>
  </si>
  <si>
    <t>Charles M. Waituika</t>
  </si>
  <si>
    <t>TATRAPALtd.</t>
  </si>
  <si>
    <t xml:space="preserve">KENNETH MWANGI </t>
  </si>
  <si>
    <t>IMPERIAL KENCOACHES LIMITED</t>
  </si>
  <si>
    <t>Amos Oduor</t>
  </si>
  <si>
    <t>AmosOduor-248322</t>
  </si>
  <si>
    <t>David Karanja Thiru</t>
  </si>
  <si>
    <t>David Karanja Thiru-236188</t>
  </si>
  <si>
    <t>Phyllis Wachira</t>
  </si>
  <si>
    <t>Phyllis Wachira-864734</t>
  </si>
  <si>
    <t>MARK GAKURU</t>
  </si>
  <si>
    <t>KAMAE AGENCIES</t>
  </si>
  <si>
    <t>DONGKWAN LEE</t>
  </si>
  <si>
    <t>DONGKWAN LEE-827192</t>
  </si>
  <si>
    <t>Geoffrey Wandeto</t>
  </si>
  <si>
    <t>Bidii Credit Limited-146979</t>
  </si>
  <si>
    <t>manyeko joseph irengane</t>
  </si>
  <si>
    <t>self-381328</t>
  </si>
  <si>
    <t>morris mbae</t>
  </si>
  <si>
    <t>morris mbae-797381</t>
  </si>
  <si>
    <t>Mohamed Esmail</t>
  </si>
  <si>
    <t>MohamedEsmail-435898</t>
  </si>
  <si>
    <t>Leonard Langat</t>
  </si>
  <si>
    <t>Leonard Langat-864886</t>
  </si>
  <si>
    <t>SATHYA NARAYAN MUNUSAMY</t>
  </si>
  <si>
    <t>HOME-389126</t>
  </si>
  <si>
    <t>Peter Brixton</t>
  </si>
  <si>
    <t>Brixton Autos</t>
  </si>
  <si>
    <t>Mark Coles</t>
  </si>
  <si>
    <t>Global Pacific Traders-146527</t>
  </si>
  <si>
    <t>NZ SPLIT 2 80,000-1,475</t>
  </si>
  <si>
    <t>Bence Carol Lavezores</t>
  </si>
  <si>
    <t>mark simmonds</t>
  </si>
  <si>
    <t>Hills and Beyond Ltd</t>
  </si>
  <si>
    <t>Puneet Datta</t>
  </si>
  <si>
    <t>JVE Auto Imports</t>
  </si>
  <si>
    <t>NZ SPLIT 2 60,000-1,100 SBL</t>
  </si>
  <si>
    <t>Ashton Lucas</t>
  </si>
  <si>
    <t>Ashton-864868</t>
  </si>
  <si>
    <t>NZ SPLIT 3n 90,000-1,975</t>
  </si>
  <si>
    <t>Brent Wiley</t>
  </si>
  <si>
    <t>Brent Wiley Wholesale</t>
  </si>
  <si>
    <t>Nicholas Talagi</t>
  </si>
  <si>
    <t>TASTOK Enterprises</t>
  </si>
  <si>
    <t>UPULA GAMINI KALUGALWINNA</t>
  </si>
  <si>
    <t>True Mark Motors Limited</t>
  </si>
  <si>
    <t>Piltz Napa</t>
  </si>
  <si>
    <t>TIC Rarotonga (LMVD)</t>
  </si>
  <si>
    <t>Nattachai Changrattanachaichok</t>
  </si>
  <si>
    <t>Thai Chef hawkes bay limited</t>
  </si>
  <si>
    <t>Napier</t>
  </si>
  <si>
    <t>Robert Whittington</t>
  </si>
  <si>
    <t>Lifestyle Motors Ltd</t>
  </si>
  <si>
    <t>Shawn Manders</t>
  </si>
  <si>
    <t>ABSSolutions</t>
  </si>
  <si>
    <t>Lloyd Goco</t>
  </si>
  <si>
    <t>Andrew Benjamin Falck</t>
  </si>
  <si>
    <t>Leslie Baxter</t>
  </si>
  <si>
    <t>Carnaby Cars</t>
  </si>
  <si>
    <t>NZ SPLIT 2 70,000-1,525</t>
  </si>
  <si>
    <t>Jek Mendoza</t>
  </si>
  <si>
    <t>NICNAO TRADING COMPANY LIMITED</t>
  </si>
  <si>
    <t>Ross Blackadder</t>
  </si>
  <si>
    <t>Blackadder Motors</t>
  </si>
  <si>
    <t>NZ SPLIT 2n 65,000-1,285</t>
  </si>
  <si>
    <t>Robert Chumba</t>
  </si>
  <si>
    <t>Follow-up Hiroki</t>
  </si>
  <si>
    <t>Charles Mule</t>
  </si>
  <si>
    <t>Charles Mule-630527</t>
  </si>
  <si>
    <t>Eric Munene</t>
  </si>
  <si>
    <t>Eric Munene-777380</t>
  </si>
  <si>
    <t>Kirby Juntong</t>
  </si>
  <si>
    <t>elijah shabula</t>
  </si>
  <si>
    <t>elijah shabula-842238</t>
  </si>
  <si>
    <t xml:space="preserve">IBRAHIM ISAAC NENGE </t>
  </si>
  <si>
    <t xml:space="preserve">NENGE INVESTMENT CO.LMT </t>
  </si>
  <si>
    <t>FELIX OBADE</t>
  </si>
  <si>
    <t>STANBIC-349061</t>
  </si>
  <si>
    <t>John Maina David</t>
  </si>
  <si>
    <t>DENANTO ENTERPRISES</t>
  </si>
  <si>
    <t>James Ndiang'ui</t>
  </si>
  <si>
    <t>James Ndiang'ui-145094</t>
  </si>
  <si>
    <t>Toni Karanja</t>
  </si>
  <si>
    <t>GraphixMastersLtd</t>
  </si>
  <si>
    <t>Muthama Titus</t>
  </si>
  <si>
    <t>MuthamaTitus-254830</t>
  </si>
  <si>
    <t>Peter Githinji</t>
  </si>
  <si>
    <t>Peter Githinji-626099</t>
  </si>
  <si>
    <t>Jonathan Torres</t>
  </si>
  <si>
    <t>Peter Ngochoch</t>
  </si>
  <si>
    <t>Peter Ngochoch-864000</t>
  </si>
  <si>
    <t xml:space="preserve">Martin  Murithi </t>
  </si>
  <si>
    <t>Martin  Murithi -865242</t>
  </si>
  <si>
    <t>ISAAC KINYUNYE</t>
  </si>
  <si>
    <t>HOME-433974</t>
  </si>
  <si>
    <t>Namakau Liswaniso Mupeta</t>
  </si>
  <si>
    <t>Zambia Open Community Schools</t>
  </si>
  <si>
    <t>Richard Ngetich</t>
  </si>
  <si>
    <t>Richard Ngetich-323829</t>
  </si>
  <si>
    <t>Tracy Villarias</t>
  </si>
  <si>
    <t>Kishore Samani</t>
  </si>
  <si>
    <t>Kishore Samani-386248</t>
  </si>
  <si>
    <t>martin gore</t>
  </si>
  <si>
    <t>martin gore-665335</t>
  </si>
  <si>
    <t>Durban</t>
  </si>
  <si>
    <t>Zimbabwe</t>
  </si>
  <si>
    <t>Enock Ruto</t>
  </si>
  <si>
    <t>Enock Ruto-853257</t>
  </si>
  <si>
    <t>Raj Vagani</t>
  </si>
  <si>
    <t>Rak Investments Ltd.</t>
  </si>
  <si>
    <t>3/20/2019</t>
  </si>
  <si>
    <t>Phillip Mwangobole</t>
  </si>
  <si>
    <t>UNSOA-438934</t>
  </si>
  <si>
    <t>3/26/2019</t>
  </si>
  <si>
    <t>george muriuki</t>
  </si>
  <si>
    <t>jeep kenya car hire</t>
  </si>
  <si>
    <t>Sheku Bangura</t>
  </si>
  <si>
    <t>ShekuBangura-647319</t>
  </si>
  <si>
    <t>Lagos</t>
  </si>
  <si>
    <t>Nigeria</t>
  </si>
  <si>
    <t>Duncan Kimani</t>
  </si>
  <si>
    <t>PPS-124298</t>
  </si>
  <si>
    <t>Jackline Katumbe</t>
  </si>
  <si>
    <t>Jackline Katumbe-683400</t>
  </si>
  <si>
    <t>JOHANNES VAN BINSBERGEN</t>
  </si>
  <si>
    <t>ExpattoExpat</t>
  </si>
  <si>
    <t>Atsuko  Kannari</t>
  </si>
  <si>
    <t>moses  chanda</t>
  </si>
  <si>
    <t>moseschanda-404944-405094</t>
  </si>
  <si>
    <t>Michael oketch, omwodo</t>
  </si>
  <si>
    <t xml:space="preserve"> Oketch Michael Omwodo  </t>
  </si>
  <si>
    <t>THOMAS OTIENO</t>
  </si>
  <si>
    <t>THOMASOTIENO-280236</t>
  </si>
  <si>
    <t>marc ghislain</t>
  </si>
  <si>
    <t>marc ghislain-864686</t>
  </si>
  <si>
    <t>Boniface  Musembi</t>
  </si>
  <si>
    <t>Piufa Transporters</t>
  </si>
  <si>
    <t>PETER MUGO</t>
  </si>
  <si>
    <t>DUCTILE AUTO SOLUTIONS</t>
  </si>
  <si>
    <t>Hillary Kivugale</t>
  </si>
  <si>
    <t>HillaryKivugale-277480</t>
  </si>
  <si>
    <t>Andy Mutai</t>
  </si>
  <si>
    <t>Autodrive(k)Ltd</t>
  </si>
  <si>
    <t>HENRY  MUHATI  LUBEGA</t>
  </si>
  <si>
    <t>henrylubega-294338</t>
  </si>
  <si>
    <t>samuel mukono</t>
  </si>
  <si>
    <t>Richard Koech</t>
  </si>
  <si>
    <t>Richard Koech-713252</t>
  </si>
  <si>
    <t>Fahd  Said</t>
  </si>
  <si>
    <t>LIMO AUTO</t>
  </si>
  <si>
    <t>Christine Karanja</t>
  </si>
  <si>
    <t>Christine Karanja-793705</t>
  </si>
  <si>
    <t>julius mwaniki</t>
  </si>
  <si>
    <t>juliusmwaniki</t>
  </si>
  <si>
    <t>Henry Antony Muli Mbathi</t>
  </si>
  <si>
    <t>Vesros Enterprises</t>
  </si>
  <si>
    <t>Naitore Nthurima</t>
  </si>
  <si>
    <t>Naitore Nthurima-864455</t>
  </si>
  <si>
    <t>4/16/2019</t>
  </si>
  <si>
    <t>Erick Clement</t>
  </si>
  <si>
    <t>ErickClement-774568</t>
  </si>
  <si>
    <t>silvia Kaigugu</t>
  </si>
  <si>
    <t>silvia Kaigugu-850204</t>
  </si>
  <si>
    <t>Gilbert Chebii</t>
  </si>
  <si>
    <t>GilbertChebii-290403</t>
  </si>
  <si>
    <t>Aamir Butt</t>
  </si>
  <si>
    <t>Aamir Butt-765317</t>
  </si>
  <si>
    <t>Oscar Mudhune</t>
  </si>
  <si>
    <t>Oscar Mudhune-819279</t>
  </si>
  <si>
    <t>George Odhiambo</t>
  </si>
  <si>
    <t>George Odhiambo-145570</t>
  </si>
  <si>
    <t>Eric Ondara</t>
  </si>
  <si>
    <t>Eric Ondara-663433</t>
  </si>
  <si>
    <t>4/19/2019</t>
  </si>
  <si>
    <t>BRIAN TWINAMASIKO</t>
  </si>
  <si>
    <t>Shane Drummond</t>
  </si>
  <si>
    <t>The Car Company Limited Nelson- (JPY/DCDP - PODC Terms)</t>
  </si>
  <si>
    <t>Nelson</t>
  </si>
  <si>
    <t>TCC</t>
  </si>
  <si>
    <t>Heath  Scott</t>
  </si>
  <si>
    <t>Heath - The Car Co. Tahunanui</t>
  </si>
  <si>
    <t>Damien Taylor</t>
  </si>
  <si>
    <t>Damien - The Car Co. Nelson</t>
  </si>
  <si>
    <t>TNambiar  -  TERM Customer</t>
  </si>
  <si>
    <t>WASIM IQBAL</t>
  </si>
  <si>
    <t>AUTOBOX MOTORS LIMITED..</t>
  </si>
  <si>
    <t>Tom Nambiar</t>
  </si>
  <si>
    <t>Will   Casey</t>
  </si>
  <si>
    <t>Majik Motors-863931</t>
  </si>
  <si>
    <t>Nadeem Iqbal</t>
  </si>
  <si>
    <t>Toyopet Motors Ltd.</t>
  </si>
  <si>
    <t>John Noels</t>
  </si>
  <si>
    <t>Economy Cars-864165</t>
  </si>
  <si>
    <t>NZ SPLIT 2n 65,000-1,200</t>
  </si>
  <si>
    <t>Yuri Serikov</t>
  </si>
  <si>
    <t>Good Cars Ltd-863927</t>
  </si>
  <si>
    <t>John Keppler</t>
  </si>
  <si>
    <t>KepplerVehicleImportsLtd</t>
  </si>
  <si>
    <t>NZ SPLIT 2 65,000-1,300 JH</t>
  </si>
  <si>
    <t>Trevor Rooderkerk</t>
  </si>
  <si>
    <t>Car Credit Ltd-864088</t>
  </si>
  <si>
    <t>NZ SPLIT 2n 65,000-1,300</t>
  </si>
  <si>
    <t>Richard    Young</t>
  </si>
  <si>
    <t>AJ Motors ltd T/a Good Buy Motors</t>
  </si>
  <si>
    <t>NZ SPLIT 2n 50,000-1,100</t>
  </si>
  <si>
    <t>Sarah  Kyle, Hemish</t>
  </si>
  <si>
    <t xml:space="preserve">Carswest </t>
  </si>
  <si>
    <t>NZ SPLIT 2n 70,000-1,250</t>
  </si>
  <si>
    <t>Tyson   Adams</t>
  </si>
  <si>
    <t>Wholesale Motors</t>
  </si>
  <si>
    <t>Amin Kassouri</t>
  </si>
  <si>
    <t>Top Motor  Plus</t>
  </si>
  <si>
    <t>NZ SPLIT 2 70,000-1,475</t>
  </si>
  <si>
    <t>TOT COMPANY LIMITED</t>
  </si>
  <si>
    <t>TOTCOMPANYLTDattnWilfredSang</t>
  </si>
  <si>
    <t>David Boot</t>
  </si>
  <si>
    <t>EV City Ltd-863888</t>
  </si>
  <si>
    <t>Chris Bird Motor Company-863973</t>
  </si>
  <si>
    <t>Tom Kilkelly</t>
  </si>
  <si>
    <t>RegentCarCourt-385703</t>
  </si>
  <si>
    <t>NZ SPLIT 2n 65,000-1,495</t>
  </si>
  <si>
    <t>CALEB  DRUMMOND</t>
  </si>
  <si>
    <t>GARDEN CITY CARS LTD-863924</t>
  </si>
  <si>
    <t>Lincoln Darren</t>
  </si>
  <si>
    <t>Mike Darren Motors</t>
  </si>
  <si>
    <t>NZ SPLIT 2 70,000-1,200 KT</t>
  </si>
  <si>
    <t>Paul Jordan</t>
  </si>
  <si>
    <t>jordies wheels</t>
  </si>
  <si>
    <t>NZ SPLIT 2n 80,000-1,295</t>
  </si>
  <si>
    <t xml:space="preserve">Adam  Brown	</t>
  </si>
  <si>
    <t xml:space="preserve">Autospot North Shore Ltd	</t>
  </si>
  <si>
    <t>NZ SPLIT 2n 60,000-1,200</t>
  </si>
  <si>
    <t>Auto Trading Limited</t>
  </si>
  <si>
    <t>Vehicle Direct-863972</t>
  </si>
  <si>
    <t>Syuudou Negishi</t>
  </si>
  <si>
    <t>Stew  Smith</t>
  </si>
  <si>
    <t>Stewys Cars</t>
  </si>
  <si>
    <t>3/14/2019</t>
  </si>
  <si>
    <t>Steve Cook</t>
  </si>
  <si>
    <t>Bay City Motors-864117</t>
  </si>
  <si>
    <t>NZ SPLIT 2n 70,000-1,385</t>
  </si>
  <si>
    <t>Gargz   Young</t>
  </si>
  <si>
    <t>Wholesale Cars Direct (2017) Limited</t>
  </si>
  <si>
    <t>NZ SPLIT 4n 65,000-1,200</t>
  </si>
  <si>
    <t>iDirect iDirect</t>
  </si>
  <si>
    <t>Martin   Harcourt</t>
  </si>
  <si>
    <t>Value Cars Warehouse</t>
  </si>
  <si>
    <t>NZ SPLIT 2n 55,000-1,100</t>
  </si>
  <si>
    <t>Nick W</t>
  </si>
  <si>
    <t>Wheeler Motor Company (JPY/DDP-POA)</t>
  </si>
  <si>
    <t>Tony     Gosling</t>
  </si>
  <si>
    <t>Stadium Cars-864068</t>
  </si>
  <si>
    <t>Chris Henderson</t>
  </si>
  <si>
    <t>Midway Motors 1979 ltd</t>
  </si>
  <si>
    <t>Casper Kandori</t>
  </si>
  <si>
    <t>CasperKandori</t>
  </si>
  <si>
    <t>TNambiar - Account Manager</t>
  </si>
  <si>
    <t>MARTIN MUSILI</t>
  </si>
  <si>
    <t>aga khan university hospital</t>
  </si>
  <si>
    <t>Raphael  Murimi</t>
  </si>
  <si>
    <t>NJURAITA  ENTERPRISES  LTD.</t>
  </si>
  <si>
    <t>Wainainah Kiganya</t>
  </si>
  <si>
    <t>WainainahKiganya-427879</t>
  </si>
  <si>
    <t>andrew mwelwa</t>
  </si>
  <si>
    <t>andrewmwelwa-352707</t>
  </si>
  <si>
    <t>Harun Gacheru</t>
  </si>
  <si>
    <t>HarunGacheru-370794</t>
  </si>
  <si>
    <t>Steve Njoroge</t>
  </si>
  <si>
    <t>Global Autonet Africa Ltd</t>
  </si>
  <si>
    <t>John Gatonye Munyi</t>
  </si>
  <si>
    <t>CAPITALHILLMOTORSLTD</t>
  </si>
  <si>
    <t>Motorcenteret AS</t>
  </si>
  <si>
    <t>MotorcenteretAS c/o Erik Groendahl</t>
  </si>
  <si>
    <t>Drammen</t>
  </si>
  <si>
    <t>Norway</t>
  </si>
  <si>
    <t>Ryan Lee</t>
  </si>
  <si>
    <t>JBMDirectLTD</t>
  </si>
  <si>
    <t>NZ SPLIT 2n 80,000-1,375</t>
  </si>
  <si>
    <t>TANGA Chrysantus</t>
  </si>
  <si>
    <t>TANGA Chrysantus-688488</t>
  </si>
  <si>
    <t>STEPHEN ORANG'O ONYANCHA</t>
  </si>
  <si>
    <t>StephenOnyancha-636221</t>
  </si>
  <si>
    <t>Marat Ibragimov</t>
  </si>
  <si>
    <t>Ibragimov Marat Rafailovich.</t>
  </si>
  <si>
    <t>Russia CIF 100</t>
  </si>
  <si>
    <t>Vladivostok</t>
  </si>
  <si>
    <t>Russia</t>
  </si>
  <si>
    <t>Hayden Thorn</t>
  </si>
  <si>
    <t>Murray thorn suzuki</t>
  </si>
  <si>
    <t>NZ SPLIT 3n 90,000-1,550</t>
  </si>
  <si>
    <t>PETER MUTITU BARUH</t>
  </si>
  <si>
    <t>QUINS</t>
  </si>
  <si>
    <t>DOUGLAS  MOMANYI</t>
  </si>
  <si>
    <t>DOLIMOCO.,LTD</t>
  </si>
  <si>
    <t>Jomash Joseph</t>
  </si>
  <si>
    <t>Jez Motors LTD</t>
  </si>
  <si>
    <t>Ashiri Dayan  Merenchige</t>
  </si>
  <si>
    <t>WTL Automobiles (PVT) Ltd</t>
  </si>
  <si>
    <t>CIFJAAI(20) 50-LC</t>
  </si>
  <si>
    <t>Hambantota</t>
  </si>
  <si>
    <t>Sri Lanka</t>
  </si>
  <si>
    <t>Hitendra Kuntawala</t>
  </si>
  <si>
    <t>KimexCompanyLimited</t>
  </si>
  <si>
    <t>CIFJEVIC 20 (50) - iDirect 90k</t>
  </si>
  <si>
    <t>Available Vessel</t>
  </si>
  <si>
    <t>ETD</t>
  </si>
  <si>
    <t>ETA</t>
  </si>
  <si>
    <t>Date</t>
  </si>
  <si>
    <t>Amount</t>
  </si>
  <si>
    <t>Notes</t>
  </si>
  <si>
    <t>PostedBy</t>
  </si>
  <si>
    <t>Sent email ff up, waiting for feedback</t>
  </si>
  <si>
    <t>MGarcia</t>
  </si>
  <si>
    <t>Pending for approval to ok book</t>
  </si>
  <si>
    <t>10/30/2018</t>
  </si>
  <si>
    <t>Due for cancellation tomorrow</t>
  </si>
  <si>
    <t>11/17/2018</t>
  </si>
  <si>
    <t>Waiting feedback from AM to ok book</t>
  </si>
  <si>
    <t>with tt copy, waiting response from AM to ok book</t>
  </si>
  <si>
    <t>1/25/2019</t>
  </si>
  <si>
    <t xml:space="preserve">Please do not cancel. The customer can only arrange payment until techadmin can </t>
  </si>
  <si>
    <t>CBulilan</t>
  </si>
  <si>
    <t>INTRANSIT CHECKING</t>
  </si>
  <si>
    <t>Varun Gupta</t>
  </si>
  <si>
    <t>MSD-753330</t>
  </si>
  <si>
    <t>YES</t>
  </si>
  <si>
    <t>Carmel Nemenzo</t>
  </si>
  <si>
    <t>Tayne Derriman</t>
  </si>
  <si>
    <t>Cars Online NZ Ltd</t>
  </si>
  <si>
    <t>Jenelyn Sismar</t>
  </si>
  <si>
    <t>John Kinya</t>
  </si>
  <si>
    <t>John Kinya-317348</t>
  </si>
  <si>
    <t>Sam Githungo</t>
  </si>
  <si>
    <t>Sam Githungo-768599</t>
  </si>
  <si>
    <t>George Ngareh</t>
  </si>
  <si>
    <t>Panther Trading Kenya Limited</t>
  </si>
  <si>
    <t>Aileen Therese Cabalda</t>
  </si>
  <si>
    <t xml:space="preserve">FELIX KAMUGISHA MUGUMYA </t>
  </si>
  <si>
    <t xml:space="preserve">Muhalia Allan </t>
  </si>
  <si>
    <t>zablonmulama-382667</t>
  </si>
  <si>
    <t>MICHAEL MBURU</t>
  </si>
  <si>
    <t>SINGAPOREMOTORSLTD</t>
  </si>
  <si>
    <t>john fernandes</t>
  </si>
  <si>
    <t>JohnAnthonyJudeFernandes</t>
  </si>
  <si>
    <t>Mwangi Githinji</t>
  </si>
  <si>
    <t>Mwangi Githinji-665077</t>
  </si>
  <si>
    <t>South Sudan</t>
  </si>
  <si>
    <t>Mathu Marubu</t>
  </si>
  <si>
    <t>Deerfield Building Solutions</t>
  </si>
  <si>
    <t>Mary Weveti</t>
  </si>
  <si>
    <t>Mary Weveti-332007</t>
  </si>
  <si>
    <t>victor odoyo</t>
  </si>
  <si>
    <t>victorodoyo-736478</t>
  </si>
  <si>
    <t>Nyende Magidu</t>
  </si>
  <si>
    <t>DevelopmentSynergies</t>
  </si>
  <si>
    <t>David Kamau</t>
  </si>
  <si>
    <t>David Kamau-863865</t>
  </si>
  <si>
    <t>Patrick Mwangi Maina</t>
  </si>
  <si>
    <t>PatrickMwangiMaina</t>
  </si>
  <si>
    <t>Brad Kennet</t>
  </si>
  <si>
    <t>Drive n Save Cars Ltd</t>
  </si>
  <si>
    <t>Benson Tiu</t>
  </si>
  <si>
    <t>Kipruto Shollei</t>
  </si>
  <si>
    <t>Kipruto Shollei-790823</t>
  </si>
  <si>
    <t>Judy Ndichu</t>
  </si>
  <si>
    <t>Judy Ndichu-829806</t>
  </si>
  <si>
    <t>James Maina</t>
  </si>
  <si>
    <t>TropicalFocus</t>
  </si>
  <si>
    <t>Sanjay ARJUN Rane</t>
  </si>
  <si>
    <t>SanjayRane</t>
  </si>
  <si>
    <t>Patrick Batte</t>
  </si>
  <si>
    <t>PatrickBatte-200654</t>
  </si>
  <si>
    <t>Arlington Belleau</t>
  </si>
  <si>
    <t>BelleauImportsservices</t>
  </si>
  <si>
    <t>Roseau</t>
  </si>
  <si>
    <t>Dominica</t>
  </si>
  <si>
    <t>IBC Sales and Services</t>
  </si>
  <si>
    <t>Wesley Moi</t>
  </si>
  <si>
    <t>Wesley-370222</t>
  </si>
  <si>
    <t>Nathaniel Wainaina</t>
  </si>
  <si>
    <t>NathanielWainaina-252069</t>
  </si>
  <si>
    <t>Ranjit Singh</t>
  </si>
  <si>
    <t>rsimports</t>
  </si>
  <si>
    <t>Mike Tyler</t>
  </si>
  <si>
    <t xml:space="preserve">Charin PTY. Ltd. </t>
  </si>
  <si>
    <t>Nadezhda Petrovich</t>
  </si>
  <si>
    <t>Praveen Kumar Reddy Aavula</t>
  </si>
  <si>
    <t>NA-865021</t>
  </si>
  <si>
    <t>kenneth njagi</t>
  </si>
  <si>
    <t>kensvillemotorsltd</t>
  </si>
  <si>
    <t>Gargz Young</t>
  </si>
  <si>
    <t>Wholesale Cars Direct 2017 Ltd</t>
  </si>
  <si>
    <t>NZ SPLIT NL 70,000 - 1,295</t>
  </si>
  <si>
    <t>Eddah Wang'ombe</t>
  </si>
  <si>
    <t>Shakil Jaffer</t>
  </si>
  <si>
    <t>MASAIMOTORSLTD</t>
  </si>
  <si>
    <t>CIFJAAI(20) 50 special</t>
  </si>
  <si>
    <t>Kelvin Gobin</t>
  </si>
  <si>
    <t>Kelvin Gobin-676937</t>
  </si>
  <si>
    <t>Rob  Liu</t>
  </si>
  <si>
    <t>LRC LTD.</t>
  </si>
  <si>
    <t>NZ SPLIT 2n 80,000-1,420</t>
  </si>
  <si>
    <t>Ian Mair/Naomi Liddell</t>
  </si>
  <si>
    <t>Auckland EV Limited</t>
  </si>
  <si>
    <t>james thuku</t>
  </si>
  <si>
    <t>jgt technicks</t>
  </si>
  <si>
    <t>Nicholas Kariuki</t>
  </si>
  <si>
    <t>Attila Nyemetz</t>
  </si>
  <si>
    <t>Lyndale Wholesale-721369</t>
  </si>
  <si>
    <t>Teddy Tumbi</t>
  </si>
  <si>
    <t>Teddy Tumbi-864913</t>
  </si>
  <si>
    <t>Ahmed Elbeltagy</t>
  </si>
  <si>
    <t>Ahmed Elbeltagy-862756</t>
  </si>
  <si>
    <t>EVANS M. ITHIRIA</t>
  </si>
  <si>
    <t>CatholicMedicalMissionBoard</t>
  </si>
  <si>
    <t>David Wood</t>
  </si>
  <si>
    <t>David A Wood</t>
  </si>
  <si>
    <t>chiefton charles</t>
  </si>
  <si>
    <t>charlesfamilyinvestments-140332</t>
  </si>
  <si>
    <t>Kingstown</t>
  </si>
  <si>
    <t>St Vincent</t>
  </si>
  <si>
    <t>joseph ndolo</t>
  </si>
  <si>
    <t>GATE</t>
  </si>
  <si>
    <t>crispino Mc'Omondi</t>
  </si>
  <si>
    <t>bito limited</t>
  </si>
  <si>
    <t>Kevin Kamemba</t>
  </si>
  <si>
    <t>Kevin Kamemba-620886</t>
  </si>
  <si>
    <t>STEPHEN MACHARIA</t>
  </si>
  <si>
    <t>C/oEquityBank,GarissaBranch</t>
  </si>
  <si>
    <t>Zephania Okeyo Aura</t>
  </si>
  <si>
    <t>Zennar Investments</t>
  </si>
  <si>
    <t>Nicki McGuigan</t>
  </si>
  <si>
    <t>IndyCarsLtd</t>
  </si>
  <si>
    <t>NZ SPLIT 2 87,000-1,475BS</t>
  </si>
  <si>
    <t>malik bakhtyar</t>
  </si>
  <si>
    <t>malik bakhtyar-728730</t>
  </si>
  <si>
    <t>Alberto Gavazzi</t>
  </si>
  <si>
    <t>AlbertoGavazzi-716508</t>
  </si>
  <si>
    <t>CYPRUS OLUMBE</t>
  </si>
  <si>
    <t>CYPRUS OLUMBE-820435</t>
  </si>
  <si>
    <t>Ken Riungu</t>
  </si>
  <si>
    <t>KenRiungu-240497</t>
  </si>
  <si>
    <t>Jotham Kanjah Mwai</t>
  </si>
  <si>
    <t>JothamKanjahMwai</t>
  </si>
  <si>
    <t>1/26/2019</t>
  </si>
  <si>
    <t>John Lewis</t>
  </si>
  <si>
    <t>JohnLewisStyles</t>
  </si>
  <si>
    <t>1/28/2019</t>
  </si>
  <si>
    <t>OBWAYA MOGIRE</t>
  </si>
  <si>
    <t>KIST-371707</t>
  </si>
  <si>
    <t>REDEMTA  MARY</t>
  </si>
  <si>
    <t>REMAKITECHBOOKSELLERS</t>
  </si>
  <si>
    <t>Deryck Mason</t>
  </si>
  <si>
    <t>Deryck Mason-699750</t>
  </si>
  <si>
    <t>St Johns</t>
  </si>
  <si>
    <t>Antigua and Barbuda</t>
  </si>
  <si>
    <t>Karuoro Waithaka</t>
  </si>
  <si>
    <t>ZeroToSixtyLtd</t>
  </si>
  <si>
    <t>1/29/2019</t>
  </si>
  <si>
    <t>sylvester  chalwe</t>
  </si>
  <si>
    <t>sylvester chalwe-399315-400670</t>
  </si>
  <si>
    <t>1/30/2019</t>
  </si>
  <si>
    <t>Isaac Peroh</t>
  </si>
  <si>
    <t>International Fund for Animal Welfare</t>
  </si>
  <si>
    <t>1/31/2019</t>
  </si>
  <si>
    <t>nelson mwaura</t>
  </si>
  <si>
    <t>juwells trading co ltd</t>
  </si>
  <si>
    <t>Emmanuel Adonsou</t>
  </si>
  <si>
    <t>Emmanuel Adonsou-828193</t>
  </si>
  <si>
    <t>Kenneth Ichaminya</t>
  </si>
  <si>
    <t>Kenneth Ichaminya-835290</t>
  </si>
  <si>
    <t>MUKESH H SHAH</t>
  </si>
  <si>
    <t>Morris Mutwiri</t>
  </si>
  <si>
    <t>Morris Mutwiri-827930</t>
  </si>
  <si>
    <t>Kennedy Kamau</t>
  </si>
  <si>
    <t>Kennedy Kamau-753732</t>
  </si>
  <si>
    <t>2/15/2019</t>
  </si>
  <si>
    <t>Krishan Kotedia</t>
  </si>
  <si>
    <t>Krishan Kotedia-758086</t>
  </si>
  <si>
    <t>Craig Smith</t>
  </si>
  <si>
    <t>BOTMnelson</t>
  </si>
  <si>
    <t>2/19/2019</t>
  </si>
  <si>
    <t>john casey</t>
  </si>
  <si>
    <t>John Casey - 84007</t>
  </si>
  <si>
    <t>2/21/2019</t>
  </si>
  <si>
    <t>Ndabazelizwe Tshuma</t>
  </si>
  <si>
    <t>Self-831748</t>
  </si>
  <si>
    <t>Charles Meacham</t>
  </si>
  <si>
    <t>Meacham</t>
  </si>
  <si>
    <t>Glen Charlton</t>
  </si>
  <si>
    <t>Teariki Pennycook</t>
  </si>
  <si>
    <t>CookIslandsMotorCentreLtd.</t>
  </si>
  <si>
    <t>NZ SPLIT 2 80,000-1,425</t>
  </si>
  <si>
    <t>Ben Carney</t>
  </si>
  <si>
    <t>BandTTrading</t>
  </si>
  <si>
    <t>Richard  Chindalo</t>
  </si>
  <si>
    <t>Richbel Car Hire &amp; Tours Limited</t>
  </si>
  <si>
    <t>JOSEPH THIONGÓ CHEGE</t>
  </si>
  <si>
    <t>JOTIS(E.A)LTD</t>
  </si>
  <si>
    <t>Nadeem  Mohammed</t>
  </si>
  <si>
    <t>NadeemCarImports 2012 Limited</t>
  </si>
  <si>
    <t>Saman  Edirisooriya</t>
  </si>
  <si>
    <t>SITHARICARSLIMITED</t>
  </si>
  <si>
    <t>MikeDarrenMotors</t>
  </si>
  <si>
    <t>2/25/2019</t>
  </si>
  <si>
    <t>mohamed taib</t>
  </si>
  <si>
    <t>PEMBE FLOUR MILLS  LTD</t>
  </si>
  <si>
    <t>2/26/2019</t>
  </si>
  <si>
    <t>THOMAS NAGL</t>
  </si>
  <si>
    <t>THOMAS NAGL-863686</t>
  </si>
  <si>
    <t>Bremerhaven</t>
  </si>
  <si>
    <t>Germany</t>
  </si>
  <si>
    <t>2/27/2019</t>
  </si>
  <si>
    <t>Stephen Baker</t>
  </si>
  <si>
    <t>StephenBaker</t>
  </si>
  <si>
    <t>Basseterre</t>
  </si>
  <si>
    <t>St Kitts</t>
  </si>
  <si>
    <t>Lorraine May Acejas</t>
  </si>
  <si>
    <t>2/28/2019</t>
  </si>
  <si>
    <t>Jonathan Schollum</t>
  </si>
  <si>
    <t>Motorsport Imports</t>
  </si>
  <si>
    <t>Chris Louersil Cortes</t>
  </si>
  <si>
    <t>kennedy luvembe</t>
  </si>
  <si>
    <t>Majesty Motors</t>
  </si>
  <si>
    <t>3/13/2019</t>
  </si>
  <si>
    <t>Asa John</t>
  </si>
  <si>
    <t>Asa John-812022</t>
  </si>
  <si>
    <t>Shivona Tavareswalsh</t>
  </si>
  <si>
    <t>Shivona Tavareswalsh-864495</t>
  </si>
  <si>
    <t>Trevor Saunders</t>
  </si>
  <si>
    <t>Harewood Imports</t>
  </si>
  <si>
    <t>Andrew Hertz</t>
  </si>
  <si>
    <t>Acqua Cars and Finanace</t>
  </si>
  <si>
    <t>PAUL kariuki</t>
  </si>
  <si>
    <t>PAUL kariuki-684432</t>
  </si>
  <si>
    <t>andrew nderu</t>
  </si>
  <si>
    <t>andrew nderu-756031</t>
  </si>
  <si>
    <t>Slusarev Sergey</t>
  </si>
  <si>
    <t>S.A.</t>
  </si>
  <si>
    <t>3/15/2019</t>
  </si>
  <si>
    <t>Johan Hovlind</t>
  </si>
  <si>
    <t>JohanHovlind-291071</t>
  </si>
  <si>
    <t>3/16/2019</t>
  </si>
  <si>
    <t>Alex Owusu-Biney</t>
  </si>
  <si>
    <t>DivisionofEnvironmentalPolicyImplementation,UNEP</t>
  </si>
  <si>
    <t>3/17/2019</t>
  </si>
  <si>
    <t>Moses Werre Samuel</t>
  </si>
  <si>
    <t>MarebaComputers</t>
  </si>
  <si>
    <t>3/18/2019</t>
  </si>
  <si>
    <t>Patrick Mutonga</t>
  </si>
  <si>
    <t>Patrick Mutonga-647732</t>
  </si>
  <si>
    <t>3/19/2019</t>
  </si>
  <si>
    <t>Joseph Kiambuthi</t>
  </si>
  <si>
    <t>MarklandEnterprises</t>
  </si>
  <si>
    <t>Ting Motors Limited</t>
  </si>
  <si>
    <t>Francis Raymond M. Ramos</t>
  </si>
  <si>
    <t>Mikes Ice &amp; Refrigeration Co. Ltd.</t>
  </si>
  <si>
    <t>Edward Chu Leung</t>
  </si>
  <si>
    <t>Edward Chu Leung-808078</t>
  </si>
  <si>
    <t>Port Of Spain</t>
  </si>
  <si>
    <t>Trinidad and Tobago</t>
  </si>
  <si>
    <t>shem joseph</t>
  </si>
  <si>
    <t>shem joseph-419134</t>
  </si>
  <si>
    <t>Vamshi Madharapu</t>
  </si>
  <si>
    <t>Vamshi Madharapu-845638</t>
  </si>
  <si>
    <t>Paul Alston</t>
  </si>
  <si>
    <t>Cavalier Corporation</t>
  </si>
  <si>
    <t>Harnesh Sudhakaran</t>
  </si>
  <si>
    <t>TIMBERSHADE BLINDS LTD</t>
  </si>
  <si>
    <t>Darryl de Billot</t>
  </si>
  <si>
    <t>TVS Wholesale Cars Ltd-864461</t>
  </si>
  <si>
    <t>Roderick Pinder</t>
  </si>
  <si>
    <t>Roderick Pinder-431916</t>
  </si>
  <si>
    <t>David James</t>
  </si>
  <si>
    <t>waterloo developments ltd</t>
  </si>
  <si>
    <t>Harjiv  Arora</t>
  </si>
  <si>
    <t>SR AUTOS LTD.</t>
  </si>
  <si>
    <t>John  Mbochu</t>
  </si>
  <si>
    <t>JOMWAMBOLIMITED</t>
  </si>
  <si>
    <t>Tamara Kelderman</t>
  </si>
  <si>
    <t>Cayman Eco</t>
  </si>
  <si>
    <t>Sunil Chagani</t>
  </si>
  <si>
    <t>Steve B. Chivatsi</t>
  </si>
  <si>
    <t>Simon Palmer</t>
  </si>
  <si>
    <t>Simon Palmer-692077</t>
  </si>
  <si>
    <t>george ogillla</t>
  </si>
  <si>
    <t>georgeogillla-332874</t>
  </si>
  <si>
    <t>Hudson Codrington</t>
  </si>
  <si>
    <t>Hudson Codrington-864584</t>
  </si>
  <si>
    <t>St Georges</t>
  </si>
  <si>
    <t>Grenada</t>
  </si>
  <si>
    <t>JOHN M.  MWALIMU</t>
  </si>
  <si>
    <t>JohmanLogistics</t>
  </si>
  <si>
    <t>Sifundiswa Mdlongwa</t>
  </si>
  <si>
    <t>Non</t>
  </si>
  <si>
    <t>jacqueline musiu</t>
  </si>
  <si>
    <t>jacqueline musiu-863447</t>
  </si>
  <si>
    <t>BENJAMIN NGUGI</t>
  </si>
  <si>
    <t>KEMRI</t>
  </si>
  <si>
    <t>Edwin Chomba</t>
  </si>
  <si>
    <t>Compware Care</t>
  </si>
  <si>
    <t>Okoth Lee</t>
  </si>
  <si>
    <t>HLT Saudara Ltd.</t>
  </si>
  <si>
    <t>Nigel Albinto</t>
  </si>
  <si>
    <t>Nigel Albinto-863845</t>
  </si>
  <si>
    <t>jane wangui</t>
  </si>
  <si>
    <t>jane wangui-237855</t>
  </si>
  <si>
    <t>JOSEPH JAMWAKA</t>
  </si>
  <si>
    <t>JOSEPH LUVISIA JAMWAKA..</t>
  </si>
  <si>
    <t>Walter  Ochieng Otieno</t>
  </si>
  <si>
    <t>WalterOtieno-678102</t>
  </si>
  <si>
    <t>Paul Kaiggwa</t>
  </si>
  <si>
    <t>PaulKaiggwa-277571</t>
  </si>
  <si>
    <t>Curtis Cuffie</t>
  </si>
  <si>
    <t>G&amp;Z IMPORT AND EXPORT LTD</t>
  </si>
  <si>
    <t>Shadrack Ogindo</t>
  </si>
  <si>
    <t>Shadrack Ogindo-631747</t>
  </si>
  <si>
    <t>Dennis Munyua</t>
  </si>
  <si>
    <t>DennisMunyua-709839</t>
  </si>
  <si>
    <t>REGINA AYUMA MBAYAKI</t>
  </si>
  <si>
    <t>Regina Mbayaki</t>
  </si>
  <si>
    <t>MORDECAI OMENDA</t>
  </si>
  <si>
    <t>MAXCAD</t>
  </si>
  <si>
    <t>Naftally Wachira Kaguongo</t>
  </si>
  <si>
    <t>ISAIAH MASINDE</t>
  </si>
  <si>
    <t>ISAIAHMASINDE-235104</t>
  </si>
  <si>
    <t>Peter N</t>
  </si>
  <si>
    <t>PeterGithakaCustomer637524</t>
  </si>
  <si>
    <t>mangaliso Ngwenya</t>
  </si>
  <si>
    <t>mangalisoNgwenya-212709</t>
  </si>
  <si>
    <t>Buying Solutions - VDS Auckland</t>
  </si>
  <si>
    <t>Clifford Cortuna</t>
  </si>
  <si>
    <t>4/25/2019 15:44</t>
  </si>
  <si>
    <t>Jaret Moore</t>
  </si>
  <si>
    <t>Go Cook Islands</t>
  </si>
  <si>
    <t>Carla Gregana</t>
  </si>
  <si>
    <t>Kimberly Dela Calzada</t>
  </si>
  <si>
    <t>Sergey Nikiporenkov</t>
  </si>
  <si>
    <t>olGo Motors Ltd</t>
  </si>
  <si>
    <t>NZ SPLIT 2n 80,000-1,285</t>
  </si>
  <si>
    <t>Shane Charlton</t>
  </si>
  <si>
    <t>CBX JAPAN LTD</t>
  </si>
  <si>
    <t>Maricar Niere</t>
  </si>
  <si>
    <t>Arrol Hall</t>
  </si>
  <si>
    <t>Southpac / Fastlane Wholesale Ltd</t>
  </si>
  <si>
    <t>4/23/2019 0:00</t>
  </si>
  <si>
    <t>Neil Dawson</t>
  </si>
  <si>
    <t>Vehicle Imports Limited - New Lynn</t>
  </si>
  <si>
    <t>4/18/2019 22:14</t>
  </si>
  <si>
    <t>Vehicle Imports Limited - Hamilton</t>
  </si>
  <si>
    <t>4/18/2019 22:11</t>
  </si>
  <si>
    <t>Michael Wang</t>
  </si>
  <si>
    <t>Mr. Motor Group</t>
  </si>
  <si>
    <t>NZ SPLIT 2n 50,000-1,100 SA</t>
  </si>
  <si>
    <t>Mr. Motors</t>
  </si>
  <si>
    <t>Row Labels</t>
  </si>
  <si>
    <t>Grand Total</t>
  </si>
  <si>
    <t>TOTAL AR as of 04-26-2019:</t>
  </si>
  <si>
    <t>TOTAL NZD OFS</t>
  </si>
  <si>
    <t>TOTAL Balane JPY (FOB side)</t>
  </si>
  <si>
    <t>OFS</t>
  </si>
  <si>
    <t>Sum of TOTAL Balane JPY (FOB side)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</si>
</sst>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/>
    <xf numFmtId="9" fontId="3" fillId="0" borderId="1" xfId="0" applyNumberFormat="1" applyFont="1" applyBorder="1"/>
    <xf numFmtId="164" fontId="3" fillId="0" borderId="1" xfId="1" applyNumberFormat="1" applyFont="1" applyBorder="1"/>
    <xf numFmtId="0" fontId="3" fillId="2" borderId="1" xfId="0" applyFont="1" applyFill="1" applyBorder="1"/>
    <xf numFmtId="14" fontId="3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4" fontId="3" fillId="0" borderId="0" xfId="1" applyNumberFormat="1" applyFont="1"/>
    <xf numFmtId="0" fontId="3" fillId="2" borderId="0" xfId="0" applyFont="1" applyFill="1"/>
    <xf numFmtId="14" fontId="3" fillId="0" borderId="0" xfId="0" applyNumberFormat="1" applyFont="1" applyAlignment="1">
      <alignment horizontal="right" vertical="center"/>
    </xf>
    <xf numFmtId="165" fontId="3" fillId="0" borderId="0" xfId="1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NumberFormat="1" applyFont="1" applyAlignment="1">
      <alignment wrapText="1"/>
    </xf>
    <xf numFmtId="165" fontId="2" fillId="0" borderId="0" xfId="1" applyNumberFormat="1" applyFont="1"/>
    <xf numFmtId="0" fontId="2" fillId="2" borderId="0" xfId="0" applyFont="1" applyFill="1" applyAlignment="1">
      <alignment wrapText="1"/>
    </xf>
    <xf numFmtId="164" fontId="2" fillId="0" borderId="0" xfId="1" applyNumberFormat="1" applyFont="1"/>
    <xf numFmtId="14" fontId="2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3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4" fillId="0" borderId="0" xfId="1" applyNumberFormat="1" applyFont="1"/>
    <xf numFmtId="164" fontId="2" fillId="4" borderId="1" xfId="1" applyNumberFormat="1" applyFont="1" applyFill="1" applyBorder="1" applyAlignment="1">
      <alignment horizontal="left" vertical="center" wrapText="1"/>
    </xf>
    <xf numFmtId="164" fontId="3" fillId="4" borderId="1" xfId="1" applyNumberFormat="1" applyFont="1" applyFill="1" applyBorder="1"/>
    <xf numFmtId="164" fontId="3" fillId="4" borderId="0" xfId="1" applyNumberFormat="1" applyFont="1" applyFill="1"/>
    <xf numFmtId="165" fontId="0" fillId="0" borderId="0" xfId="0" applyNumberFormat="1"/>
    <xf numFmtId="0" fontId="4" fillId="5" borderId="0" xfId="0" applyFont="1" applyFill="1"/>
    <xf numFmtId="164" fontId="4" fillId="5" borderId="0" xfId="1" applyNumberFormat="1" applyFont="1" applyFill="1"/>
  </cellXfs>
  <cellStyles count="2">
    <cellStyle name="Comma" xfId="1" builtinId="3"/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YUMI" refreshedDate="43581.941561574073" createdVersion="4" refreshedVersion="4" minRefreshableVersion="3" recordCount="226">
  <cacheSource type="worksheet">
    <worksheetSource ref="A1:W227" sheet="AR All Market"/>
  </cacheSource>
  <cacheFields count="23">
    <cacheField name="CID" numFmtId="0">
      <sharedItems containsSemiMixedTypes="0" containsString="0" containsNumber="1" containsInteger="1" minValue="5036" maxValue="865389"/>
    </cacheField>
    <cacheField name="CustomerName" numFmtId="0">
      <sharedItems/>
    </cacheField>
    <cacheField name="Company Name" numFmtId="0">
      <sharedItems containsMixedTypes="1" containsNumber="1" containsInteger="1" minValue="-366526" maxValue="-357612"/>
    </cacheField>
    <cacheField name="Market" numFmtId="0">
      <sharedItems/>
    </cacheField>
    <cacheField name="POD" numFmtId="0">
      <sharedItems/>
    </cacheField>
    <cacheField name="CUR" numFmtId="0">
      <sharedItems count="5">
        <s v="JPY"/>
        <s v="NZD"/>
        <s v="USD"/>
        <s v="GBP"/>
        <s v="EUR"/>
      </sharedItems>
    </cacheField>
    <cacheField name="Terms" numFmtId="9">
      <sharedItems containsSemiMixedTypes="0" containsString="0" containsNumber="1" minValue="0" maxValue="1"/>
    </cacheField>
    <cacheField name="Terms_x000a_On-Ship" numFmtId="9">
      <sharedItems containsSemiMixedTypes="0" containsString="0" containsNumber="1" minValue="0" maxValue="0.3"/>
    </cacheField>
    <cacheField name="Country" numFmtId="0">
      <sharedItems count="22">
        <s v="Canada"/>
        <s v="New Zealand"/>
        <s v="Uganda"/>
        <s v="Tanzania"/>
        <s v="United Kingdom"/>
        <s v="Finland"/>
        <s v="Grand Cayman"/>
        <s v="Ireland"/>
        <s v="Sweden"/>
        <s v="Bahamas"/>
        <s v="Guyana"/>
        <s v="Jamaica"/>
        <s v="Kenya"/>
        <s v="St Lucia"/>
        <s v="USA"/>
        <s v="Zambia"/>
        <s v="Australia"/>
        <s v="Zimbabwe"/>
        <s v="Nigeria"/>
        <s v="Norway"/>
        <s v="Russia"/>
        <s v="Sri Lanka"/>
      </sharedItems>
    </cacheField>
    <cacheField name="Arrived_x000a_Not Released" numFmtId="0">
      <sharedItems containsSemiMixedTypes="0" containsString="0" containsNumber="1" containsInteger="1" minValue="0" maxValue="618644710"/>
    </cacheField>
    <cacheField name="InTransit_x000a_Not Released" numFmtId="0">
      <sharedItems containsSemiMixedTypes="0" containsString="0" containsNumber="1" containsInteger="1" minValue="0" maxValue="277903950"/>
    </cacheField>
    <cacheField name="Unshipped" numFmtId="0">
      <sharedItems containsSemiMixedTypes="0" containsString="0" containsNumber="1" containsInteger="1" minValue="0" maxValue="211064598"/>
    </cacheField>
    <cacheField name="Balance" numFmtId="0">
      <sharedItems containsSemiMixedTypes="0" containsString="0" containsNumber="1" minValue="-13625021" maxValue="5786502682"/>
    </cacheField>
    <cacheField name="Required_x000a_Balance" numFmtId="0">
      <sharedItems containsSemiMixedTypes="0" containsString="0" containsNumber="1" minValue="-1727000" maxValue="277903950"/>
    </cacheField>
    <cacheField name="Minimum_x000a_Due" numFmtId="0">
      <sharedItems containsSemiMixedTypes="0" containsString="0" containsNumber="1" minValue="0" maxValue="5786502682"/>
    </cacheField>
    <cacheField name="Total_x000a_Due" numFmtId="0">
      <sharedItems containsSemiMixedTypes="0" containsString="0" containsNumber="1" minValue="-13625021" maxValue="5786502682"/>
    </cacheField>
    <cacheField name="TOTAL Balane JPY (FOB side)" numFmtId="164">
      <sharedItems containsSemiMixedTypes="0" containsString="0" containsNumber="1" minValue="-13625021" maxValue="5786502682"/>
    </cacheField>
    <cacheField name="TOTAL NZD OFS" numFmtId="0">
      <sharedItems containsBlank="1"/>
    </cacheField>
    <cacheField name="Receivables_x000a_Type" numFmtId="0">
      <sharedItems containsBlank="1"/>
    </cacheField>
    <cacheField name="REMARKS" numFmtId="0">
      <sharedItems/>
    </cacheField>
    <cacheField name="AM" numFmtId="0">
      <sharedItems/>
    </cacheField>
    <cacheField name="RS" numFmtId="0">
      <sharedItems/>
    </cacheField>
    <cacheField name="Last" numFmtId="14">
      <sharedItems containsDate="1" containsMixedTypes="1" minDate="2019-01-04T00:00:00" maxDate="2019-12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n v="865226"/>
    <s v="David Sena"/>
    <s v="2 Cheap Cars - Canada"/>
    <s v="CIF 60 50 NW"/>
    <s v="New Westminster"/>
    <x v="0"/>
    <n v="0.5"/>
    <n v="0"/>
    <x v="0"/>
    <n v="0"/>
    <n v="0"/>
    <n v="3170000"/>
    <n v="0"/>
    <n v="-1585000"/>
    <n v="1585000"/>
    <n v="3170000"/>
    <n v="3170000"/>
    <m/>
    <s v="DEPOSIT DUE"/>
    <s v="2CC"/>
    <s v="Jojo Hemi"/>
    <s v="Maria Cristina Villamor"/>
    <s v="4/26/2019"/>
  </r>
  <r>
    <n v="862576"/>
    <s v="Masaki Ohno"/>
    <s v="2 Cheap Cars (M.Ohno)"/>
    <s v="NZ SPLIT 2 40,500-1,050 2CC"/>
    <s v="Auckland"/>
    <x v="0"/>
    <n v="0.5"/>
    <n v="0"/>
    <x v="1"/>
    <n v="0"/>
    <n v="543845"/>
    <n v="0"/>
    <n v="-396500"/>
    <n v="271922.5"/>
    <n v="0"/>
    <n v="-396500"/>
    <n v="-396500"/>
    <s v="OFS"/>
    <m/>
    <s v="2CC"/>
    <s v="Jojo Hemi"/>
    <s v="Janine Malapit"/>
    <s v="4/25/2019"/>
  </r>
  <r>
    <n v="862524"/>
    <s v="David Sena"/>
    <s v="2 Cheap Cars (Y.Sena)"/>
    <s v="NZ SPLIT 2 40,500-1,050 2CC"/>
    <s v="Auckland"/>
    <x v="0"/>
    <n v="0"/>
    <n v="0"/>
    <x v="1"/>
    <n v="0"/>
    <n v="277903950"/>
    <n v="211064598"/>
    <n v="195537160"/>
    <n v="277903950"/>
    <n v="0"/>
    <n v="406601758"/>
    <n v="195537160"/>
    <s v="OFS"/>
    <m/>
    <s v="2CC"/>
    <s v="Jojo Hemi"/>
    <s v="Janine Malapit"/>
    <s v="4/26/2019"/>
  </r>
  <r>
    <n v="23300"/>
    <s v="Darryl McGifford"/>
    <s v="Autoterminal New Zealand Ltd."/>
    <s v="ATNZ CIF"/>
    <s v="Auckland"/>
    <x v="0"/>
    <n v="0"/>
    <n v="0"/>
    <x v="1"/>
    <n v="618644710"/>
    <n v="0"/>
    <n v="0"/>
    <n v="5786502682"/>
    <n v="0"/>
    <n v="5786502682"/>
    <n v="5786502682"/>
    <n v="5786502682"/>
    <s v="OFS"/>
    <s v="FULL PAYMENT DUE"/>
    <s v="ATNZ"/>
    <s v="Robert Stone"/>
    <s v="Janine Malapit"/>
    <d v="2019-08-04T00:00:00"/>
  </r>
  <r>
    <n v="242289"/>
    <s v="Jason Rolston or Mabel Tautala"/>
    <s v="Buying Solutions- Non Vds Wellington"/>
    <s v="NZ SPLIT 2 55,000-1,185 BS Special"/>
    <s v="Wellington"/>
    <x v="0"/>
    <n v="0"/>
    <n v="0"/>
    <x v="1"/>
    <n v="0"/>
    <n v="15767300"/>
    <n v="1986000"/>
    <n v="13956300"/>
    <n v="15767300"/>
    <n v="0"/>
    <n v="15942300"/>
    <n v="13956300"/>
    <s v="OFS"/>
    <m/>
    <s v="Buying Solutions"/>
    <s v="Buying Solutions"/>
    <s v="Janine Malapit"/>
    <s v="4/23/2019"/>
  </r>
  <r>
    <n v="339696"/>
    <s v="Jason Rolston or Mabel Tautala"/>
    <s v="BuyingSolutions-LytteltonNonVds"/>
    <s v="NZ SPLIT 2 55,000-1,185 BS Special"/>
    <s v="Lyttelton"/>
    <x v="0"/>
    <n v="0"/>
    <n v="0"/>
    <x v="1"/>
    <n v="0"/>
    <n v="6024300"/>
    <n v="1177000"/>
    <n v="4912299"/>
    <n v="6024300"/>
    <n v="0"/>
    <n v="6089299"/>
    <n v="4912299"/>
    <s v="OFS"/>
    <m/>
    <s v="Buying Solutions"/>
    <s v="Jason Rolston"/>
    <s v="Janine Malapit"/>
    <s v="4/24/2019"/>
  </r>
  <r>
    <n v="628360"/>
    <s v="Jason Rolston or Mabel Tautala"/>
    <s v="Buying Solutions - Non VDS Napier"/>
    <s v="NZ SPLIT 2 55,000-1,185 BS Special"/>
    <s v="Auckland"/>
    <x v="0"/>
    <n v="0"/>
    <n v="0"/>
    <x v="1"/>
    <n v="0"/>
    <n v="3936700"/>
    <n v="1154000"/>
    <n v="3301700"/>
    <n v="3936700"/>
    <n v="0"/>
    <n v="4455700"/>
    <n v="3301700"/>
    <s v="OFS"/>
    <m/>
    <s v="Buying Solutions"/>
    <s v="Buying Solutions"/>
    <s v="Janine Malapit"/>
    <s v="4/24/2019"/>
  </r>
  <r>
    <n v="835743"/>
    <s v="Jason Rolston or Mabel Tautala"/>
    <s v="Buying Solutions - CTN Dunedin"/>
    <s v="NZ SPLIT 2 55,000-1,185 BS Special"/>
    <s v="Port Chalmers"/>
    <x v="0"/>
    <n v="0"/>
    <n v="0"/>
    <x v="1"/>
    <n v="0"/>
    <n v="3801500"/>
    <n v="507000"/>
    <n v="3441500"/>
    <n v="3801500"/>
    <n v="0"/>
    <n v="3948500"/>
    <n v="3441500"/>
    <s v="OFS"/>
    <m/>
    <s v="Buying Solutions"/>
    <s v="Jason Rolston"/>
    <s v="Janine Malapit"/>
    <s v="4/25/2019"/>
  </r>
  <r>
    <n v="212153"/>
    <s v="Jason Rolston or Mabel Tautala"/>
    <s v="Buying Solutions - Non VDS"/>
    <s v="NZ SPLIT 2 55,000-1,185 BS Special"/>
    <s v="Auckland"/>
    <x v="0"/>
    <n v="0"/>
    <n v="0"/>
    <x v="1"/>
    <n v="0"/>
    <n v="44282500"/>
    <n v="29584200"/>
    <n v="38331369"/>
    <n v="44282500"/>
    <n v="0"/>
    <n v="67915569"/>
    <n v="38331369"/>
    <s v="OFS"/>
    <m/>
    <s v="Buying Solutions"/>
    <s v="Buying Solutions"/>
    <s v="Janine Malapit"/>
    <s v="4/25/2019"/>
  </r>
  <r>
    <n v="145084"/>
    <s v="Jason Rolston"/>
    <s v="BuyingSolutionsHoldingAccount"/>
    <s v="NZ SPLIT 2 80,000-1,275BS"/>
    <s v="Auckland"/>
    <x v="0"/>
    <n v="0"/>
    <n v="0"/>
    <x v="1"/>
    <n v="0"/>
    <n v="0"/>
    <n v="110540700"/>
    <n v="-5380100"/>
    <n v="0"/>
    <n v="0"/>
    <n v="105160600"/>
    <n v="-5380100"/>
    <s v="OFS"/>
    <m/>
    <s v="Buying Solutions"/>
    <s v="Buying Solutions"/>
    <s v="Paul Gin Bacaltos"/>
    <s v="4/26/2019"/>
  </r>
  <r>
    <n v="847896"/>
    <s v="Andrew  Joyce"/>
    <s v="Andrew Joyce- Buying Solutions"/>
    <s v="NZ SPLIT 2 95,000-1,490BS"/>
    <s v="Auckland"/>
    <x v="0"/>
    <n v="0"/>
    <n v="0"/>
    <x v="1"/>
    <n v="0"/>
    <n v="0"/>
    <n v="1065000"/>
    <n v="0"/>
    <n v="0"/>
    <n v="0"/>
    <n v="1065000"/>
    <n v="0"/>
    <s v="OFS"/>
    <m/>
    <s v="Buying Solutions"/>
    <s v="Rhea Grace Beldeniza"/>
    <s v="Paul Gin Bacaltos"/>
    <s v="4/26/2019"/>
  </r>
  <r>
    <n v="847899"/>
    <s v="Aaron Clark"/>
    <s v="Aaron Clark- Buying Solutions"/>
    <s v="NZ SPLIT 2 95,000-1,490BS"/>
    <s v="Auckland"/>
    <x v="0"/>
    <n v="0"/>
    <n v="0"/>
    <x v="1"/>
    <n v="0"/>
    <n v="0"/>
    <n v="1630000"/>
    <n v="0"/>
    <n v="0"/>
    <n v="0"/>
    <n v="1630000"/>
    <n v="0"/>
    <s v="OFS"/>
    <m/>
    <s v="Buying Solutions"/>
    <s v="Rhea Grace Beldeniza"/>
    <s v="Paul Gin Bacaltos"/>
    <s v="4/26/2019"/>
  </r>
  <r>
    <n v="855615"/>
    <s v="Neil Curran"/>
    <s v="Neil Curran- Buying Solutions"/>
    <s v="NZ SPLIT 2 95,000-1,490BS"/>
    <s v="Auckland"/>
    <x v="0"/>
    <n v="0"/>
    <n v="0"/>
    <x v="1"/>
    <n v="0"/>
    <n v="0"/>
    <n v="1110000"/>
    <n v="0"/>
    <n v="0"/>
    <n v="0"/>
    <n v="1110000"/>
    <n v="0"/>
    <s v="OFS"/>
    <m/>
    <s v="Buying Solutions"/>
    <s v="Rhea Grace Beldeniza"/>
    <s v="Paul Gin Bacaltos"/>
    <s v="4/26/2019"/>
  </r>
  <r>
    <n v="107896"/>
    <s v="Jason Rolston or Mabel Tautala"/>
    <s v="Buying Solutions - VDS Auckland"/>
    <s v="NZ SPLIT 2 55,000-1,185 BS Special"/>
    <s v="Auckland"/>
    <x v="0"/>
    <n v="0"/>
    <n v="0"/>
    <x v="1"/>
    <n v="0"/>
    <n v="0"/>
    <n v="0"/>
    <n v="-13625021"/>
    <n v="0"/>
    <n v="0"/>
    <n v="-13625021"/>
    <n v="-13625021"/>
    <s v="OFS"/>
    <m/>
    <s v="Buying Solutions"/>
    <s v="Buying Solutions"/>
    <s v="Clifford Cortuna"/>
    <s v="4/25/2019 15:44"/>
  </r>
  <r>
    <n v="692615"/>
    <s v="YUAN JIANG DENG"/>
    <s v="Starchch LTD"/>
    <s v="NZ SPLIT 2n 80,000-1,300"/>
    <s v="Auckland"/>
    <x v="1"/>
    <n v="0.25"/>
    <n v="0"/>
    <x v="1"/>
    <n v="0"/>
    <n v="0"/>
    <n v="12603"/>
    <n v="250"/>
    <n v="-3150.75"/>
    <n v="3400.75"/>
    <n v="12853"/>
    <n v="953049.95000000007"/>
    <m/>
    <s v="DEPOSIT DUE"/>
    <s v="Follow Up  -  Akira"/>
    <s v="Hiroki Yagami"/>
    <s v="Janine Malapit"/>
    <d v="2019-03-04T00:00:00"/>
  </r>
  <r>
    <n v="391143"/>
    <s v="Jason Wood"/>
    <s v="Paul Kelly Motor Company"/>
    <s v="NZ SPLIT 2n 55,000-1150 NL"/>
    <s v="Lyttelton"/>
    <x v="0"/>
    <n v="0.25"/>
    <n v="0"/>
    <x v="1"/>
    <n v="0"/>
    <n v="0"/>
    <n v="332000"/>
    <n v="0"/>
    <n v="-83000"/>
    <n v="83000"/>
    <n v="332000"/>
    <n v="0"/>
    <s v="OFS"/>
    <s v="DEPOSIT DUE"/>
    <s v="Follow Up  -  Akira"/>
    <s v="Glenn Keatley"/>
    <s v="Maria Cristina Villamor"/>
    <s v="3/22/2019"/>
  </r>
  <r>
    <n v="730828"/>
    <s v="Peter Kisakye"/>
    <s v="Peter Kisakye-730828"/>
    <s v="CIFJEVIC(20) 50"/>
    <s v="Mombasa"/>
    <x v="2"/>
    <n v="0.5"/>
    <n v="0"/>
    <x v="2"/>
    <n v="0"/>
    <n v="0"/>
    <n v="2900"/>
    <n v="-1259.99"/>
    <n v="-1450"/>
    <n v="190.01"/>
    <n v="1640.01"/>
    <n v="183435.11849999998"/>
    <m/>
    <s v="DEPOSIT DUE"/>
    <s v="Follow Up  -  Akira"/>
    <s v="Roxie Stephanie Abella"/>
    <s v="Maria Cristina Villamor"/>
    <s v="4/18/2019"/>
  </r>
  <r>
    <n v="865389"/>
    <s v="Henry George Okoch"/>
    <s v="Henry George Okoch-865389"/>
    <s v="CIFJAAI(20) 50"/>
    <s v="Dar Es Salaam"/>
    <x v="2"/>
    <n v="0.5"/>
    <n v="0"/>
    <x v="3"/>
    <n v="0"/>
    <n v="0"/>
    <n v="15500"/>
    <n v="0"/>
    <n v="-7750"/>
    <n v="7750"/>
    <n v="15500"/>
    <n v="1733675"/>
    <m/>
    <s v="DEPOSIT DUE"/>
    <s v="Follow Up  -  Akira"/>
    <s v="Hiroki Yagami"/>
    <s v="Maria Cristina Villamor"/>
    <s v="4/25/2019"/>
  </r>
  <r>
    <n v="865364"/>
    <s v="Iqbal Khalid"/>
    <s v="Iqbal Khalid-865364"/>
    <s v="CIF 85 50"/>
    <s v="Southampton"/>
    <x v="3"/>
    <n v="0.5"/>
    <n v="0"/>
    <x v="4"/>
    <n v="0"/>
    <n v="0"/>
    <n v="5400"/>
    <n v="0"/>
    <n v="-2700"/>
    <n v="2700"/>
    <n v="5400"/>
    <n v="778464"/>
    <m/>
    <s v="DEPOSIT DUE"/>
    <s v="Follow Up  -  Akira"/>
    <s v="Akira Sato"/>
    <s v="Maria Cristina Villamor"/>
    <s v="4/25/2019"/>
  </r>
  <r>
    <n v="854316"/>
    <s v="KolTrade"/>
    <s v="KolTrade"/>
    <s v="CIF Container - Helsinki"/>
    <s v="Helsinki"/>
    <x v="4"/>
    <n v="0.5"/>
    <n v="0"/>
    <x v="5"/>
    <n v="0"/>
    <n v="0"/>
    <n v="40537"/>
    <n v="-20230"/>
    <n v="-20268.5"/>
    <n v="38.5"/>
    <n v="20307"/>
    <n v="2525784.6599999997"/>
    <m/>
    <s v="DEPOSIT DUE"/>
    <s v="Follow Up  -  Akira"/>
    <s v="Akira Sato"/>
    <s v="Windy Mae Ambrad"/>
    <s v="4/17/2019"/>
  </r>
  <r>
    <n v="826712"/>
    <s v="Paul Skinner"/>
    <s v="Paul Skinner-826712"/>
    <s v="CIF 85 50"/>
    <s v="Georgetown GC"/>
    <x v="2"/>
    <n v="0.5"/>
    <n v="0"/>
    <x v="6"/>
    <n v="0"/>
    <n v="0"/>
    <n v="27888"/>
    <n v="0"/>
    <n v="-13944"/>
    <n v="13944"/>
    <n v="27888"/>
    <n v="3119272.8"/>
    <m/>
    <s v="DEPOSIT DUE"/>
    <s v="Follow Up  -  Akira"/>
    <s v="Akira Sato"/>
    <s v="Maria Cristina Villamor"/>
    <s v="4/25/2019"/>
  </r>
  <r>
    <n v="722570"/>
    <s v="oleh karabin"/>
    <s v="oleh karabin-722570"/>
    <s v="CIF 85 50"/>
    <s v="Dublin"/>
    <x v="4"/>
    <n v="0.5"/>
    <n v="0"/>
    <x v="7"/>
    <n v="0"/>
    <n v="0"/>
    <n v="3200"/>
    <n v="-200"/>
    <n v="-1600"/>
    <n v="1400"/>
    <n v="3000"/>
    <n v="373140"/>
    <m/>
    <s v="DEPOSIT DUE"/>
    <s v="Follow Up  -  Akira"/>
    <s v="Richsix Bornales"/>
    <s v="Marilou Garcia"/>
    <d v="2019-10-04T00:00:00"/>
  </r>
  <r>
    <n v="863132"/>
    <s v="kyle watson"/>
    <s v="Fridgy Ltd"/>
    <s v="NZ SPLIT 2n 80,000-1,475"/>
    <s v="Auckland"/>
    <x v="1"/>
    <n v="0.25"/>
    <n v="0"/>
    <x v="1"/>
    <n v="10079"/>
    <n v="0"/>
    <n v="14252"/>
    <n v="8418.75"/>
    <n v="-3563"/>
    <n v="11981.75"/>
    <n v="22670.75"/>
    <n v="1681036.1125"/>
    <m/>
    <s v="DEPOSIT DUE; FULL PAYMENT DUE"/>
    <s v="Follow Up  -  Akira"/>
    <s v="Grace Lim"/>
    <s v="Janine Malapit"/>
    <d v="2019-10-04T00:00:00"/>
  </r>
  <r>
    <n v="5036"/>
    <s v="Will Casey"/>
    <s v="MajikMotors."/>
    <s v="NZ SPLIT 2 60,000-1,150"/>
    <s v="Auckland"/>
    <x v="0"/>
    <n v="0"/>
    <n v="0"/>
    <x v="1"/>
    <n v="550700"/>
    <n v="1027000"/>
    <n v="824000"/>
    <n v="1553541"/>
    <n v="1027000"/>
    <n v="526541"/>
    <n v="2377541"/>
    <n v="1553541"/>
    <s v="OFS"/>
    <s v="DEPOSIT DUE; FULL PAYMENT DUE"/>
    <s v="Follow Up  -  Akira"/>
    <s v="Michael Bullock"/>
    <s v="Janine Malapit"/>
    <d v="2019-12-04T00:00:00"/>
  </r>
  <r>
    <n v="841712"/>
    <s v="Peng Du"/>
    <s v="Five Star Car Valet"/>
    <s v="NZ SPLIT 2n 80,000-1,475"/>
    <s v="Auckland"/>
    <x v="1"/>
    <n v="0"/>
    <n v="0"/>
    <x v="1"/>
    <n v="0"/>
    <n v="30400"/>
    <n v="18900"/>
    <n v="30650"/>
    <n v="30400"/>
    <n v="250"/>
    <n v="49550"/>
    <n v="3674132.5000000005"/>
    <m/>
    <s v="DEPOSIT DUE; FULL PAYMENT DUE"/>
    <s v="Follow Up  -  Akira"/>
    <s v="Ryo Nishida"/>
    <s v="Richelle Elledo"/>
    <d v="2019-12-04T00:00:00"/>
  </r>
  <r>
    <n v="863907"/>
    <s v="Waseem Khan"/>
    <s v="Auto Trading-863907"/>
    <s v="NZ SPLIT 2n 55,000-1,100 SA"/>
    <s v="Auckland"/>
    <x v="1"/>
    <n v="0"/>
    <n v="0"/>
    <x v="1"/>
    <n v="74946"/>
    <n v="5820"/>
    <n v="5500"/>
    <n v="81966"/>
    <n v="5820"/>
    <n v="76146"/>
    <n v="87466"/>
    <n v="6485603.9000000004"/>
    <m/>
    <s v="DEPOSIT DUE; FULL PAYMENT DUE"/>
    <s v="Follow Up  -  Akira"/>
    <s v="Michael Bullock"/>
    <s v="Janine Malapit"/>
    <s v="4/18/2019"/>
  </r>
  <r>
    <n v="836689"/>
    <s v="I Autos Direct Limited"/>
    <s v="I Autos Direct Limited"/>
    <s v="NZ SPLIT 2n 80,000-1,300"/>
    <s v="Auckland"/>
    <x v="0"/>
    <n v="0"/>
    <n v="0"/>
    <x v="1"/>
    <n v="419000"/>
    <n v="648000"/>
    <n v="568000"/>
    <n v="870000"/>
    <n v="648000"/>
    <n v="222000"/>
    <n v="1438000"/>
    <n v="870000"/>
    <s v="OFS"/>
    <s v="DEPOSIT DUE; FULL PAYMENT DUE"/>
    <s v="Follow Up  -  Akira"/>
    <s v="Hiroki Yagami"/>
    <s v="Janine Malapit"/>
    <s v="4/23/2019"/>
  </r>
  <r>
    <n v="864076"/>
    <s v="Farook Khan"/>
    <s v="MSK-864076"/>
    <s v="NZ SPLIT 2 55,000-1300 FLAT"/>
    <s v="Auckland"/>
    <x v="1"/>
    <n v="0.25"/>
    <n v="0"/>
    <x v="1"/>
    <n v="108441"/>
    <n v="0"/>
    <n v="0"/>
    <n v="111941"/>
    <n v="0"/>
    <n v="111941"/>
    <n v="111941"/>
    <n v="8300425.1500000004"/>
    <m/>
    <s v="FULL PAYMENT DUE"/>
    <s v="Follow Up  -  Akira"/>
    <s v="Eve Cudico"/>
    <s v="Janine Malapit"/>
    <d v="2019-02-04T00:00:00"/>
  </r>
  <r>
    <n v="69155"/>
    <s v="Andrew Jarvis"/>
    <s v="Selective Autos"/>
    <s v="NZ SPLIT 2 55,000-1300 FLAT"/>
    <s v="Auckland"/>
    <x v="0"/>
    <n v="0"/>
    <n v="0"/>
    <x v="1"/>
    <n v="58826900"/>
    <n v="0"/>
    <n v="0"/>
    <n v="330937"/>
    <n v="0"/>
    <n v="330937"/>
    <n v="330937"/>
    <n v="330937"/>
    <s v="OFS"/>
    <s v="FULL PAYMENT DUE"/>
    <s v="Follow Up  -  Akira"/>
    <s v="Takahito Usami NZ"/>
    <s v="Janine Malapit"/>
    <d v="2019-10-04T00:00:00"/>
  </r>
  <r>
    <n v="863854"/>
    <s v="Renata   Kahuroa"/>
    <s v="Pacific Auto Carriers (NZ) Limited"/>
    <s v="NZ SPLIT 2 65,000-1,285"/>
    <s v="Auckland"/>
    <x v="1"/>
    <n v="0.25"/>
    <n v="0"/>
    <x v="1"/>
    <n v="704053"/>
    <n v="0"/>
    <n v="0"/>
    <n v="708993"/>
    <n v="0"/>
    <n v="708993"/>
    <n v="708993"/>
    <n v="52571830.950000003"/>
    <m/>
    <s v="FULL PAYMENT DUE"/>
    <s v="Follow Up  -  Akira"/>
    <s v="Jojo Hemi"/>
    <s v="Paul Gin Bacaltos"/>
    <d v="2019-10-04T00:00:00"/>
  </r>
  <r>
    <n v="132092"/>
    <s v="Sharad Awadh"/>
    <s v="E-CommCarSalesLtd-132092"/>
    <s v="NZ SPLIT 2n 80,000-1,300"/>
    <s v="Auckland"/>
    <x v="1"/>
    <n v="0"/>
    <n v="0"/>
    <x v="1"/>
    <n v="11600"/>
    <n v="9850"/>
    <n v="0"/>
    <n v="21450.028300000002"/>
    <n v="9850"/>
    <n v="11600.0283"/>
    <n v="21450.028300000002"/>
    <n v="1590519.5984450004"/>
    <m/>
    <s v="FULL PAYMENT DUE"/>
    <s v="Follow Up  -  Akira"/>
    <s v="Ma. Sheila Mellomida"/>
    <s v="Janine Malapit"/>
    <d v="2019-12-04T00:00:00"/>
  </r>
  <r>
    <n v="863852"/>
    <s v="Renata   Kahuroa"/>
    <s v="Pacific Auto Carriers (NZ) Limited"/>
    <s v="ATNZ CIF"/>
    <s v="Auckland"/>
    <x v="0"/>
    <n v="0.25"/>
    <n v="0"/>
    <x v="1"/>
    <n v="708000"/>
    <n v="0"/>
    <n v="0"/>
    <n v="728973"/>
    <n v="0"/>
    <n v="728973"/>
    <n v="728973"/>
    <n v="728973"/>
    <s v="OFS"/>
    <s v="FULL PAYMENT DUE"/>
    <s v="Follow Up  -  Akira"/>
    <s v="Jojo Hemi"/>
    <s v="Paul Gin Bacaltos"/>
    <s v="2/13/2019"/>
  </r>
  <r>
    <n v="863916"/>
    <s v="Christopher Bird"/>
    <s v="Chris Bird Motor Company-863916"/>
    <s v="NZ SPLIT 2n 70,000-1,295"/>
    <s v="Lyttelton"/>
    <x v="1"/>
    <n v="0"/>
    <n v="0"/>
    <x v="1"/>
    <n v="7300"/>
    <n v="0"/>
    <n v="0"/>
    <n v="7550"/>
    <n v="0"/>
    <n v="7550"/>
    <n v="7550"/>
    <n v="559832.5"/>
    <m/>
    <s v="FULL PAYMENT DUE"/>
    <s v="Follow Up  -  Akira"/>
    <s v="Glenn Keatley"/>
    <s v="Janine Malapit"/>
    <s v="2/23/2019"/>
  </r>
  <r>
    <n v="864315"/>
    <s v="Mark  Smith"/>
    <s v="Autoworld Cars"/>
    <s v="NZ SPLIT 2 60,000-1,460 KT"/>
    <s v="Port Chalmers"/>
    <x v="1"/>
    <n v="0"/>
    <n v="0"/>
    <x v="1"/>
    <n v="128743"/>
    <n v="61213"/>
    <n v="0"/>
    <n v="194674"/>
    <n v="61213"/>
    <n v="133461"/>
    <n v="194674"/>
    <n v="14435077.100000001"/>
    <m/>
    <s v="FULL PAYMENT DUE"/>
    <s v="Follow Up  -  Akira"/>
    <s v="Glenn Keatley"/>
    <s v="Janine Malapit"/>
    <s v="4/17/2019"/>
  </r>
  <r>
    <n v="207231"/>
    <s v="Andrew Jarvis"/>
    <s v="Selective Autos"/>
    <s v="NZ SPLIT 2 55,000-1300 FLAT"/>
    <s v="Auckland"/>
    <x v="1"/>
    <n v="0"/>
    <n v="0"/>
    <x v="1"/>
    <n v="9920"/>
    <n v="29190"/>
    <n v="0"/>
    <n v="43910"/>
    <n v="29190"/>
    <n v="14720"/>
    <n v="43910"/>
    <n v="3255926.5000000005"/>
    <m/>
    <s v="FULL PAYMENT DUE"/>
    <s v="Follow Up  -  Akira"/>
    <s v="Andrew Jarvis"/>
    <s v="Janine Malapit"/>
    <s v="4/23/2019"/>
  </r>
  <r>
    <n v="338357"/>
    <s v="Brian Osborne"/>
    <s v="OSBORNE MOTORS LTD"/>
    <s v="NZ SPLIT 2n 80,000-1,300"/>
    <s v="Wellington"/>
    <x v="1"/>
    <n v="0"/>
    <n v="0"/>
    <x v="1"/>
    <n v="10700"/>
    <n v="0"/>
    <n v="0"/>
    <n v="600.29999999999995"/>
    <n v="0"/>
    <n v="600.29999999999995"/>
    <n v="600.29999999999995"/>
    <n v="44512.245000000003"/>
    <m/>
    <s v="FULL PAYMENT DUE"/>
    <s v="Follow Up  -  Akira"/>
    <s v="Abegail Mendez"/>
    <s v="Janine Malapit"/>
    <s v="4/26/2019"/>
  </r>
  <r>
    <n v="194216"/>
    <s v="Simon Varg"/>
    <s v="WargTrading,SimonVarg"/>
    <s v="CIF 85 50"/>
    <s v="Gothenburg"/>
    <x v="0"/>
    <n v="0.5"/>
    <n v="0"/>
    <x v="8"/>
    <n v="686000"/>
    <n v="0"/>
    <n v="0"/>
    <n v="475000"/>
    <n v="0"/>
    <n v="475000"/>
    <n v="475000"/>
    <n v="475000"/>
    <m/>
    <s v="FULL PAYMENT DUE"/>
    <s v="Follow Up  -  Akira"/>
    <s v="Sherlene Sarabia"/>
    <s v="Marilou Garcia"/>
    <d v="2019-03-04T00:00:00"/>
  </r>
  <r>
    <n v="139111"/>
    <s v="reno forbes"/>
    <s v="reno"/>
    <s v="CIF 85 50 PSI"/>
    <s v="Nassau"/>
    <x v="2"/>
    <n v="0.5"/>
    <n v="0"/>
    <x v="9"/>
    <n v="0"/>
    <n v="0"/>
    <n v="19299"/>
    <n v="-12000"/>
    <n v="-9649.5"/>
    <n v="0"/>
    <n v="7299"/>
    <n v="816393.14999999991"/>
    <m/>
    <m/>
    <s v="Follow Up  -  Akira"/>
    <s v="Jeralyn Salar"/>
    <s v="Maria Cristina Villamor"/>
    <s v="3/29/2019"/>
  </r>
  <r>
    <n v="851677"/>
    <s v="Joona Maukonen"/>
    <s v="Joona Maukonen-851662"/>
    <s v="CIF 85 50"/>
    <s v="Hanko"/>
    <x v="4"/>
    <n v="0.5"/>
    <n v="0"/>
    <x v="5"/>
    <n v="0"/>
    <n v="3374"/>
    <n v="0"/>
    <n v="-18.63"/>
    <n v="1687"/>
    <n v="0"/>
    <n v="-18.63"/>
    <n v="-2317.1994"/>
    <m/>
    <m/>
    <s v="Follow Up  -  Akira"/>
    <s v="Roxie Stephanie Abella"/>
    <s v="Maria Cristina Villamor"/>
    <d v="2019-06-04T00:00:00"/>
  </r>
  <r>
    <n v="137913"/>
    <s v="Gino Persaud"/>
    <s v="Gino "/>
    <s v="CIF 85 50"/>
    <s v="Georgetown GY"/>
    <x v="2"/>
    <n v="0.5"/>
    <n v="0"/>
    <x v="10"/>
    <n v="0"/>
    <n v="40857"/>
    <n v="0"/>
    <n v="20342"/>
    <n v="20428.5"/>
    <n v="0"/>
    <n v="20342"/>
    <n v="2275252.6999999997"/>
    <m/>
    <m/>
    <s v="Follow Up  -  Akira"/>
    <s v="Jhonna Lubriato"/>
    <s v="Maria Cristina Villamor"/>
    <s v="3/28/2019"/>
  </r>
  <r>
    <n v="178033"/>
    <s v="Mohamed Alim Ibrahim"/>
    <s v="motor trend auto sale"/>
    <s v="CIF 85 50"/>
    <s v="Georgetown GY"/>
    <x v="2"/>
    <n v="0.5"/>
    <n v="0"/>
    <x v="10"/>
    <n v="0"/>
    <n v="16518"/>
    <n v="0"/>
    <n v="188"/>
    <n v="8259"/>
    <n v="0"/>
    <n v="188"/>
    <n v="21027.8"/>
    <m/>
    <m/>
    <s v="Follow Up  -  Akira"/>
    <s v="Akira Sato"/>
    <s v="Maria Cristina Villamor"/>
    <s v="4/24/2019"/>
  </r>
  <r>
    <n v="362565"/>
    <s v="Shahzad Ahmed"/>
    <n v="-362565"/>
    <s v="CIF 85 50"/>
    <s v="Dublin"/>
    <x v="4"/>
    <n v="0.5"/>
    <n v="0"/>
    <x v="7"/>
    <n v="0"/>
    <n v="5100"/>
    <n v="0"/>
    <n v="2550"/>
    <n v="2550"/>
    <n v="0"/>
    <n v="2550"/>
    <n v="317169"/>
    <m/>
    <m/>
    <s v="Follow Up  -  Akira"/>
    <s v="Ma. Sheila Mellomida"/>
    <s v="Marilou Garcia"/>
    <d v="2019-12-04T00:00:00"/>
  </r>
  <r>
    <n v="777506"/>
    <s v="Leighton Haughton"/>
    <s v="Leiven Car's Import"/>
    <s v="CIF 85 50 PSI"/>
    <s v="Kingston"/>
    <x v="2"/>
    <n v="0.5"/>
    <n v="0"/>
    <x v="11"/>
    <n v="0"/>
    <n v="9319"/>
    <n v="6081"/>
    <n v="-6031"/>
    <n v="1619"/>
    <n v="0"/>
    <n v="50"/>
    <n v="5592.5"/>
    <m/>
    <m/>
    <s v="Follow Up  -  Akira"/>
    <s v="Akira Sato"/>
    <s v="Maria Cristina Villamor"/>
    <s v="4/17/2019"/>
  </r>
  <r>
    <n v="243923"/>
    <s v="Gerald Macharia"/>
    <s v="FoxwoodInvestmentsLimited"/>
    <s v="CIFJEVIC(20) 60"/>
    <s v="Mombasa"/>
    <x v="2"/>
    <n v="0.5"/>
    <n v="0"/>
    <x v="12"/>
    <n v="0"/>
    <n v="0"/>
    <n v="42800"/>
    <n v="-24355"/>
    <n v="-21400"/>
    <n v="0"/>
    <n v="18445"/>
    <n v="2063073.25"/>
    <m/>
    <m/>
    <s v="Follow Up  -  Akira"/>
    <s v="Janelle Zamora"/>
    <s v="Marilou Garcia"/>
    <d v="2019-01-04T00:00:00"/>
  </r>
  <r>
    <n v="419448"/>
    <s v="Jason  Taylor"/>
    <s v="Jason Taylor Vehicle Sales Ltd"/>
    <s v="NZ SPLIT 2 70,000-1550"/>
    <s v="Lyttelton"/>
    <x v="1"/>
    <n v="0"/>
    <n v="0"/>
    <x v="1"/>
    <n v="0"/>
    <n v="7100"/>
    <n v="0"/>
    <n v="7100.5806000000002"/>
    <n v="7100"/>
    <n v="0.5806"/>
    <n v="7100.5806000000002"/>
    <n v="526508.0514900001"/>
    <m/>
    <m/>
    <s v="Follow Up  -  Akira"/>
    <s v="Glenn Keatley"/>
    <s v="Janine Malapit"/>
    <s v="4/18/2019"/>
  </r>
  <r>
    <n v="684533"/>
    <s v="Jinjia  Wang"/>
    <s v="starchch-681985"/>
    <s v="NZ SPLIT 2n 80,000-1,300"/>
    <s v="Lyttelton"/>
    <x v="1"/>
    <n v="0.25"/>
    <n v="0"/>
    <x v="1"/>
    <n v="0"/>
    <n v="65886"/>
    <n v="0"/>
    <n v="51841.1"/>
    <n v="49414.5"/>
    <n v="2426.6"/>
    <n v="51841.1"/>
    <n v="3844017.5650000004"/>
    <m/>
    <m/>
    <s v="Follow Up  -  Akira"/>
    <s v="Cherry Bulilan"/>
    <s v="Janine Malapit"/>
    <s v="4/18/2019"/>
  </r>
  <r>
    <n v="684577"/>
    <s v="daleep singh"/>
    <s v="FEATHERSON IMPORTS LIMITED.."/>
    <s v="NZ SPLIT 2n 80,000-1,300"/>
    <s v="Auckland"/>
    <x v="0"/>
    <n v="0"/>
    <n v="0"/>
    <x v="1"/>
    <n v="0"/>
    <n v="440000"/>
    <n v="0"/>
    <n v="340000"/>
    <n v="440000"/>
    <n v="0"/>
    <n v="340000"/>
    <n v="340000"/>
    <s v="OFS"/>
    <m/>
    <s v="Follow Up  -  Akira"/>
    <s v="Akira Sato"/>
    <s v="Janine Malapit"/>
    <s v="4/18/2019"/>
  </r>
  <r>
    <n v="320990"/>
    <s v="Tyler Posser"/>
    <s v="Vehicle Imports Limited - Manukau"/>
    <s v="NZ SPLIT 2 65,000-1,250"/>
    <s v="Auckland"/>
    <x v="0"/>
    <n v="0"/>
    <n v="0"/>
    <x v="1"/>
    <n v="0"/>
    <n v="2821000"/>
    <n v="1466000"/>
    <n v="2247000"/>
    <n v="2821000"/>
    <n v="0"/>
    <n v="3713000"/>
    <n v="2247000"/>
    <s v="OFS"/>
    <m/>
    <s v="Follow Up  -  Akira"/>
    <s v="Jojo Hemi"/>
    <s v="Richelle Elledo"/>
    <s v="4/18/2019"/>
  </r>
  <r>
    <n v="436145"/>
    <s v="Brian Wright"/>
    <s v="Smithburn Motors "/>
    <s v="NZ SPLIT 2n 70,000-1,295"/>
    <s v="Lyttelton"/>
    <x v="0"/>
    <n v="0"/>
    <n v="0"/>
    <x v="1"/>
    <n v="0"/>
    <n v="1328000"/>
    <n v="0"/>
    <n v="1130000"/>
    <n v="1328000"/>
    <n v="0"/>
    <n v="1130000"/>
    <n v="1130000"/>
    <s v="OFS"/>
    <m/>
    <s v="Follow Up  -  Akira"/>
    <s v="Glenn Keatley"/>
    <s v="Richelle Elledo"/>
    <s v="4/18/2019"/>
  </r>
  <r>
    <n v="182605"/>
    <s v="Simon Sceats"/>
    <s v="Omega Rental Cars Ltd"/>
    <s v="NZ SPLIT 2 70,000-1,275BS"/>
    <s v="Auckland"/>
    <x v="0"/>
    <n v="0"/>
    <n v="0"/>
    <x v="1"/>
    <n v="0"/>
    <n v="4984000"/>
    <n v="0"/>
    <n v="3670501"/>
    <n v="4984000"/>
    <n v="0"/>
    <n v="3670501"/>
    <n v="3670501"/>
    <s v="OFS"/>
    <m/>
    <s v="Follow Up  -  Akira"/>
    <s v="Jason Rolston"/>
    <s v="Janine Malapit"/>
    <s v="4/23/2019"/>
  </r>
  <r>
    <n v="385709"/>
    <s v="Russel White"/>
    <s v="CarsonYarrow-385709"/>
    <s v="NZ SPLIT 2n 70,000-1585"/>
    <s v="Lyttelton"/>
    <x v="0"/>
    <n v="0"/>
    <n v="0"/>
    <x v="1"/>
    <n v="0"/>
    <n v="1246000"/>
    <n v="0"/>
    <n v="797050"/>
    <n v="1246000"/>
    <n v="0"/>
    <n v="797050"/>
    <n v="797050"/>
    <s v="OFS"/>
    <m/>
    <s v="Follow Up  -  Akira"/>
    <s v="Glenn Keatley"/>
    <s v="Janine Malapit"/>
    <s v="4/23/2019"/>
  </r>
  <r>
    <n v="415719"/>
    <s v="wayne owen"/>
    <s v="wayneowencars"/>
    <s v="NZ SPLIT 2 80,000-1,525"/>
    <s v="Auckland"/>
    <x v="1"/>
    <n v="0.25"/>
    <n v="0"/>
    <x v="1"/>
    <n v="0"/>
    <n v="10915"/>
    <n v="0"/>
    <n v="8195.2800000000007"/>
    <n v="8186.25"/>
    <n v="9.0299999999999994"/>
    <n v="8195.2800000000007"/>
    <n v="607680.0120000001"/>
    <m/>
    <m/>
    <s v="Follow Up  -  Akira"/>
    <s v="Ma. Sheila Mellomida"/>
    <s v="Janine Malapit"/>
    <s v="4/23/2019"/>
  </r>
  <r>
    <n v="64456"/>
    <s v="Ross Houston"/>
    <s v="BlackwellMotorsLtd"/>
    <s v="NZ SPLIT 2n 70,000-1,295"/>
    <s v="Lyttelton"/>
    <x v="0"/>
    <n v="0"/>
    <n v="0"/>
    <x v="1"/>
    <n v="0"/>
    <n v="43595200"/>
    <n v="0"/>
    <n v="-200"/>
    <n v="43595200"/>
    <n v="0"/>
    <n v="-200"/>
    <n v="-200"/>
    <s v="OFS"/>
    <m/>
    <s v="Follow Up  -  Akira"/>
    <s v="Glenn Keatley"/>
    <s v="Richelle Elledo"/>
    <s v="4/23/2019"/>
  </r>
  <r>
    <n v="841606"/>
    <s v="Leon Lewis &amp; Tyler Prosser"/>
    <s v="Vehicle Imports Limited - Gisborne"/>
    <s v="NZ SPLIT 2 65,000-1,250"/>
    <s v="Tauranga"/>
    <x v="0"/>
    <n v="0"/>
    <n v="0"/>
    <x v="1"/>
    <n v="0"/>
    <n v="2850500"/>
    <n v="4121000"/>
    <n v="2180500"/>
    <n v="2850500"/>
    <n v="0"/>
    <n v="6301500"/>
    <n v="2180500"/>
    <s v="OFS"/>
    <m/>
    <s v="Follow Up  -  Akira"/>
    <s v="Jojo Hemi"/>
    <s v="Richelle Elledo"/>
    <s v="4/23/2019"/>
  </r>
  <r>
    <n v="435460"/>
    <s v="Ravinesh Kumar"/>
    <s v="JSR LIFE MOTORS LTD"/>
    <s v="NZ SPLIT 2 80,000-1,250"/>
    <s v="Auckland"/>
    <x v="0"/>
    <n v="0"/>
    <n v="0"/>
    <x v="1"/>
    <n v="1350000"/>
    <n v="6447000"/>
    <n v="1922000"/>
    <n v="6265200"/>
    <n v="6447000"/>
    <n v="0"/>
    <n v="8187200"/>
    <n v="6265200"/>
    <s v="OFS"/>
    <m/>
    <s v="Follow Up  -  Akira"/>
    <s v="Ma. Sheila Mellomida"/>
    <s v="Richelle Elledo"/>
    <s v="4/24/2019"/>
  </r>
  <r>
    <n v="865020"/>
    <s v="Brian Osborne"/>
    <s v="KING STREET CARS-864942"/>
    <s v="NZ SPLIT 2n 70,000-1,295"/>
    <s v="Wellington"/>
    <x v="1"/>
    <n v="0"/>
    <n v="0"/>
    <x v="1"/>
    <n v="0"/>
    <n v="29240"/>
    <n v="31190"/>
    <n v="29240"/>
    <n v="29240"/>
    <n v="0"/>
    <n v="60430"/>
    <n v="4480884.5"/>
    <m/>
    <m/>
    <s v="Follow Up  -  Akira"/>
    <s v="Glenn Keatley"/>
    <s v="Janine Malapit"/>
    <s v="4/25/2019"/>
  </r>
  <r>
    <n v="327364"/>
    <s v="renny biscette"/>
    <s v="renny biscette-327364"/>
    <s v="CIF 85 50"/>
    <s v="Pt Castries"/>
    <x v="2"/>
    <n v="0.5"/>
    <n v="0"/>
    <x v="13"/>
    <n v="0"/>
    <n v="3200"/>
    <n v="0"/>
    <n v="2.6002999999999998"/>
    <n v="1600"/>
    <n v="0"/>
    <n v="2.6002999999999998"/>
    <n v="290.84355499999998"/>
    <m/>
    <m/>
    <s v="Follow Up  -  Akira"/>
    <s v="Jhonna Lubriato"/>
    <s v="Maria Cristina Villamor"/>
    <s v="3/30/2019"/>
  </r>
  <r>
    <n v="850247"/>
    <s v="Jonas Karlsson"/>
    <s v="Jonas Karlsson-850247"/>
    <s v="CIF 85 50"/>
    <s v="Gothenburg"/>
    <x v="0"/>
    <n v="0.5"/>
    <n v="0"/>
    <x v="8"/>
    <n v="0"/>
    <n v="0"/>
    <n v="1116000"/>
    <n v="-558108"/>
    <n v="-558000"/>
    <n v="0"/>
    <n v="557892"/>
    <n v="557892"/>
    <m/>
    <m/>
    <s v="Follow Up  -  Akira"/>
    <s v="Wilnar Diosana"/>
    <s v="Maria Cristina Villamor"/>
    <d v="2019-12-02T00:00:00"/>
  </r>
  <r>
    <n v="864862"/>
    <s v="Prolimina Tairo"/>
    <s v="Prolimina Tairo-864862"/>
    <s v="CIFJAAI(20) 50"/>
    <s v="Dar Es Salaam"/>
    <x v="2"/>
    <n v="0.5"/>
    <n v="0"/>
    <x v="3"/>
    <n v="0"/>
    <n v="0"/>
    <n v="6500"/>
    <n v="-6470"/>
    <n v="-3250"/>
    <n v="0"/>
    <n v="30"/>
    <n v="3355.5"/>
    <m/>
    <m/>
    <s v="Follow Up  -  Akira"/>
    <s v="Ry An Mangumpit"/>
    <s v="Maria Cristina Villamor"/>
    <s v="4/15/2019"/>
  </r>
  <r>
    <n v="90854"/>
    <s v="Ssozi Thadeus Edward Kimanje"/>
    <s v="SsoziThadeusEdwardKimanje"/>
    <s v="CIFJEVIC(20) 50"/>
    <s v="Mombasa"/>
    <x v="0"/>
    <n v="0.5"/>
    <n v="0"/>
    <x v="2"/>
    <n v="0"/>
    <n v="0"/>
    <n v="780000"/>
    <n v="-766732"/>
    <n v="-390000"/>
    <n v="0"/>
    <n v="13268"/>
    <n v="13268"/>
    <m/>
    <m/>
    <s v="Follow Up  -  Akira"/>
    <s v="Hiroki Yagami"/>
    <s v="Marilou Garcia"/>
    <s v="3/29/2019"/>
  </r>
  <r>
    <n v="65756"/>
    <s v="Nasser Lubega"/>
    <s v="Kabojja Junior School Ltd "/>
    <s v="CIFJEVIC(20) 50"/>
    <s v="Mombasa"/>
    <x v="0"/>
    <n v="0.5"/>
    <n v="0"/>
    <x v="2"/>
    <n v="0"/>
    <n v="0"/>
    <n v="2228000"/>
    <n v="-2301846"/>
    <n v="-1114000"/>
    <n v="0"/>
    <n v="-73846"/>
    <n v="-73846"/>
    <m/>
    <m/>
    <s v="Follow Up  -  Akira"/>
    <s v="John Paul Digamo"/>
    <s v="Marilou Garcia"/>
    <s v="4/26/2019"/>
  </r>
  <r>
    <n v="84939"/>
    <s v="Anirudh Manic"/>
    <s v="ManicTechRacing.com"/>
    <s v="CIF 85 50"/>
    <s v="Jacksonville"/>
    <x v="0"/>
    <n v="0.5"/>
    <n v="0"/>
    <x v="14"/>
    <n v="0"/>
    <n v="530000"/>
    <n v="0"/>
    <n v="-4473"/>
    <n v="0"/>
    <n v="0"/>
    <n v="-4473"/>
    <n v="-4473"/>
    <m/>
    <m/>
    <s v="Follow Up  -  Akira"/>
    <s v="Poca Joe Didal"/>
    <s v="Maria Cristina Villamor"/>
    <s v="3/30/2019"/>
  </r>
  <r>
    <n v="338282"/>
    <s v="Kondani Sakala"/>
    <s v="KondaniSakala-338281"/>
    <s v="CIFJEVIC(20) 50"/>
    <s v="Dar Es Salaam"/>
    <x v="2"/>
    <n v="0.5"/>
    <n v="0"/>
    <x v="15"/>
    <n v="0"/>
    <n v="3300"/>
    <n v="0"/>
    <n v="1650"/>
    <n v="1650"/>
    <n v="0"/>
    <n v="1650"/>
    <n v="184552.5"/>
    <m/>
    <m/>
    <s v="Follow Up  -  Akira"/>
    <s v="Jeralyn Salar"/>
    <s v="Maria Cristina Villamor"/>
    <s v="4/13/2019"/>
  </r>
  <r>
    <n v="861494"/>
    <s v="Javed Iqbal"/>
    <s v="Javed Iqbal-861494"/>
    <s v="CIFJEVIC(20) 50"/>
    <s v="Dar Es Salaam"/>
    <x v="2"/>
    <n v="0.5"/>
    <n v="0"/>
    <x v="15"/>
    <n v="0"/>
    <n v="3200"/>
    <n v="0"/>
    <n v="1600"/>
    <n v="1600"/>
    <n v="0"/>
    <n v="1600"/>
    <n v="178960"/>
    <m/>
    <m/>
    <s v="Follow Up  -  Akira"/>
    <s v="Karen Faith Eniola"/>
    <s v="Maria Cristina Villamor"/>
    <s v="4/13/2019"/>
  </r>
  <r>
    <n v="688884"/>
    <s v="Jaret Moore"/>
    <s v="Go Cook Islands"/>
    <s v="NZ SPLIT 2n 80,000-1,300"/>
    <s v="Auckland"/>
    <x v="1"/>
    <n v="0.5"/>
    <n v="0"/>
    <x v="1"/>
    <n v="0"/>
    <n v="0"/>
    <n v="0"/>
    <n v="10"/>
    <n v="0"/>
    <n v="10"/>
    <n v="10"/>
    <n v="741.5"/>
    <m/>
    <m/>
    <s v="Follow Up  -  Akira"/>
    <s v="Carla Gregana"/>
    <s v="Kimberly Dela Calzada"/>
    <s v="1/29/2019"/>
  </r>
  <r>
    <n v="405549"/>
    <s v="Sergey Nikiporenkov"/>
    <s v="olGo Motors Ltd"/>
    <s v="NZ SPLIT 2n 80,000-1,285"/>
    <s v="Lyttelton"/>
    <x v="0"/>
    <n v="0"/>
    <n v="0"/>
    <x v="1"/>
    <n v="0"/>
    <n v="0"/>
    <n v="0"/>
    <n v="3500"/>
    <n v="0"/>
    <n v="3500"/>
    <n v="3500"/>
    <n v="3500"/>
    <s v="OFS"/>
    <m/>
    <s v="Follow Up  -  Akira"/>
    <s v="Glenn Keatley"/>
    <s v="Clifford Cortuna"/>
    <s v="2/25/2019"/>
  </r>
  <r>
    <n v="861066"/>
    <s v="Motortrade"/>
    <s v="Motortrade"/>
    <s v="CIF 85 50 PSI Vons Jap"/>
    <s v="Kingston"/>
    <x v="2"/>
    <n v="0.3"/>
    <n v="0"/>
    <x v="11"/>
    <n v="16450"/>
    <n v="64350"/>
    <n v="176600"/>
    <n v="38620"/>
    <n v="-7935"/>
    <n v="46555"/>
    <n v="215220"/>
    <n v="24072357"/>
    <m/>
    <s v="DEPOSIT DUE; FULL PAYMENT DUE"/>
    <s v="Follow-up -   KNakajima"/>
    <s v="Kazuya Nakajima"/>
    <s v="Maria Cristina Villamor"/>
    <s v="4/18/2019"/>
  </r>
  <r>
    <n v="859300"/>
    <s v="CHINA MART IMPORT/EXPORT LTD"/>
    <s v="LENNY STARR ROLAND SAMUELS"/>
    <s v="CIF 85 50 PSI Vons Jap"/>
    <s v="Kingston"/>
    <x v="2"/>
    <n v="0.3"/>
    <n v="0"/>
    <x v="11"/>
    <n v="0"/>
    <n v="26800"/>
    <n v="73350"/>
    <n v="18665"/>
    <n v="-3245"/>
    <n v="21910"/>
    <n v="92015"/>
    <n v="10291877.75"/>
    <m/>
    <s v="DEPOSIT DUE; FULL PAYMENT DUE"/>
    <s v="Follow-up -   KNakajima"/>
    <s v="Kazuya Nakajima"/>
    <s v="Maria Cristina Villamor"/>
    <s v="4/22/2019"/>
  </r>
  <r>
    <n v="851628"/>
    <s v="China Mart Import &amp; EXPORT LTD"/>
    <s v="China Mart Import &amp; EXPORT LTD"/>
    <s v="CIF 85 50 PSI Vons Jap"/>
    <s v="Kingston"/>
    <x v="2"/>
    <n v="0.3"/>
    <n v="0"/>
    <x v="11"/>
    <n v="51070"/>
    <n v="45950"/>
    <n v="264050"/>
    <n v="38873.5"/>
    <n v="-47050"/>
    <n v="85923.5"/>
    <n v="302923.5"/>
    <n v="33881993.475000001"/>
    <m/>
    <s v="DEPOSIT DUE; FULL PAYMENT DUE"/>
    <s v="Follow-up -   KNakajima"/>
    <s v="Kazuya Nakajima"/>
    <s v="Windy Mae Ambrad"/>
    <s v="4/22/2019"/>
  </r>
  <r>
    <n v="861805"/>
    <s v="SCOTT &amp; CO AUTO SALES"/>
    <s v="Jannock c store and auto repairs ltd"/>
    <s v="CIF 85 50 PSI Vons Jap"/>
    <s v="Kingston"/>
    <x v="2"/>
    <n v="0.3"/>
    <n v="0"/>
    <x v="11"/>
    <n v="38500"/>
    <n v="0"/>
    <n v="66500"/>
    <n v="19100"/>
    <n v="-19950"/>
    <n v="39050"/>
    <n v="85600"/>
    <n v="9574360"/>
    <m/>
    <s v="DEPOSIT DUE; FULL PAYMENT DUE"/>
    <s v="Follow-up -   KNakajima"/>
    <s v="Kazuya Nakajima"/>
    <s v="Windy Mae Ambrad"/>
    <s v="4/24/2019"/>
  </r>
  <r>
    <n v="859525"/>
    <s v="Michael Quach"/>
    <s v="Recreational Vehicles Pty Ltd"/>
    <s v="OZ SPLIT 2 80,000-1,750"/>
    <s v="Port Kembla-Sydney"/>
    <x v="0"/>
    <n v="0"/>
    <n v="0"/>
    <x v="16"/>
    <n v="4699000"/>
    <n v="0"/>
    <n v="0"/>
    <n v="3681000"/>
    <n v="0"/>
    <n v="3681000"/>
    <n v="3681000"/>
    <n v="3681000"/>
    <m/>
    <s v="FULL PAYMENT DUE"/>
    <s v="Follow-up -   KNakajima"/>
    <s v="Wilbert Rama"/>
    <s v="Maria Cristina Villamor"/>
    <s v="4/23/2019"/>
  </r>
  <r>
    <n v="193259"/>
    <s v="Robert Nelson"/>
    <s v="Exquisite Vehicles &amp; Parts Ltd"/>
    <s v="CIF 85 50 PSI Vons Jap"/>
    <s v="Kingston"/>
    <x v="2"/>
    <n v="0.5"/>
    <n v="0"/>
    <x v="11"/>
    <n v="0"/>
    <n v="0"/>
    <n v="6000"/>
    <n v="0"/>
    <n v="-3000"/>
    <n v="3000"/>
    <n v="6000"/>
    <n v="671100"/>
    <m/>
    <s v="DEPOSIT DUE"/>
    <s v="Follow-up -  RYO"/>
    <s v="Akira Sato"/>
    <s v="Maria Cristina Villamor"/>
    <s v="3/28/2019"/>
  </r>
  <r>
    <n v="173476"/>
    <s v="Karingo Njoka"/>
    <s v="ExplorationTours"/>
    <s v="CIFJEVIC(20) 60"/>
    <s v="Mombasa"/>
    <x v="2"/>
    <n v="0.5"/>
    <n v="0"/>
    <x v="12"/>
    <n v="0"/>
    <n v="0"/>
    <n v="33900"/>
    <n v="-10599.7"/>
    <n v="-16950"/>
    <n v="6350.3"/>
    <n v="23300.3"/>
    <n v="2606138.5549999997"/>
    <m/>
    <s v="DEPOSIT DUE"/>
    <s v="Follow-up -  RYO"/>
    <s v="Ariane Luyao"/>
    <s v="Marilou Garcia"/>
    <d v="2019-07-04T00:00:00"/>
  </r>
  <r>
    <n v="807899"/>
    <s v="elijah gichohi"/>
    <s v="elijah gichohi-807899"/>
    <s v="CIFJEVIC(20) 60"/>
    <s v="Mombasa"/>
    <x v="2"/>
    <n v="0.5"/>
    <n v="0"/>
    <x v="12"/>
    <n v="0"/>
    <n v="0"/>
    <n v="7800"/>
    <n v="-3850"/>
    <n v="-3900"/>
    <n v="50"/>
    <n v="3950"/>
    <n v="441807.5"/>
    <m/>
    <s v="DEPOSIT DUE"/>
    <s v="Follow-up -  RYO"/>
    <s v="Janelle Zamora"/>
    <s v="Maria Cristina Villamor"/>
    <d v="2019-10-04T00:00:00"/>
  </r>
  <r>
    <n v="863449"/>
    <s v="Lilian Mburu"/>
    <s v="Lilian Mburu-863449"/>
    <s v="CIFJEVIC(20) 60"/>
    <s v="Mombasa"/>
    <x v="2"/>
    <n v="0.5"/>
    <n v="0"/>
    <x v="12"/>
    <n v="0"/>
    <n v="0"/>
    <n v="6300"/>
    <n v="-2859"/>
    <n v="-3150"/>
    <n v="291"/>
    <n v="3441"/>
    <n v="384875.85"/>
    <m/>
    <s v="DEPOSIT DUE"/>
    <s v="Follow-up -  RYO"/>
    <s v="Wilnar Diosana"/>
    <s v="Marilou Garcia"/>
    <s v="3/21/2019"/>
  </r>
  <r>
    <n v="850764"/>
    <s v="Mary Mwenda "/>
    <s v="Mary Mwenda -850764"/>
    <s v="CIFJEVIC(20) 60"/>
    <s v="Mombasa"/>
    <x v="2"/>
    <n v="0.5"/>
    <n v="0"/>
    <x v="12"/>
    <n v="0"/>
    <n v="0"/>
    <n v="14600"/>
    <n v="-7105"/>
    <n v="-7300"/>
    <n v="195"/>
    <n v="7495"/>
    <n v="838315.75"/>
    <m/>
    <s v="DEPOSIT DUE"/>
    <s v="Follow-up -  RYO"/>
    <s v="Nancy Tiaba"/>
    <s v="Marilou Garcia"/>
    <s v="3/27/2019"/>
  </r>
  <r>
    <n v="311352"/>
    <s v="Thomas Ngokonyo"/>
    <s v="ThomasNgokonyo-311352"/>
    <s v="CIFJEVIC(20) 60"/>
    <s v="Mombasa"/>
    <x v="2"/>
    <n v="0.5"/>
    <n v="0"/>
    <x v="12"/>
    <n v="0"/>
    <n v="0"/>
    <n v="13100"/>
    <n v="-6498.66"/>
    <n v="-6550"/>
    <n v="51.34"/>
    <n v="6601.34"/>
    <n v="738359.87899999996"/>
    <m/>
    <s v="DEPOSIT DUE"/>
    <s v="Follow-up -  RYO"/>
    <s v="Ariane Luyao"/>
    <s v="Maria Cristina Villamor"/>
    <s v="3/29/2019"/>
  </r>
  <r>
    <n v="863900"/>
    <s v="MOURICE IMBALE"/>
    <s v="MOURICE IMBALE-863900"/>
    <s v="CIFJEVIC(20) 60"/>
    <s v="Mombasa"/>
    <x v="2"/>
    <n v="0.5"/>
    <n v="0"/>
    <x v="12"/>
    <n v="0"/>
    <n v="0"/>
    <n v="10000"/>
    <n v="-4500"/>
    <n v="-5000"/>
    <n v="500"/>
    <n v="5500"/>
    <n v="615175"/>
    <m/>
    <s v="DEPOSIT DUE"/>
    <s v="Follow-up -  RYO"/>
    <s v="Jhonna Lubriato"/>
    <s v="Marilou Garcia"/>
    <s v="3/29/2019"/>
  </r>
  <r>
    <n v="864531"/>
    <s v="Gustavo Barbosa"/>
    <s v="Gustavo Barbosa-864531"/>
    <s v="CIFJEVIC(20) 60"/>
    <s v="Mombasa"/>
    <x v="2"/>
    <n v="0.5"/>
    <n v="0"/>
    <x v="12"/>
    <n v="0"/>
    <n v="0"/>
    <n v="13500"/>
    <n v="-2.1800000000000002"/>
    <n v="-6750"/>
    <n v="6747.82"/>
    <n v="13497.82"/>
    <n v="1509731.1669999999"/>
    <m/>
    <s v="DEPOSIT DUE"/>
    <s v="Follow-up -  RYO"/>
    <s v="Akira Sato"/>
    <s v="Marilou Garcia"/>
    <s v="4/26/2019"/>
  </r>
  <r>
    <n v="865223"/>
    <s v="Blasio Lazarus"/>
    <s v="Blasio Lazarus-865223"/>
    <s v="CIF 85 50"/>
    <s v="Bristol"/>
    <x v="3"/>
    <n v="0.5"/>
    <n v="0"/>
    <x v="4"/>
    <n v="0"/>
    <n v="0"/>
    <n v="2200"/>
    <n v="0"/>
    <n v="-1100"/>
    <n v="1100"/>
    <n v="2200"/>
    <n v="317152"/>
    <m/>
    <s v="DEPOSIT DUE"/>
    <s v="Follow-up -  RYO"/>
    <s v="Karen Faith Eniola"/>
    <s v="Maria Cristina Villamor"/>
    <d v="2019-05-04T00:00:00"/>
  </r>
  <r>
    <n v="755387"/>
    <s v="Zack Hill"/>
    <s v="Zack Hill-755387"/>
    <s v="CIF 85 50"/>
    <s v="Bristol"/>
    <x v="3"/>
    <n v="0.5"/>
    <n v="0"/>
    <x v="4"/>
    <n v="0"/>
    <n v="0"/>
    <n v="3653"/>
    <n v="30.67"/>
    <n v="-1826.5"/>
    <n v="1857.17"/>
    <n v="3683.67"/>
    <n v="531037.86719999998"/>
    <m/>
    <s v="DEPOSIT DUE"/>
    <s v="Follow-up -  RYO"/>
    <s v="Richsix Bornales"/>
    <s v="Marilou Garcia"/>
    <d v="2019-10-04T00:00:00"/>
  </r>
  <r>
    <n v="843798"/>
    <s v="clinton daley"/>
    <s v="HQ Car Rental Inc"/>
    <s v="CIF 85 50 PSI Vons Jap"/>
    <s v="Kingston"/>
    <x v="2"/>
    <n v="0.5"/>
    <n v="0"/>
    <x v="11"/>
    <n v="0"/>
    <n v="4100"/>
    <n v="8500"/>
    <n v="2045.26"/>
    <n v="-2200"/>
    <n v="4245.26"/>
    <n v="10545.26"/>
    <n v="1179487.331"/>
    <m/>
    <s v="DEPOSIT DUE; FULL PAYMENT DUE"/>
    <s v="Follow-up -  RYO"/>
    <s v="Akira Sato"/>
    <s v="Maria Cristina Villamor"/>
    <d v="2019-12-04T00:00:00"/>
  </r>
  <r>
    <n v="63699"/>
    <s v="Al's Pride Kenya Limited"/>
    <s v="Als Pride"/>
    <s v="CIFJEVIC(20) 60"/>
    <s v="Mombasa"/>
    <x v="0"/>
    <n v="0.5"/>
    <n v="0"/>
    <x v="12"/>
    <n v="2050000"/>
    <n v="3950000"/>
    <n v="3820000"/>
    <n v="1120730"/>
    <n v="65000"/>
    <n v="1055730"/>
    <n v="4940730"/>
    <n v="4940730"/>
    <m/>
    <s v="DEPOSIT DUE; FULL PAYMENT DUE"/>
    <s v="Follow-up -  RYO"/>
    <s v="Hiroki Yagami"/>
    <s v="Marilou Garcia"/>
    <s v="4/13/2019"/>
  </r>
  <r>
    <n v="138384"/>
    <s v="George Kagucia"/>
    <s v="RetailMastersLtd."/>
    <s v="CIFJEVIC(20) 60"/>
    <s v="Mombasa"/>
    <x v="2"/>
    <n v="0.5"/>
    <n v="0"/>
    <x v="12"/>
    <n v="0"/>
    <n v="22948"/>
    <n v="48874"/>
    <n v="-7806.9400999999998"/>
    <n v="-12963"/>
    <n v="5156.0599000000002"/>
    <n v="41067.0599"/>
    <n v="4593350.6498149997"/>
    <m/>
    <s v="DEPOSIT DUE; FULL PAYMENT DUE"/>
    <s v="Follow-up -  RYO"/>
    <s v="Hiroki Yagami"/>
    <s v="Marilou Garcia"/>
    <s v="4/13/2019"/>
  </r>
  <r>
    <n v="124970"/>
    <s v="Dairsie Autopoint"/>
    <s v="DairsieAutopoint c/o Saul Hain"/>
    <s v="CIF 85 50 YP"/>
    <s v="Newcastle"/>
    <x v="0"/>
    <n v="0.5"/>
    <n v="0"/>
    <x v="4"/>
    <n v="408000"/>
    <n v="649000"/>
    <n v="1624000"/>
    <n v="115500"/>
    <n v="-487500"/>
    <n v="603000"/>
    <n v="1739500"/>
    <n v="1739500"/>
    <m/>
    <s v="DEPOSIT DUE; FULL PAYMENT DUE"/>
    <s v="Follow-up -  RYO"/>
    <s v="Nancy Tiaba"/>
    <s v="Marilou Garcia"/>
    <s v="4/25/2019"/>
  </r>
  <r>
    <n v="26107"/>
    <s v="Anthony Wanjohi Kanyi"/>
    <s v="CapitalCompanyKLtd"/>
    <s v="CIFJEVIC(20) 60"/>
    <s v="Mombasa"/>
    <x v="0"/>
    <n v="0.5"/>
    <n v="0"/>
    <x v="12"/>
    <n v="2520000"/>
    <n v="0"/>
    <n v="0"/>
    <n v="1340537"/>
    <n v="0"/>
    <n v="1340537"/>
    <n v="1340537"/>
    <n v="1340537"/>
    <m/>
    <s v="FULL PAYMENT DUE"/>
    <s v="Follow-up -  RYO"/>
    <s v="Ariane Luyao"/>
    <s v="Marilou Garcia"/>
    <s v="3/25/2019"/>
  </r>
  <r>
    <n v="128773"/>
    <s v="LUCAS DINDI"/>
    <s v="BAYLANDFREIGHTLTD"/>
    <s v="CIFJEVIC(20) 60"/>
    <s v="Mombasa"/>
    <x v="2"/>
    <n v="0.5"/>
    <n v="0"/>
    <x v="12"/>
    <n v="6100"/>
    <n v="0"/>
    <n v="0"/>
    <n v="2790"/>
    <n v="0"/>
    <n v="2790"/>
    <n v="2790"/>
    <n v="312061.5"/>
    <m/>
    <s v="FULL PAYMENT DUE"/>
    <s v="Follow-up -  RYO"/>
    <s v="Sherlene Sarabia"/>
    <s v="Marilou Garcia"/>
    <s v="3/31/2019"/>
  </r>
  <r>
    <n v="618130"/>
    <s v="Nicholas Mbeba"/>
    <s v="Kom-Cat Machinery Spares Ltd"/>
    <s v="CIFJEVIC(20) 60"/>
    <s v="Mombasa"/>
    <x v="2"/>
    <n v="0.5"/>
    <n v="0"/>
    <x v="12"/>
    <n v="0"/>
    <n v="0"/>
    <n v="5200"/>
    <n v="-3625"/>
    <n v="-2600"/>
    <n v="0"/>
    <n v="1575"/>
    <n v="176163.75"/>
    <m/>
    <m/>
    <s v="Follow-up -  RYO"/>
    <s v="Ry An Mangumpit"/>
    <s v="Marilou Garcia"/>
    <d v="2019-02-04T00:00:00"/>
  </r>
  <r>
    <n v="863154"/>
    <s v="qaz m"/>
    <s v="qaz m-863154"/>
    <s v="CIFJEVIC(20) 60"/>
    <s v="Mombasa"/>
    <x v="2"/>
    <n v="0.5"/>
    <n v="0"/>
    <x v="12"/>
    <n v="0"/>
    <n v="0"/>
    <n v="17000"/>
    <n v="-9000"/>
    <n v="-8500"/>
    <n v="0"/>
    <n v="8000"/>
    <n v="894800"/>
    <m/>
    <m/>
    <s v="Follow-up -  RYO"/>
    <s v="Hiroki Yagami"/>
    <s v="Marilou Garcia"/>
    <d v="2019-03-04T00:00:00"/>
  </r>
  <r>
    <n v="285268"/>
    <s v="Kisaka Stephen"/>
    <s v="Kenya-285268"/>
    <s v="CIFJEVIC(20) 60"/>
    <s v="Mombasa"/>
    <x v="2"/>
    <n v="0.5"/>
    <n v="0"/>
    <x v="12"/>
    <n v="0"/>
    <n v="0"/>
    <n v="7400"/>
    <n v="-3700"/>
    <n v="-3700"/>
    <n v="0"/>
    <n v="3700"/>
    <n v="413845"/>
    <m/>
    <m/>
    <s v="Follow-up -  RYO"/>
    <s v="Ry An Mangumpit"/>
    <s v="Maria Cristina Villamor"/>
    <d v="2019-04-04T00:00:00"/>
  </r>
  <r>
    <n v="414176"/>
    <s v="STEPHEN  MBOGOH"/>
    <s v="ARDEV CONSULTANTS"/>
    <s v="CIFJEVIC(20) 60"/>
    <s v="Mombasa"/>
    <x v="2"/>
    <n v="0.5"/>
    <n v="0"/>
    <x v="12"/>
    <n v="0"/>
    <n v="0"/>
    <n v="35500"/>
    <n v="-17750"/>
    <n v="-17750"/>
    <n v="0"/>
    <n v="17750"/>
    <n v="1985337.5"/>
    <m/>
    <m/>
    <s v="Follow-up -  RYO"/>
    <s v="Ry An Mangumpit"/>
    <s v="Maria Cristina Villamor"/>
    <d v="2019-04-04T00:00:00"/>
  </r>
  <r>
    <n v="84519"/>
    <s v="Charles M. Waituika"/>
    <s v="TATRAPALtd."/>
    <s v="CIFJEVIC(20) 60"/>
    <s v="Mombasa"/>
    <x v="0"/>
    <n v="0.5"/>
    <n v="0"/>
    <x v="12"/>
    <n v="0"/>
    <n v="0"/>
    <n v="1081500"/>
    <n v="-667860"/>
    <n v="-540750"/>
    <n v="0"/>
    <n v="413640"/>
    <n v="413640"/>
    <m/>
    <m/>
    <s v="Follow-up -  RYO"/>
    <s v="Akira Sato"/>
    <s v="Marilou Garcia"/>
    <d v="2019-05-04T00:00:00"/>
  </r>
  <r>
    <n v="100727"/>
    <s v="KENNETH MWANGI "/>
    <s v="IMPERIAL KENCOACHES LIMITED"/>
    <s v="CIFJEVIC(20) 60"/>
    <s v="Mombasa"/>
    <x v="0"/>
    <n v="0.5"/>
    <n v="0"/>
    <x v="12"/>
    <n v="0"/>
    <n v="0"/>
    <n v="1360000"/>
    <n v="-680000"/>
    <n v="-680000"/>
    <n v="0"/>
    <n v="680000"/>
    <n v="680000"/>
    <m/>
    <m/>
    <s v="Follow-up -  RYO"/>
    <s v="Jeralyn Salar"/>
    <s v="Marilou Garcia"/>
    <d v="2019-05-04T00:00:00"/>
  </r>
  <r>
    <n v="248322"/>
    <s v="Amos Oduor"/>
    <s v="AmosOduor-248322"/>
    <s v="CIFJEVIC(20) 60"/>
    <s v="Mombasa"/>
    <x v="2"/>
    <n v="0.5"/>
    <n v="0"/>
    <x v="12"/>
    <n v="0"/>
    <n v="0"/>
    <n v="4300"/>
    <n v="-2150"/>
    <n v="-2150"/>
    <n v="0"/>
    <n v="2150"/>
    <n v="240477.5"/>
    <m/>
    <m/>
    <s v="Follow-up -  RYO"/>
    <s v="Karen Faith Eniola"/>
    <s v="Marilou Garcia"/>
    <d v="2019-05-04T00:00:00"/>
  </r>
  <r>
    <n v="236188"/>
    <s v="David Karanja Thiru"/>
    <s v="David Karanja Thiru-236188"/>
    <s v="CIFJEVIC(20) 60"/>
    <s v="Mombasa"/>
    <x v="2"/>
    <n v="0.5"/>
    <n v="0"/>
    <x v="12"/>
    <n v="0"/>
    <n v="0"/>
    <n v="12500"/>
    <n v="-6250"/>
    <n v="-6250"/>
    <n v="0"/>
    <n v="6250"/>
    <n v="699062.5"/>
    <m/>
    <m/>
    <s v="Follow-up -  RYO"/>
    <s v="Grace Lim"/>
    <s v="Marilou Garcia"/>
    <d v="2019-08-04T00:00:00"/>
  </r>
  <r>
    <n v="864734"/>
    <s v="Phyllis Wachira"/>
    <s v="Phyllis Wachira-864734"/>
    <s v="CIFJEVIC(20) 60"/>
    <s v="Mombasa"/>
    <x v="2"/>
    <n v="0.5"/>
    <n v="0"/>
    <x v="12"/>
    <n v="0"/>
    <n v="0"/>
    <n v="30800"/>
    <n v="-15400"/>
    <n v="-15400"/>
    <n v="0"/>
    <n v="15400"/>
    <n v="1722490"/>
    <m/>
    <m/>
    <s v="Follow-up -  RYO"/>
    <s v="Ry An Mangumpit"/>
    <s v="Marilou Garcia"/>
    <d v="2019-08-04T00:00:00"/>
  </r>
  <r>
    <n v="107219"/>
    <s v="MARK GAKURU"/>
    <s v="KAMAE AGENCIES"/>
    <s v="CIFJEVIC(20) 60"/>
    <s v="Mombasa"/>
    <x v="0"/>
    <n v="0.25"/>
    <n v="0"/>
    <x v="12"/>
    <n v="0"/>
    <n v="0"/>
    <n v="4535000"/>
    <n v="-4430030"/>
    <n v="-1133750"/>
    <n v="0"/>
    <n v="104970"/>
    <n v="104970"/>
    <m/>
    <m/>
    <s v="Follow-up -  RYO"/>
    <s v="Ryo Nishida"/>
    <s v="Marilou Garcia"/>
    <d v="2019-10-04T00:00:00"/>
  </r>
  <r>
    <n v="827192"/>
    <s v="DONGKWAN LEE"/>
    <s v="DONGKWAN LEE-827192"/>
    <s v="CIFJEVIC(20) 60"/>
    <s v="Mombasa"/>
    <x v="2"/>
    <n v="0.5"/>
    <n v="0"/>
    <x v="12"/>
    <n v="0"/>
    <n v="0"/>
    <n v="30400"/>
    <n v="-16000"/>
    <n v="-15200"/>
    <n v="0"/>
    <n v="14400"/>
    <n v="1610640"/>
    <m/>
    <m/>
    <s v="Follow-up -  RYO"/>
    <s v="Ry An Mangumpit"/>
    <s v="Maria Cristina Villamor"/>
    <d v="2019-11-04T00:00:00"/>
  </r>
  <r>
    <n v="146979"/>
    <s v="Geoffrey Wandeto"/>
    <s v="Bidii Credit Limited-146979"/>
    <s v="CIFJEVIC(20) 60"/>
    <s v="Mombasa"/>
    <x v="2"/>
    <n v="0.5"/>
    <n v="0"/>
    <x v="12"/>
    <n v="0"/>
    <n v="0"/>
    <n v="22264"/>
    <n v="-16264"/>
    <n v="-11132"/>
    <n v="0"/>
    <n v="6000"/>
    <n v="671100"/>
    <m/>
    <m/>
    <s v="Follow-up -  RYO"/>
    <s v="Hiroki Yagami"/>
    <s v="Marilou Garcia"/>
    <d v="2019-11-04T00:00:00"/>
  </r>
  <r>
    <n v="381328"/>
    <s v="manyeko joseph irengane"/>
    <s v="self-381328"/>
    <s v="CIFJEVIC(20) 60"/>
    <s v="Mombasa"/>
    <x v="2"/>
    <n v="0.5"/>
    <n v="0"/>
    <x v="12"/>
    <n v="0"/>
    <n v="0"/>
    <n v="3100"/>
    <n v="-1578.2195999999999"/>
    <n v="-1550"/>
    <n v="0"/>
    <n v="1521.7804000000001"/>
    <n v="170211.13774000001"/>
    <m/>
    <m/>
    <s v="Follow-up -  RYO"/>
    <s v="Ariane Luyao"/>
    <s v="Maria Cristina Villamor"/>
    <d v="2019-12-04T00:00:00"/>
  </r>
  <r>
    <n v="797381"/>
    <s v="morris mbae"/>
    <s v="morris mbae-797381"/>
    <s v="CIFJEVIC(20) 60"/>
    <s v="Mombasa"/>
    <x v="2"/>
    <n v="0.5"/>
    <n v="0"/>
    <x v="12"/>
    <n v="0"/>
    <n v="0"/>
    <n v="18700"/>
    <n v="-12875"/>
    <n v="-9350"/>
    <n v="0"/>
    <n v="5825"/>
    <n v="651526.25"/>
    <m/>
    <m/>
    <s v="Follow-up -  RYO"/>
    <s v="Akira Sato"/>
    <s v="Marilou Garcia"/>
    <d v="2019-12-04T00:00:00"/>
  </r>
  <r>
    <n v="435898"/>
    <s v="Mohamed Esmail"/>
    <s v="MohamedEsmail-435898"/>
    <s v="CIFJEVIC(20) 60"/>
    <s v="Mombasa"/>
    <x v="0"/>
    <n v="0.3"/>
    <n v="0"/>
    <x v="12"/>
    <n v="0"/>
    <n v="0"/>
    <n v="4540000"/>
    <n v="-3279521"/>
    <n v="-1362000"/>
    <n v="0"/>
    <n v="1260479"/>
    <n v="1260479"/>
    <m/>
    <m/>
    <s v="Follow-up -  RYO"/>
    <s v="Akira Sato"/>
    <s v="Maria Cristina Villamor"/>
    <s v="4/25/2019"/>
  </r>
  <r>
    <n v="864886"/>
    <s v="Leonard Langat"/>
    <s v="Leonard Langat-864886"/>
    <s v="CIFJEVIC(20) 60"/>
    <s v="Mombasa"/>
    <x v="2"/>
    <n v="0.5"/>
    <n v="0"/>
    <x v="12"/>
    <n v="0"/>
    <n v="0"/>
    <n v="18900"/>
    <n v="-14700"/>
    <n v="-9450"/>
    <n v="0"/>
    <n v="4200"/>
    <n v="469770"/>
    <m/>
    <m/>
    <s v="Follow-up -  RYO"/>
    <s v="Hiroki Yagami"/>
    <s v="Marilou Garcia"/>
    <s v="4/25/2019"/>
  </r>
  <r>
    <n v="389154"/>
    <s v="SATHYA NARAYAN MUNUSAMY"/>
    <s v="HOME-389126"/>
    <s v="CIFJEVIC(20) 60"/>
    <s v="Mombasa"/>
    <x v="2"/>
    <n v="0.5"/>
    <n v="0"/>
    <x v="12"/>
    <n v="0"/>
    <n v="9302"/>
    <n v="12374"/>
    <n v="-6795"/>
    <n v="-1536"/>
    <n v="0"/>
    <n v="5579"/>
    <n v="624011.15"/>
    <m/>
    <m/>
    <s v="Follow-up -  RYO"/>
    <s v="Akira Sato"/>
    <s v="Maria Cristina Villamor"/>
    <s v="4/26/2019"/>
  </r>
  <r>
    <n v="385207"/>
    <s v="Peter Brixton"/>
    <s v="Brixton Autos"/>
    <s v="NZ SPLIT 2n 70,000-1,295"/>
    <s v="Lyttelton"/>
    <x v="0"/>
    <n v="0"/>
    <n v="0"/>
    <x v="1"/>
    <n v="0"/>
    <n v="0"/>
    <n v="1391000"/>
    <n v="0"/>
    <n v="0"/>
    <n v="0"/>
    <n v="1391000"/>
    <n v="0"/>
    <s v="OFS"/>
    <m/>
    <s v="Follow-up -  RYO"/>
    <s v="Glenn Keatley"/>
    <s v="Richelle Elledo"/>
    <d v="2019-05-04T00:00:00"/>
  </r>
  <r>
    <n v="146527"/>
    <s v="Mark Coles"/>
    <s v="Global Pacific Traders-146527"/>
    <s v="NZ SPLIT 2 80,000-1,475"/>
    <s v="Auckland"/>
    <x v="1"/>
    <n v="0.25"/>
    <n v="0"/>
    <x v="1"/>
    <n v="0"/>
    <n v="0"/>
    <n v="9350"/>
    <n v="-2337.13"/>
    <n v="-2337.5"/>
    <n v="0.37"/>
    <n v="7012.87"/>
    <n v="520004.31050000002"/>
    <m/>
    <m/>
    <s v="Follow-up -  RYO"/>
    <s v="Bence Carol Lavezores"/>
    <s v="Janine Malapit"/>
    <d v="2019-09-04T00:00:00"/>
  </r>
  <r>
    <n v="711626"/>
    <s v="mark simmonds"/>
    <s v="Hills and Beyond Ltd"/>
    <s v="NZ SPLIT 2 80,000-1,475"/>
    <s v="Auckland"/>
    <x v="1"/>
    <n v="0.25"/>
    <n v="0"/>
    <x v="1"/>
    <n v="0"/>
    <n v="0"/>
    <n v="13500"/>
    <n v="-3375"/>
    <n v="-3375"/>
    <n v="0"/>
    <n v="10125"/>
    <n v="750768.75"/>
    <m/>
    <m/>
    <s v="Follow-up -  RYO"/>
    <s v="Ma. Sheila Mellomida"/>
    <s v="Janine Malapit"/>
    <d v="2019-09-04T00:00:00"/>
  </r>
  <r>
    <n v="863869"/>
    <s v="Puneet Datta"/>
    <s v="Puneet Datta"/>
    <s v="NZ SPLIT 2n 80,000-1,475"/>
    <s v="Auckland"/>
    <x v="1"/>
    <n v="0.25"/>
    <n v="0"/>
    <x v="1"/>
    <n v="0"/>
    <n v="0"/>
    <n v="10500"/>
    <n v="-10250"/>
    <n v="-2625"/>
    <n v="0"/>
    <n v="250"/>
    <n v="18537.5"/>
    <m/>
    <m/>
    <s v="Follow-up -  RYO"/>
    <s v="Bence Carol Lavezores"/>
    <s v="Janine Malapit"/>
    <d v="2019-10-04T00:00:00"/>
  </r>
  <r>
    <n v="376124"/>
    <s v="Glenn Keatley"/>
    <s v="JVE Auto Imports"/>
    <s v="NZ SPLIT 2 60,000-1,100 SBL"/>
    <s v="Lyttelton"/>
    <x v="0"/>
    <n v="0"/>
    <n v="0"/>
    <x v="1"/>
    <n v="0"/>
    <n v="0"/>
    <n v="1152500"/>
    <n v="0"/>
    <n v="0"/>
    <n v="0"/>
    <n v="1152500"/>
    <n v="0"/>
    <s v="OFS"/>
    <m/>
    <s v="Follow-up -  RYO"/>
    <s v="Glenn Keatley"/>
    <s v="Janine Malapit"/>
    <d v="2019-10-04T00:00:00"/>
  </r>
  <r>
    <n v="864868"/>
    <s v="Ashton Lucas"/>
    <s v="Ashton-864868"/>
    <s v="NZ SPLIT 3n 90,000-1,975"/>
    <s v="Tauranga"/>
    <x v="1"/>
    <n v="0.25"/>
    <n v="0"/>
    <x v="1"/>
    <n v="0"/>
    <n v="0"/>
    <n v="12900"/>
    <n v="-3225"/>
    <n v="-3225"/>
    <n v="0"/>
    <n v="9675"/>
    <n v="717401.25"/>
    <m/>
    <m/>
    <s v="Follow-up -  RYO"/>
    <s v="Ma. Sheila Mellomida"/>
    <s v="Janine Malapit"/>
    <d v="2019-10-04T00:00:00"/>
  </r>
  <r>
    <n v="206961"/>
    <s v="Brent Wiley"/>
    <s v="Brent Wiley Wholesale"/>
    <s v="NZ SPLIT 2 80,000-1,525"/>
    <s v="Auckland"/>
    <x v="1"/>
    <n v="0"/>
    <n v="0"/>
    <x v="1"/>
    <n v="0"/>
    <n v="0"/>
    <n v="4650"/>
    <n v="0"/>
    <n v="0"/>
    <n v="0"/>
    <n v="4650"/>
    <n v="344797.5"/>
    <m/>
    <m/>
    <s v="Follow-up -  RYO"/>
    <s v="Ryo Nishida"/>
    <s v="Janine Malapit"/>
    <d v="2019-11-04T00:00:00"/>
  </r>
  <r>
    <n v="159754"/>
    <s v="Nicholas Talagi"/>
    <s v="TASTOK Enterprises"/>
    <s v="NZ SPLIT 2 80,000-1,475"/>
    <s v="Auckland"/>
    <x v="1"/>
    <n v="0.25"/>
    <n v="0"/>
    <x v="1"/>
    <n v="0"/>
    <n v="20850"/>
    <n v="0"/>
    <n v="-229.53120000000001"/>
    <n v="15637.5"/>
    <n v="0"/>
    <n v="-229.53120000000001"/>
    <n v="-17019.738480000004"/>
    <m/>
    <m/>
    <s v="Follow-up -  RYO"/>
    <s v="Hiroki Yagami"/>
    <s v="Janine Malapit"/>
    <d v="2019-12-04T00:00:00"/>
  </r>
  <r>
    <n v="661521"/>
    <s v="UPULA GAMINI KALUGALWINNA"/>
    <s v="True Mark Motors Limited"/>
    <s v="NZ SPLIT 2n 80,000-1,300"/>
    <s v="Auckland"/>
    <x v="1"/>
    <n v="0.25"/>
    <n v="0"/>
    <x v="1"/>
    <n v="0"/>
    <n v="8000"/>
    <n v="0"/>
    <n v="6000"/>
    <n v="6000"/>
    <n v="0"/>
    <n v="6000"/>
    <n v="444900.00000000006"/>
    <m/>
    <m/>
    <s v="Follow-up -  RYO"/>
    <s v="Sherlene Sarabia"/>
    <s v="Janine Malapit"/>
    <d v="2019-12-04T00:00:00"/>
  </r>
  <r>
    <n v="300655"/>
    <s v="Piltz Napa"/>
    <s v="TIC Rarotonga (LMVD)"/>
    <s v="NZ SPLIT 2 80,000-1,475"/>
    <s v="Auckland"/>
    <x v="1"/>
    <n v="0.25"/>
    <n v="0"/>
    <x v="1"/>
    <n v="0"/>
    <n v="4963"/>
    <n v="0"/>
    <n v="3960"/>
    <n v="3722.25"/>
    <n v="237.75"/>
    <n v="3960"/>
    <n v="293634"/>
    <m/>
    <m/>
    <s v="Follow-up -  RYO"/>
    <s v="Hiroki Yagami"/>
    <s v="Richelle Elledo"/>
    <d v="2019-12-04T00:00:00"/>
  </r>
  <r>
    <n v="436884"/>
    <s v="Nattachai Changrattanachaichok"/>
    <s v="Thai Chef hawkes bay limited"/>
    <s v="NZ SPLIT 2 80,000-1,475"/>
    <s v="Napier"/>
    <x v="1"/>
    <n v="0.25"/>
    <n v="0"/>
    <x v="1"/>
    <n v="0"/>
    <n v="8000"/>
    <n v="0"/>
    <n v="4800.1202000000003"/>
    <n v="6000"/>
    <n v="0"/>
    <n v="4800.1202000000003"/>
    <n v="355928.91283000004"/>
    <m/>
    <m/>
    <s v="Follow-up -  RYO"/>
    <s v="Grace Lim"/>
    <s v="Janine Malapit"/>
    <s v="4/13/2019"/>
  </r>
  <r>
    <n v="862208"/>
    <s v="Robert Whittington"/>
    <s v="Lifestyle Motors Ltd"/>
    <s v="NZ SPLIT 2 80,000-1,525"/>
    <s v="Lyttelton"/>
    <x v="1"/>
    <n v="0.25"/>
    <n v="0"/>
    <x v="1"/>
    <n v="5600"/>
    <n v="30800"/>
    <n v="0"/>
    <n v="20499.680199999999"/>
    <n v="23100"/>
    <n v="0"/>
    <n v="20499.680199999999"/>
    <n v="1520051.2868300001"/>
    <m/>
    <m/>
    <s v="Follow-up -  RYO"/>
    <s v="Bence Carol Lavezores"/>
    <s v="Janine Malapit"/>
    <s v="4/17/2019"/>
  </r>
  <r>
    <n v="749273"/>
    <s v="Shawn Manders"/>
    <s v="ABSSolutions"/>
    <s v="NZ SPLIT 2 80,000-1,475"/>
    <s v="Wellington"/>
    <x v="0"/>
    <n v="0.25"/>
    <n v="0"/>
    <x v="1"/>
    <n v="0"/>
    <n v="723000"/>
    <n v="0"/>
    <n v="457500"/>
    <n v="542250"/>
    <n v="0"/>
    <n v="457500"/>
    <n v="457500"/>
    <s v="OFS"/>
    <m/>
    <s v="Follow-up -  RYO"/>
    <s v="Lloyd Goco"/>
    <s v="Janine Malapit"/>
    <s v="4/18/2019"/>
  </r>
  <r>
    <n v="863676"/>
    <s v="Andrew Benjamin Falck"/>
    <s v="Andrew Benjamin Falck"/>
    <s v="NZ SPLIT 2 80,000-1,475"/>
    <s v="Lyttelton"/>
    <x v="1"/>
    <n v="0.25"/>
    <n v="0.25"/>
    <x v="1"/>
    <n v="0"/>
    <n v="7700"/>
    <n v="0"/>
    <n v="6024.5"/>
    <n v="5775"/>
    <n v="249.5"/>
    <n v="6024.5"/>
    <n v="446716.67500000005"/>
    <m/>
    <m/>
    <s v="Follow-up -  RYO"/>
    <s v="Akira Sato"/>
    <s v="Janine Malapit"/>
    <s v="4/18/2019"/>
  </r>
  <r>
    <n v="199339"/>
    <s v="Leslie Baxter"/>
    <s v="Carnaby Cars"/>
    <s v="NZ SPLIT 2 70,000-1,525"/>
    <s v="Lyttelton"/>
    <x v="0"/>
    <n v="0"/>
    <n v="0"/>
    <x v="1"/>
    <n v="0"/>
    <n v="343000"/>
    <n v="0"/>
    <n v="223000"/>
    <n v="343000"/>
    <n v="0"/>
    <n v="223000"/>
    <n v="223000"/>
    <s v="OFS"/>
    <m/>
    <s v="Follow-up -  RYO"/>
    <s v="Glenn Keatley"/>
    <s v="Janine Malapit"/>
    <s v="4/18/2019"/>
  </r>
  <r>
    <n v="257820"/>
    <s v="Jek Mendoza"/>
    <s v="NICNAO TRADING COMPANY LIMITED"/>
    <s v="NZ SPLIT 2n 80,000-1,300"/>
    <s v="Wellington"/>
    <x v="1"/>
    <n v="0"/>
    <n v="0"/>
    <x v="1"/>
    <n v="0"/>
    <n v="13000"/>
    <n v="0"/>
    <n v="13750.3598"/>
    <n v="13000"/>
    <n v="750.35979999999995"/>
    <n v="13750.3598"/>
    <n v="1019589.1791700001"/>
    <m/>
    <m/>
    <s v="Follow-up -  RYO"/>
    <s v="Lloyd Goco"/>
    <s v="Janine Malapit"/>
    <s v="4/18/2019"/>
  </r>
  <r>
    <n v="384670"/>
    <s v="Ross Blackadder"/>
    <s v="Blackadder Motors"/>
    <s v="NZ SPLIT 2n 65,000-1,285"/>
    <s v="Lyttelton"/>
    <x v="0"/>
    <n v="0"/>
    <n v="0"/>
    <x v="1"/>
    <n v="0"/>
    <n v="557000"/>
    <n v="0"/>
    <n v="432500"/>
    <n v="557000"/>
    <n v="0"/>
    <n v="432500"/>
    <n v="432500"/>
    <s v="OFS"/>
    <m/>
    <s v="Follow-up -  RYO"/>
    <s v="Glenn Keatley"/>
    <s v="Janine Malapit"/>
    <s v="4/18/2019"/>
  </r>
  <r>
    <n v="50014"/>
    <s v="Shane Charlton"/>
    <s v="CBX JAPAN LTD"/>
    <s v="NZ SPLIT 2 80,000-1,475"/>
    <s v="Lyttelton"/>
    <x v="0"/>
    <n v="0"/>
    <n v="0"/>
    <x v="1"/>
    <n v="0"/>
    <n v="0"/>
    <n v="0"/>
    <n v="-91060"/>
    <n v="0"/>
    <n v="0"/>
    <n v="-91060"/>
    <n v="-91060"/>
    <s v="OFS"/>
    <m/>
    <s v="Follow-up -  RYO"/>
    <s v="Glen Charlton"/>
    <s v="Maricar Niere"/>
    <d v="2019-10-04T15:02:00"/>
  </r>
  <r>
    <n v="680767"/>
    <s v="Arrol Hall"/>
    <s v="Southpac / Fastlane Wholesale Ltd"/>
    <s v="NZ SPLIT 2n 80,000-1,475"/>
    <s v="Nelson"/>
    <x v="1"/>
    <n v="0.25"/>
    <n v="0"/>
    <x v="1"/>
    <n v="0"/>
    <n v="4300"/>
    <n v="0"/>
    <n v="3224.8004000000001"/>
    <n v="3225"/>
    <n v="0"/>
    <n v="3224.8004000000001"/>
    <n v="239118.94966000001"/>
    <m/>
    <m/>
    <s v="Follow-up -  RYO"/>
    <s v="Grace Lim"/>
    <s v="Kimberly Dela Calzada"/>
    <s v="4/23/2019 0:00"/>
  </r>
  <r>
    <n v="392458"/>
    <s v="Robert Chumba"/>
    <s v="Robert Chumba"/>
    <s v="CIFJEVIC(20) 60"/>
    <s v="Mombasa"/>
    <x v="0"/>
    <n v="0.5"/>
    <n v="0"/>
    <x v="12"/>
    <n v="0"/>
    <n v="0"/>
    <n v="3454000"/>
    <n v="-729828"/>
    <n v="-1727000"/>
    <n v="997172"/>
    <n v="2724172"/>
    <n v="2724172"/>
    <m/>
    <s v="DEPOSIT DUE"/>
    <s v="Follow-up Hiroki"/>
    <s v="Sherlene Sarabia"/>
    <s v="Maria Cristina Villamor"/>
    <d v="2019-02-04T00:00:00"/>
  </r>
  <r>
    <n v="630527"/>
    <s v="Charles Mule"/>
    <s v="Charles Mule-630527"/>
    <s v="CIFJEVIC(20) 60"/>
    <s v="Mombasa"/>
    <x v="2"/>
    <n v="0.5"/>
    <n v="0"/>
    <x v="12"/>
    <n v="0"/>
    <n v="0"/>
    <n v="10000"/>
    <n v="-0.5"/>
    <n v="-5000"/>
    <n v="4999.5"/>
    <n v="9999.5"/>
    <n v="1118444.075"/>
    <m/>
    <s v="DEPOSIT DUE"/>
    <s v="Follow-up Hiroki"/>
    <s v="Jeralyn Salar"/>
    <s v="Maria Cristina Villamor"/>
    <d v="2019-03-04T00:00:00"/>
  </r>
  <r>
    <n v="777380"/>
    <s v="Eric Munene"/>
    <s v="Eric Munene-777380"/>
    <s v="CIFJEVIC(20) 60"/>
    <s v="Mombasa"/>
    <x v="2"/>
    <n v="0.5"/>
    <n v="0"/>
    <x v="12"/>
    <n v="0"/>
    <n v="0"/>
    <n v="6500"/>
    <n v="0"/>
    <n v="-3250"/>
    <n v="3250"/>
    <n v="6500"/>
    <n v="727025"/>
    <m/>
    <s v="DEPOSIT DUE"/>
    <s v="Follow-up Hiroki"/>
    <s v="Kirby Juntong"/>
    <s v="Maria Cristina Villamor"/>
    <d v="2019-03-04T00:00:00"/>
  </r>
  <r>
    <n v="842238"/>
    <s v="elijah shabula"/>
    <s v="elijah shabula-842238"/>
    <s v="CIFJEVIC(20) 50"/>
    <s v="Dar Es Salaam"/>
    <x v="2"/>
    <n v="0.5"/>
    <n v="0"/>
    <x v="15"/>
    <n v="0"/>
    <n v="0"/>
    <n v="12200"/>
    <n v="-2850"/>
    <n v="-6100"/>
    <n v="3250"/>
    <n v="9350"/>
    <n v="1045797.5"/>
    <m/>
    <s v="DEPOSIT DUE"/>
    <s v="Follow-up Hiroki"/>
    <s v="Jeralyn Salar"/>
    <s v="Maria Cristina Villamor"/>
    <d v="2019-03-04T00:00:00"/>
  </r>
  <r>
    <n v="685397"/>
    <s v="IBRAHIM ISAAC NENGE "/>
    <s v="NENGE INVESTMENT CO.LMT "/>
    <s v="CIFJEVIC(20) 60"/>
    <s v="Mombasa"/>
    <x v="2"/>
    <n v="0.5"/>
    <n v="0"/>
    <x v="12"/>
    <n v="0"/>
    <n v="0"/>
    <n v="13000"/>
    <n v="0"/>
    <n v="-6500"/>
    <n v="6500"/>
    <n v="13000"/>
    <n v="1454050"/>
    <m/>
    <s v="DEPOSIT DUE"/>
    <s v="Follow-up Hiroki"/>
    <s v="Karen Faith Eniola"/>
    <s v="Maria Cristina Villamor"/>
    <d v="2019-04-04T00:00:00"/>
  </r>
  <r>
    <n v="349061"/>
    <s v="FELIX OBADE"/>
    <s v="STANBIC-349061"/>
    <s v="CIFJEVIC(20) 60"/>
    <s v="Mombasa"/>
    <x v="2"/>
    <n v="0.5"/>
    <n v="0"/>
    <x v="12"/>
    <n v="0"/>
    <n v="0"/>
    <n v="12800"/>
    <n v="0"/>
    <n v="-6400"/>
    <n v="6400"/>
    <n v="12800"/>
    <n v="1431680"/>
    <m/>
    <s v="DEPOSIT DUE"/>
    <s v="Follow-up Hiroki"/>
    <s v="Grace Lim"/>
    <s v="Maria Cristina Villamor"/>
    <d v="2019-05-04T00:00:00"/>
  </r>
  <r>
    <n v="436010"/>
    <s v="John Maina David"/>
    <s v="DENANTO ENTERPRISES"/>
    <s v="CIFJEVIC(20) 60"/>
    <s v="Mombasa"/>
    <x v="2"/>
    <n v="0.5"/>
    <n v="0"/>
    <x v="12"/>
    <n v="0"/>
    <n v="0"/>
    <n v="10800"/>
    <n v="-121"/>
    <n v="-5400"/>
    <n v="5279"/>
    <n v="10679"/>
    <n v="1194446.1499999999"/>
    <m/>
    <s v="DEPOSIT DUE"/>
    <s v="Follow-up Hiroki"/>
    <s v="Cherry Bulilan"/>
    <s v="Maria Cristina Villamor"/>
    <d v="2019-05-04T00:00:00"/>
  </r>
  <r>
    <n v="653056"/>
    <s v="James Ndiang'ui"/>
    <s v="James Ndiang'ui-145094"/>
    <s v="CIFJEVIC(20) 60"/>
    <s v="Mombasa"/>
    <x v="2"/>
    <n v="0.5"/>
    <n v="0"/>
    <x v="12"/>
    <n v="0"/>
    <n v="0"/>
    <n v="3500"/>
    <n v="-500"/>
    <n v="-1750"/>
    <n v="1250"/>
    <n v="3000"/>
    <n v="335550"/>
    <m/>
    <s v="DEPOSIT DUE"/>
    <s v="Follow-up Hiroki"/>
    <s v="Wilnar Diosana"/>
    <s v="Maria Cristina Villamor"/>
    <d v="2019-05-04T00:00:00"/>
  </r>
  <r>
    <n v="678808"/>
    <s v="Toni Karanja"/>
    <s v="GraphixMastersLtd"/>
    <s v="CIFJEVIC(20) 60"/>
    <s v="Mombasa"/>
    <x v="2"/>
    <n v="0.5"/>
    <n v="0"/>
    <x v="12"/>
    <n v="0"/>
    <n v="0"/>
    <n v="6000"/>
    <n v="0"/>
    <n v="-3000"/>
    <n v="3000"/>
    <n v="6000"/>
    <n v="671100"/>
    <m/>
    <s v="DEPOSIT DUE"/>
    <s v="Follow-up Hiroki"/>
    <s v="Abegail Mendez"/>
    <s v="Maria Cristina Villamor"/>
    <d v="2019-05-04T00:00:00"/>
  </r>
  <r>
    <n v="254830"/>
    <s v="Muthama Titus"/>
    <s v="MuthamaTitus-254830"/>
    <s v="CIFJEVIC(20) 60"/>
    <s v="Mombasa"/>
    <x v="2"/>
    <n v="0.5"/>
    <n v="0"/>
    <x v="12"/>
    <n v="0"/>
    <n v="0"/>
    <n v="5700"/>
    <n v="0"/>
    <n v="-2850"/>
    <n v="2850"/>
    <n v="5700"/>
    <n v="637545"/>
    <m/>
    <s v="DEPOSIT DUE"/>
    <s v="Follow-up Hiroki"/>
    <s v="Janelle Zamora"/>
    <s v="Marilou Garcia"/>
    <d v="2019-05-04T00:00:00"/>
  </r>
  <r>
    <n v="626099"/>
    <s v="Peter Githinji"/>
    <s v="Peter Githinji-626099"/>
    <s v="CIFJEVIC(20) 60"/>
    <s v="Mombasa"/>
    <x v="2"/>
    <n v="0.5"/>
    <n v="0"/>
    <x v="12"/>
    <n v="0"/>
    <n v="0"/>
    <n v="21500"/>
    <n v="-150"/>
    <n v="-10750"/>
    <n v="10600"/>
    <n v="21350"/>
    <n v="2387997.5"/>
    <m/>
    <s v="DEPOSIT DUE"/>
    <s v="Follow-up Hiroki"/>
    <s v="Jonathan Torres"/>
    <s v="Marilou Garcia"/>
    <d v="2019-07-04T00:00:00"/>
  </r>
  <r>
    <n v="864000"/>
    <s v="Peter Ngochoch"/>
    <s v="Peter Ngochoch-864000"/>
    <s v="CIFJEVIC(20) 60"/>
    <s v="Mombasa"/>
    <x v="2"/>
    <n v="0.5"/>
    <n v="0"/>
    <x v="12"/>
    <n v="0"/>
    <n v="0"/>
    <n v="4500"/>
    <n v="0"/>
    <n v="-2250"/>
    <n v="2250"/>
    <n v="4500"/>
    <n v="503325"/>
    <m/>
    <s v="DEPOSIT DUE"/>
    <s v="Follow-up Hiroki"/>
    <s v="Karen Faith Eniola"/>
    <s v="Marilou Garcia"/>
    <d v="2019-08-04T00:00:00"/>
  </r>
  <r>
    <n v="865242"/>
    <s v="Martin  Murithi "/>
    <s v="Martin  Murithi -865242"/>
    <s v="CIFJEVIC(20) 60"/>
    <s v="Mombasa"/>
    <x v="0"/>
    <n v="0.5"/>
    <n v="0"/>
    <x v="12"/>
    <n v="0"/>
    <n v="0"/>
    <n v="1490000"/>
    <n v="0"/>
    <n v="-745000"/>
    <n v="745000"/>
    <n v="1490000"/>
    <n v="1490000"/>
    <m/>
    <s v="DEPOSIT DUE"/>
    <s v="Follow-up Hiroki"/>
    <s v="Karen Faith Eniola"/>
    <s v="Marilou Garcia"/>
    <d v="2019-08-04T00:00:00"/>
  </r>
  <r>
    <n v="433974"/>
    <s v="ISAAC KINYUNYE"/>
    <s v="HOME-433974"/>
    <s v="CIFJEVIC(20) 60"/>
    <s v="Mombasa"/>
    <x v="2"/>
    <n v="0.5"/>
    <n v="0"/>
    <x v="12"/>
    <n v="0"/>
    <n v="0"/>
    <n v="16200"/>
    <n v="-24.850100000000001"/>
    <n v="-8100"/>
    <n v="8075.1499000000003"/>
    <n v="16175.1499"/>
    <n v="1809190.5163149999"/>
    <m/>
    <s v="DEPOSIT DUE"/>
    <s v="Follow-up Hiroki"/>
    <s v="Grace Lim"/>
    <s v="Maria Cristina Villamor"/>
    <d v="2019-09-04T00:00:00"/>
  </r>
  <r>
    <n v="632599"/>
    <s v="Namakau Liswaniso Mupeta"/>
    <s v="Zambia Open Community Schools"/>
    <s v="CIFJEVIC(20) 50"/>
    <s v="Dar Es Salaam"/>
    <x v="2"/>
    <n v="0.5"/>
    <n v="0"/>
    <x v="15"/>
    <n v="0"/>
    <n v="0"/>
    <n v="4200"/>
    <n v="0"/>
    <n v="-2100"/>
    <n v="2100"/>
    <n v="4200"/>
    <n v="469770"/>
    <m/>
    <s v="DEPOSIT DUE"/>
    <s v="Follow-up Hiroki"/>
    <s v="Wilnar Diosana"/>
    <s v="Maria Cristina Villamor"/>
    <d v="2019-09-04T00:00:00"/>
  </r>
  <r>
    <n v="323829"/>
    <s v="Richard Ngetich"/>
    <s v="Richard Ngetich-323829"/>
    <s v="CIFJEVIC(20) 60"/>
    <s v="Mombasa"/>
    <x v="2"/>
    <n v="0.5"/>
    <n v="0"/>
    <x v="12"/>
    <n v="0"/>
    <n v="0"/>
    <n v="13500"/>
    <n v="0"/>
    <n v="-6750"/>
    <n v="6750"/>
    <n v="13500"/>
    <n v="1509975"/>
    <m/>
    <s v="DEPOSIT DUE"/>
    <s v="Follow-up Hiroki"/>
    <s v="Tracy Villarias"/>
    <s v="Maria Cristina Villamor"/>
    <d v="2019-10-04T00:00:00"/>
  </r>
  <r>
    <n v="386248"/>
    <s v="Kishore Samani"/>
    <s v="Kishore Samani-386248"/>
    <s v="CIFJEVIC(20) 60"/>
    <s v="Mombasa"/>
    <x v="2"/>
    <n v="0.5"/>
    <n v="0"/>
    <x v="12"/>
    <n v="0"/>
    <n v="0"/>
    <n v="4600"/>
    <n v="0"/>
    <n v="-2300"/>
    <n v="2300"/>
    <n v="4600"/>
    <n v="514510"/>
    <m/>
    <s v="DEPOSIT DUE"/>
    <s v="Follow-up Hiroki"/>
    <s v="Wilnar Diosana"/>
    <s v="Maria Cristina Villamor"/>
    <d v="2019-11-04T00:00:00"/>
  </r>
  <r>
    <n v="665335"/>
    <s v="martin gore"/>
    <s v="martin gore-665335"/>
    <s v="CIF 85 50"/>
    <s v="Durban"/>
    <x v="2"/>
    <n v="0.5"/>
    <n v="0"/>
    <x v="17"/>
    <n v="0"/>
    <n v="0"/>
    <n v="7000"/>
    <n v="0"/>
    <n v="-3500"/>
    <n v="3500"/>
    <n v="7000"/>
    <n v="782950"/>
    <m/>
    <s v="DEPOSIT DUE"/>
    <s v="Follow-up Hiroki"/>
    <s v="Jhonna Lubriato"/>
    <s v="Maria Cristina Villamor"/>
    <d v="2019-11-04T00:00:00"/>
  </r>
  <r>
    <n v="853257"/>
    <s v="Enock Ruto"/>
    <s v="Enock Ruto-853257"/>
    <s v="CIFJEVIC(20) 60"/>
    <s v="Mombasa"/>
    <x v="2"/>
    <n v="0.5"/>
    <n v="0"/>
    <x v="12"/>
    <n v="0"/>
    <n v="0"/>
    <n v="4500"/>
    <n v="0"/>
    <n v="-2250"/>
    <n v="2250"/>
    <n v="4500"/>
    <n v="503325"/>
    <m/>
    <s v="DEPOSIT DUE"/>
    <s v="Follow-up Hiroki"/>
    <s v="Janelle Zamora"/>
    <s v="Marilou Garcia"/>
    <d v="2019-11-04T00:00:00"/>
  </r>
  <r>
    <n v="132188"/>
    <s v="Raj Vagani"/>
    <s v="Rak Investments Ltd."/>
    <s v="CIFJEVIC(20) 60"/>
    <s v="Mombasa"/>
    <x v="2"/>
    <n v="0.4"/>
    <n v="0"/>
    <x v="12"/>
    <n v="0"/>
    <n v="0"/>
    <n v="54025"/>
    <n v="-19609.5"/>
    <n v="-21610"/>
    <n v="2000.5"/>
    <n v="34415.5"/>
    <n v="3849373.6749999998"/>
    <m/>
    <s v="DEPOSIT DUE"/>
    <s v="Follow-up Hiroki"/>
    <s v="Ryo Nishida"/>
    <s v="Marilou Garcia"/>
    <s v="3/20/2019"/>
  </r>
  <r>
    <n v="438934"/>
    <s v="Phillip Mwangobole"/>
    <s v="UNSOA-438934"/>
    <s v="CIFJEVIC(20) 60"/>
    <s v="Mombasa"/>
    <x v="2"/>
    <n v="0.5"/>
    <n v="0"/>
    <x v="12"/>
    <n v="0"/>
    <n v="0"/>
    <n v="20200"/>
    <n v="-0.1399"/>
    <n v="-10100"/>
    <n v="10099.8601"/>
    <n v="20199.860100000002"/>
    <n v="2259354.3521850002"/>
    <m/>
    <s v="DEPOSIT DUE"/>
    <s v="Follow-up Hiroki"/>
    <s v="Jeralyn Salar"/>
    <s v="Maria Cristina Villamor"/>
    <s v="3/26/2019"/>
  </r>
  <r>
    <n v="662860"/>
    <s v="george muriuki"/>
    <s v="jeep kenya car hire"/>
    <s v="CIFJEVIC(20) 60"/>
    <s v="Mombasa"/>
    <x v="2"/>
    <n v="0.5"/>
    <n v="0"/>
    <x v="12"/>
    <n v="0"/>
    <n v="0"/>
    <n v="22200"/>
    <n v="-50"/>
    <n v="-11100"/>
    <n v="11050"/>
    <n v="22150"/>
    <n v="2477477.5"/>
    <m/>
    <s v="DEPOSIT DUE"/>
    <s v="Follow-up Hiroki"/>
    <s v="Roxie Stephanie Abella"/>
    <s v="Maria Cristina Villamor"/>
    <s v="3/27/2019"/>
  </r>
  <r>
    <n v="647319"/>
    <s v="Sheku Bangura"/>
    <s v="ShekuBangura-647319"/>
    <s v="CIF 85 50"/>
    <s v="Lagos"/>
    <x v="2"/>
    <n v="0.5"/>
    <n v="0"/>
    <x v="18"/>
    <n v="0"/>
    <n v="0"/>
    <n v="4700"/>
    <n v="-2163"/>
    <n v="-2350"/>
    <n v="187"/>
    <n v="2537"/>
    <n v="283763.45"/>
    <m/>
    <s v="DEPOSIT DUE"/>
    <s v="Follow-up Hiroki"/>
    <s v="Ry An Mangumpit"/>
    <s v="Marilou Garcia"/>
    <d v="2019-02-04T00:00:00"/>
  </r>
  <r>
    <n v="309101"/>
    <s v="Duncan Kimani"/>
    <s v="PPS-124298"/>
    <s v="CIFJEVIC(20) 60"/>
    <s v="Mombasa"/>
    <x v="2"/>
    <n v="0.5"/>
    <n v="0"/>
    <x v="12"/>
    <n v="0"/>
    <n v="0"/>
    <n v="33419"/>
    <n v="-4.9700000000000001E-2"/>
    <n v="-16709.5"/>
    <n v="16709.4503"/>
    <n v="33418.950299999997"/>
    <n v="3737909.5910549993"/>
    <m/>
    <s v="DEPOSIT DUE"/>
    <s v="Follow-up Hiroki"/>
    <s v="Roxie Stephanie Abella"/>
    <s v="Marilou Garcia"/>
    <s v="4/17/2019"/>
  </r>
  <r>
    <n v="683400"/>
    <s v="Jackline Katumbe"/>
    <s v="Jackline Katumbe-683400"/>
    <s v="CIFJEVIC(20) 60"/>
    <s v="Mombasa"/>
    <x v="2"/>
    <n v="0.5"/>
    <n v="0"/>
    <x v="12"/>
    <n v="0"/>
    <n v="0"/>
    <n v="10200"/>
    <n v="30"/>
    <n v="-5100"/>
    <n v="5130"/>
    <n v="10230"/>
    <n v="1144225.5"/>
    <m/>
    <s v="DEPOSIT DUE"/>
    <s v="Follow-up Hiroki"/>
    <s v="Poca Joe Didal"/>
    <s v="Maria Cristina Villamor"/>
    <s v="4/22/2019"/>
  </r>
  <r>
    <n v="427824"/>
    <s v="JOHANNES VAN BINSBERGEN"/>
    <s v="ExpattoExpat"/>
    <s v="CIFJEVIC(20) 60"/>
    <s v="Mombasa"/>
    <x v="2"/>
    <n v="0.5"/>
    <n v="0"/>
    <x v="12"/>
    <n v="0"/>
    <n v="0"/>
    <n v="46913"/>
    <n v="-20802.968799999999"/>
    <n v="-23456.5"/>
    <n v="2653.5313000000001"/>
    <n v="26110.031299999999"/>
    <n v="2920407.0009049997"/>
    <m/>
    <s v="DEPOSIT DUE"/>
    <s v="Follow-up Hiroki"/>
    <s v="Atsuko  Kannari"/>
    <s v="Maria Cristina Villamor"/>
    <s v="4/23/2019"/>
  </r>
  <r>
    <n v="405094"/>
    <s v="moses  chanda"/>
    <s v="moseschanda-404944-405094"/>
    <s v="CIFJEVIC(20) 50"/>
    <s v="Dar Es Salaam"/>
    <x v="2"/>
    <n v="0.3"/>
    <n v="0"/>
    <x v="15"/>
    <n v="0"/>
    <n v="6000"/>
    <n v="30750"/>
    <n v="4200"/>
    <n v="-5025"/>
    <n v="9225"/>
    <n v="34950"/>
    <n v="3909157.5"/>
    <m/>
    <s v="DEPOSIT DUE; FULL PAYMENT DUE"/>
    <s v="Follow-up Hiroki"/>
    <s v="Roxie Stephanie Abella"/>
    <s v="Maria Cristina Villamor"/>
    <s v="4/13/2019"/>
  </r>
  <r>
    <n v="265704"/>
    <s v="Michael oketch, omwodo"/>
    <s v=" Oketch Michael Omwodo  "/>
    <s v="CIFJEVIC(20) 50"/>
    <s v="Mombasa"/>
    <x v="2"/>
    <n v="0.5"/>
    <n v="0"/>
    <x v="2"/>
    <n v="2500"/>
    <n v="0"/>
    <n v="3200"/>
    <n v="1350"/>
    <n v="-1600"/>
    <n v="2950"/>
    <n v="4550"/>
    <n v="508917.5"/>
    <m/>
    <s v="DEPOSIT DUE; FULL PAYMENT DUE"/>
    <s v="Follow-up Hiroki"/>
    <s v="Ry An Mangumpit"/>
    <s v="Maria Cristina Villamor"/>
    <s v="4/18/2019"/>
  </r>
  <r>
    <n v="280236"/>
    <s v="THOMAS OTIENO"/>
    <s v="THOMASOTIENO-280236"/>
    <s v="CIFJEVIC(20) 60"/>
    <s v="Mombasa"/>
    <x v="2"/>
    <n v="0.5"/>
    <n v="0"/>
    <x v="12"/>
    <n v="54022"/>
    <n v="35750"/>
    <n v="15358"/>
    <n v="53793.047899999998"/>
    <n v="10196"/>
    <n v="43597.047899999998"/>
    <n v="69151.047900000005"/>
    <n v="7734544.7076150002"/>
    <m/>
    <s v="DEPOSIT DUE; FULL PAYMENT DUE"/>
    <s v="Follow-up Hiroki"/>
    <s v="Ryo Nishida"/>
    <s v="Marilou Garcia"/>
    <s v="4/25/2019"/>
  </r>
  <r>
    <n v="864686"/>
    <s v="marc ghislain"/>
    <s v="marc ghislain-864686"/>
    <s v="CIFJEVIC(20) 60"/>
    <s v="Mombasa"/>
    <x v="2"/>
    <n v="0.5"/>
    <n v="0"/>
    <x v="12"/>
    <n v="0"/>
    <n v="0"/>
    <n v="23000"/>
    <n v="-12000"/>
    <n v="-11500"/>
    <n v="0"/>
    <n v="11000"/>
    <n v="1230350"/>
    <m/>
    <m/>
    <s v="Follow-up Hiroki"/>
    <s v="Akira Sato"/>
    <s v="Marilou Garcia"/>
    <d v="2019-12-04T00:00:00"/>
  </r>
  <r>
    <n v="132234"/>
    <s v="Boniface  Musembi"/>
    <s v="Piufa Transporters"/>
    <s v="CIFJEVIC(20) 60"/>
    <s v="Mombasa"/>
    <x v="2"/>
    <n v="0.5"/>
    <n v="0"/>
    <x v="12"/>
    <n v="0"/>
    <n v="0"/>
    <n v="33500"/>
    <n v="-16754"/>
    <n v="-16750"/>
    <n v="0"/>
    <n v="16746"/>
    <n v="1873040.0999999999"/>
    <m/>
    <m/>
    <s v="Follow-up Hiroki"/>
    <s v="Grace Lim"/>
    <s v="Marilou Garcia"/>
    <s v="3/20/2019"/>
  </r>
  <r>
    <n v="193640"/>
    <s v="PETER MUGO"/>
    <s v="DUCTILE AUTO SOLUTIONS"/>
    <s v="CIFJEVIC(20) 60"/>
    <s v="Mombasa"/>
    <x v="2"/>
    <n v="0.5"/>
    <n v="0"/>
    <x v="12"/>
    <n v="0"/>
    <n v="0"/>
    <n v="38800"/>
    <n v="-20770"/>
    <n v="-19400"/>
    <n v="0"/>
    <n v="18030"/>
    <n v="2016655.5"/>
    <m/>
    <m/>
    <s v="Follow-up Hiroki"/>
    <s v="Ariane Luyao"/>
    <s v="Marilou Garcia"/>
    <s v="3/26/2019"/>
  </r>
  <r>
    <n v="286015"/>
    <s v="Hillary Kivugale"/>
    <s v="HillaryKivugale-277480"/>
    <s v="CIFJEVIC(20) 60"/>
    <s v="Mombasa"/>
    <x v="2"/>
    <n v="0.5"/>
    <n v="0"/>
    <x v="12"/>
    <n v="0"/>
    <n v="3500"/>
    <n v="0"/>
    <n v="1500"/>
    <n v="1750"/>
    <n v="0"/>
    <n v="1500"/>
    <n v="167775"/>
    <m/>
    <m/>
    <s v="Follow-up Hiroki"/>
    <s v="Poca Joe Didal"/>
    <s v="Maria Cristina Villamor"/>
    <s v="4/13/2019"/>
  </r>
  <r>
    <n v="288427"/>
    <s v="Andy Mutai"/>
    <s v="Autodrive(k)Ltd"/>
    <s v="CIFJEVIC(20) 60"/>
    <s v="Mombasa"/>
    <x v="2"/>
    <n v="0.5"/>
    <n v="0"/>
    <x v="12"/>
    <n v="0"/>
    <n v="14500"/>
    <n v="0"/>
    <n v="7220"/>
    <n v="7250"/>
    <n v="0"/>
    <n v="7220"/>
    <n v="807557"/>
    <m/>
    <m/>
    <s v="Follow-up Hiroki"/>
    <s v="Jonathan Torres"/>
    <s v="Maria Cristina Villamor"/>
    <s v="4/13/2019"/>
  </r>
  <r>
    <n v="294338"/>
    <s v="HENRY  MUHATI  LUBEGA"/>
    <s v="henrylubega-294338"/>
    <s v="CIFJEVIC(20) 60"/>
    <s v="Mombasa"/>
    <x v="2"/>
    <n v="0.5"/>
    <n v="0"/>
    <x v="12"/>
    <n v="0"/>
    <n v="28000"/>
    <n v="0"/>
    <n v="7998"/>
    <n v="14000"/>
    <n v="0"/>
    <n v="7998"/>
    <n v="894576.29999999993"/>
    <m/>
    <m/>
    <s v="Follow-up Hiroki"/>
    <s v="Richsix Bornales"/>
    <s v="Maria Cristina Villamor"/>
    <s v="4/13/2019"/>
  </r>
  <r>
    <n v="357612"/>
    <s v="samuel mukono"/>
    <n v="-357612"/>
    <s v="CIFJEVIC(20) 60"/>
    <s v="Mombasa"/>
    <x v="2"/>
    <n v="0.5"/>
    <n v="0"/>
    <x v="12"/>
    <n v="0"/>
    <n v="11500"/>
    <n v="0"/>
    <n v="5750"/>
    <n v="5750"/>
    <n v="0"/>
    <n v="5750"/>
    <n v="643137.5"/>
    <m/>
    <m/>
    <s v="Follow-up Hiroki"/>
    <s v="Sherlene Sarabia"/>
    <s v="Maria Cristina Villamor"/>
    <s v="4/13/2019"/>
  </r>
  <r>
    <n v="713252"/>
    <s v="Richard Koech"/>
    <s v="Richard Koech-713252"/>
    <s v="CIFJEVIC(20) 60"/>
    <s v="Mombasa"/>
    <x v="2"/>
    <n v="0.5"/>
    <n v="0"/>
    <x v="12"/>
    <n v="0"/>
    <n v="9500"/>
    <n v="0"/>
    <n v="4667"/>
    <n v="4750"/>
    <n v="0"/>
    <n v="4667"/>
    <n v="522003.94999999995"/>
    <m/>
    <m/>
    <s v="Follow-up Hiroki"/>
    <s v="Ma. Sheila Mellomida"/>
    <s v="Maria Cristina Villamor"/>
    <s v="4/13/2019"/>
  </r>
  <r>
    <n v="732029"/>
    <s v="Fahd  Said"/>
    <s v="LIMO AUTO"/>
    <s v="CIFJEVIC(20) 60"/>
    <s v="Mombasa"/>
    <x v="2"/>
    <n v="0.5"/>
    <n v="0"/>
    <x v="12"/>
    <n v="0"/>
    <n v="0"/>
    <n v="12397"/>
    <n v="-12506"/>
    <n v="-6198.5"/>
    <n v="0"/>
    <n v="-109"/>
    <n v="-12191.65"/>
    <m/>
    <m/>
    <s v="Follow-up Hiroki"/>
    <s v="Hiroki Yagami"/>
    <s v="Maria Cristina Villamor"/>
    <s v="4/13/2019"/>
  </r>
  <r>
    <n v="793705"/>
    <s v="Christine Karanja"/>
    <s v="Christine Karanja-793705"/>
    <s v="CIFJEVIC(20) 60"/>
    <s v="Mombasa"/>
    <x v="2"/>
    <n v="0.5"/>
    <n v="0"/>
    <x v="12"/>
    <n v="0"/>
    <n v="10900"/>
    <n v="0"/>
    <n v="5450"/>
    <n v="5450"/>
    <n v="0"/>
    <n v="5450"/>
    <n v="609582.5"/>
    <m/>
    <m/>
    <s v="Follow-up Hiroki"/>
    <s v="John Paul Digamo"/>
    <s v="Maria Cristina Villamor"/>
    <s v="4/13/2019"/>
  </r>
  <r>
    <n v="107324"/>
    <s v="julius mwaniki"/>
    <s v="juliusmwaniki"/>
    <s v="CIFJEVIC(20) 60"/>
    <s v="Mombasa"/>
    <x v="0"/>
    <n v="0.5"/>
    <n v="0"/>
    <x v="12"/>
    <n v="0"/>
    <n v="1650000"/>
    <n v="0"/>
    <n v="815725"/>
    <n v="825000"/>
    <n v="0"/>
    <n v="815725"/>
    <n v="815725"/>
    <m/>
    <m/>
    <s v="Follow-up Hiroki"/>
    <s v="Janelle Zamora"/>
    <s v="Marilou Garcia"/>
    <s v="4/13/2019"/>
  </r>
  <r>
    <n v="188764"/>
    <s v="Henry Antony Muli Mbathi"/>
    <s v="Vesros Enterprises"/>
    <s v="CIFJEVIC(20) 60"/>
    <s v="Mombasa"/>
    <x v="2"/>
    <n v="0.5"/>
    <n v="0"/>
    <x v="12"/>
    <n v="0"/>
    <n v="16400"/>
    <n v="0"/>
    <n v="2292"/>
    <n v="8200"/>
    <n v="0"/>
    <n v="2292"/>
    <n v="256360.19999999998"/>
    <m/>
    <m/>
    <s v="Follow-up Hiroki"/>
    <s v="Jeralyn Salar"/>
    <s v="Marilou Garcia"/>
    <s v="4/13/2019"/>
  </r>
  <r>
    <n v="864455"/>
    <s v="Naitore Nthurima"/>
    <s v="Naitore Nthurima-864455"/>
    <s v="CIFJEVIC(20) 60"/>
    <s v="Mombasa"/>
    <x v="2"/>
    <n v="0.5"/>
    <n v="0"/>
    <x v="12"/>
    <n v="0"/>
    <n v="0"/>
    <n v="6850"/>
    <n v="-3425"/>
    <n v="-3425"/>
    <n v="0"/>
    <n v="3425"/>
    <n v="383086.25"/>
    <m/>
    <m/>
    <s v="Follow-up Hiroki"/>
    <s v="Tracy Villarias"/>
    <s v="Marilou Garcia"/>
    <s v="4/16/2019"/>
  </r>
  <r>
    <n v="774568"/>
    <s v="Erick Clement"/>
    <s v="ErickClement-774568"/>
    <s v="CIFJEVIC(20) 60"/>
    <s v="Mombasa"/>
    <x v="2"/>
    <n v="0.5"/>
    <n v="0"/>
    <x v="12"/>
    <n v="0"/>
    <n v="0"/>
    <n v="6400"/>
    <n v="-6625"/>
    <n v="-3200"/>
    <n v="0"/>
    <n v="-225"/>
    <n v="-25166.25"/>
    <m/>
    <m/>
    <s v="Follow-up Hiroki"/>
    <s v="Poca Joe Didal"/>
    <s v="Maria Cristina Villamor"/>
    <s v="4/17/2019"/>
  </r>
  <r>
    <n v="850204"/>
    <s v="silvia Kaigugu"/>
    <s v="silvia Kaigugu-850204"/>
    <s v="CIFJEVIC(20) 60"/>
    <s v="Mombasa"/>
    <x v="2"/>
    <n v="0"/>
    <n v="0"/>
    <x v="12"/>
    <n v="0"/>
    <n v="0"/>
    <n v="17500"/>
    <n v="0"/>
    <n v="0"/>
    <n v="0"/>
    <n v="17500"/>
    <n v="1957375"/>
    <m/>
    <m/>
    <s v="Follow-up Hiroki"/>
    <s v="Ry An Mangumpit"/>
    <s v="Maria Cristina Villamor"/>
    <s v="4/17/2019"/>
  </r>
  <r>
    <n v="290403"/>
    <s v="Gilbert Chebii"/>
    <s v="GilbertChebii-290403"/>
    <s v="CIFJEVIC(20) 60"/>
    <s v="Mombasa"/>
    <x v="2"/>
    <n v="0.5"/>
    <n v="0"/>
    <x v="12"/>
    <n v="0"/>
    <n v="0"/>
    <n v="4781"/>
    <n v="-9993.5"/>
    <n v="-2390.5"/>
    <n v="0"/>
    <n v="-5212.5"/>
    <n v="-583018.125"/>
    <m/>
    <m/>
    <s v="Follow-up Hiroki"/>
    <s v="Sherlene Sarabia"/>
    <s v="Maria Cristina Villamor"/>
    <s v="4/18/2019"/>
  </r>
  <r>
    <n v="765317"/>
    <s v="Aamir Butt"/>
    <s v="Aamir Butt-765317"/>
    <s v="CIFJEVIC(20) 60"/>
    <s v="Mombasa"/>
    <x v="2"/>
    <n v="0.5"/>
    <n v="0"/>
    <x v="12"/>
    <n v="0"/>
    <n v="10200"/>
    <n v="0"/>
    <n v="5077"/>
    <n v="5100"/>
    <n v="0"/>
    <n v="5077"/>
    <n v="567862.44999999995"/>
    <m/>
    <m/>
    <s v="Follow-up Hiroki"/>
    <s v="Roxie Stephanie Abella"/>
    <s v="Maria Cristina Villamor"/>
    <s v="4/18/2019"/>
  </r>
  <r>
    <n v="819279"/>
    <s v="Oscar Mudhune"/>
    <s v="Oscar Mudhune-819279"/>
    <s v="CIFJEVIC(20) 60"/>
    <s v="Mombasa"/>
    <x v="2"/>
    <n v="0.5"/>
    <n v="0"/>
    <x v="12"/>
    <n v="0"/>
    <n v="8100"/>
    <n v="0"/>
    <n v="4050"/>
    <n v="4050"/>
    <n v="0"/>
    <n v="4050"/>
    <n v="452992.5"/>
    <m/>
    <m/>
    <s v="Follow-up Hiroki"/>
    <s v="Karen Faith Eniola"/>
    <s v="Maria Cristina Villamor"/>
    <s v="4/18/2019"/>
  </r>
  <r>
    <n v="145570"/>
    <s v="George Odhiambo"/>
    <s v="George Odhiambo-145570"/>
    <s v="CIFJEVIC(20) 60"/>
    <s v="Mombasa"/>
    <x v="2"/>
    <n v="0.5"/>
    <n v="0"/>
    <x v="12"/>
    <n v="0"/>
    <n v="11500"/>
    <n v="0"/>
    <n v="660.11329999999998"/>
    <n v="5750"/>
    <n v="0"/>
    <n v="660.11329999999998"/>
    <n v="73833.672605"/>
    <m/>
    <m/>
    <s v="Follow-up Hiroki"/>
    <s v="Hiroki Yagami"/>
    <s v="Marilou Garcia"/>
    <s v="4/18/2019"/>
  </r>
  <r>
    <n v="663433"/>
    <s v="Eric Ondara"/>
    <s v="Eric Ondara-663433"/>
    <s v="CIFJEVIC(20) 60"/>
    <s v="Mombasa"/>
    <x v="2"/>
    <n v="0.5"/>
    <n v="0"/>
    <x v="12"/>
    <n v="0"/>
    <n v="0"/>
    <n v="25365"/>
    <n v="-13603"/>
    <n v="-12682.5"/>
    <n v="0"/>
    <n v="11762"/>
    <n v="1315579.7"/>
    <m/>
    <m/>
    <s v="Follow-up Hiroki"/>
    <s v="Ryo Nishida"/>
    <s v="Maria Cristina Villamor"/>
    <s v="4/19/2019"/>
  </r>
  <r>
    <n v="366526"/>
    <s v="BRIAN TWINAMASIKO"/>
    <n v="-366526"/>
    <s v="CIFJEVIC(20) 60"/>
    <s v="Mombasa"/>
    <x v="2"/>
    <n v="0.5"/>
    <n v="0"/>
    <x v="12"/>
    <n v="0"/>
    <n v="0"/>
    <n v="18100"/>
    <n v="-9049"/>
    <n v="-9050"/>
    <n v="1"/>
    <n v="9051"/>
    <n v="1012354.35"/>
    <m/>
    <m/>
    <s v="Follow-up Hiroki"/>
    <s v="Roxie Stephanie Abella"/>
    <s v="Maria Cristina Villamor"/>
    <s v="4/22/2019"/>
  </r>
  <r>
    <n v="847513"/>
    <s v="Neil Dawson"/>
    <s v="Vehicle Imports Limited - New Lynn"/>
    <s v="NZ SPLIT 2 65,000-1,250"/>
    <s v="Auckland"/>
    <x v="0"/>
    <n v="0"/>
    <n v="0"/>
    <x v="1"/>
    <n v="0"/>
    <n v="7314650"/>
    <n v="1064000"/>
    <n v="5969650"/>
    <n v="7314650"/>
    <n v="0"/>
    <n v="7033650"/>
    <n v="5969650"/>
    <s v="OFS"/>
    <m/>
    <s v="Follow-up Hiroki"/>
    <s v="Jojo Hemi"/>
    <s v="Maricar Niere"/>
    <s v="4/18/2019 22:14"/>
  </r>
  <r>
    <n v="848395"/>
    <s v="Neil Dawson"/>
    <s v="Vehicle Imports Limited - Hamilton"/>
    <s v="NZ SPLIT 2 65,000-1,250"/>
    <s v="Auckland"/>
    <x v="0"/>
    <n v="0"/>
    <n v="0"/>
    <x v="1"/>
    <n v="0"/>
    <n v="9509900"/>
    <n v="0"/>
    <n v="7663900"/>
    <n v="9509900"/>
    <n v="0"/>
    <n v="7663900"/>
    <n v="7663900"/>
    <s v="OFS"/>
    <m/>
    <s v="Follow-up Hiroki"/>
    <s v="Jojo Hemi"/>
    <s v="Maricar Niere"/>
    <s v="4/18/2019 22:11"/>
  </r>
  <r>
    <n v="730049"/>
    <s v="Michael Wang"/>
    <s v="Mr. Motor Group"/>
    <s v="NZ SPLIT 2n 50,000-1,100 SA"/>
    <s v="Auckland"/>
    <x v="0"/>
    <n v="0"/>
    <n v="0"/>
    <x v="1"/>
    <n v="204676835"/>
    <n v="17611000"/>
    <n v="1066000"/>
    <n v="75241182"/>
    <n v="17611000"/>
    <n v="57630182"/>
    <n v="76307182"/>
    <n v="75241182"/>
    <s v="OFS"/>
    <s v="DEPOSIT DUE; FULL PAYMENT DUE"/>
    <s v="Mr. Motors"/>
    <s v="Kazuya Nakajima"/>
    <s v="Clifford Cortuna"/>
    <s v="4/26/2019"/>
  </r>
  <r>
    <n v="143950"/>
    <s v="Shane Drummond"/>
    <s v="The Car Company Limited Nelson- (JPY/DCDP - PODC Terms)"/>
    <s v="NZ SPLIT 2 60,000-1,100 SBL"/>
    <s v="Nelson"/>
    <x v="0"/>
    <n v="0"/>
    <n v="0"/>
    <x v="1"/>
    <n v="0"/>
    <n v="46486350"/>
    <n v="59287200"/>
    <n v="39187350"/>
    <n v="46486350"/>
    <n v="0"/>
    <n v="98474550"/>
    <n v="39187350"/>
    <s v="OFS"/>
    <m/>
    <s v="TCC"/>
    <s v="Glenn Keatley"/>
    <s v="Janine Malapit"/>
    <s v="4/26/2019"/>
  </r>
  <r>
    <n v="729373"/>
    <s v="Heath  Scott"/>
    <s v="Heath - The Car Co. Tahunanui"/>
    <s v="NZ SPLIT 2 60,000-1,100 SBL"/>
    <s v="Nelson"/>
    <x v="0"/>
    <n v="0"/>
    <n v="0"/>
    <x v="1"/>
    <n v="0"/>
    <n v="0"/>
    <n v="1857000"/>
    <n v="0"/>
    <n v="0"/>
    <n v="0"/>
    <n v="1857000"/>
    <n v="0"/>
    <s v="OFS"/>
    <m/>
    <s v="TCC"/>
    <s v="Jojo Hemi"/>
    <s v="Janine Malapit"/>
    <s v="4/26/2019"/>
  </r>
  <r>
    <n v="729542"/>
    <s v="Damien Taylor"/>
    <s v="Damien - The Car Co. Nelson"/>
    <s v="NZ SPLIT 2 60,000-1,100 SBL"/>
    <s v="Nelson"/>
    <x v="0"/>
    <n v="0"/>
    <n v="0"/>
    <x v="1"/>
    <n v="0"/>
    <n v="0"/>
    <n v="5633900"/>
    <n v="0"/>
    <n v="0"/>
    <n v="0"/>
    <n v="5633900"/>
    <n v="0"/>
    <s v="OFS"/>
    <m/>
    <s v="TCC"/>
    <s v="Jojo Hemi"/>
    <s v="Janine Malapit"/>
    <s v="4/26/2019"/>
  </r>
  <r>
    <n v="863964"/>
    <s v="Mark  Smith"/>
    <s v="Autoworld Cars"/>
    <s v="NZ SPLIT 2 60,000-1,460 KT"/>
    <s v="Port Chalmers"/>
    <x v="0"/>
    <n v="0"/>
    <n v="0"/>
    <x v="1"/>
    <n v="0"/>
    <n v="0"/>
    <n v="368000"/>
    <n v="181"/>
    <n v="0"/>
    <n v="181"/>
    <n v="368181"/>
    <n v="181"/>
    <s v="OFS"/>
    <s v="DEPOSIT DUE"/>
    <s v="TNambiar  -  TERM Customer"/>
    <s v="Glenn Keatley"/>
    <s v="Janine Malapit"/>
    <s v="4/19/2019"/>
  </r>
  <r>
    <n v="242942"/>
    <s v="WASIM IQBAL"/>
    <s v="AUTOBOX MOTORS LIMITED.."/>
    <s v="CIFJEVIC(20) 60"/>
    <s v="Mombasa"/>
    <x v="2"/>
    <n v="0.3"/>
    <n v="0.3"/>
    <x v="12"/>
    <n v="15725"/>
    <n v="16872"/>
    <n v="105676"/>
    <n v="3079.5"/>
    <n v="-46271.4"/>
    <n v="49350.9"/>
    <n v="108755.5"/>
    <n v="12164302.674999999"/>
    <m/>
    <s v="DEPOSIT DUE; FULL PAYMENT DUE"/>
    <s v="TNambiar  -  TERM Customer"/>
    <s v="Tom Nambiar"/>
    <s v="Marilou Garcia"/>
    <s v="4/13/2019"/>
  </r>
  <r>
    <n v="863931"/>
    <s v="Will   Casey"/>
    <s v="Majik Motors-863931"/>
    <s v="NZ SPLIT 2 60,000-1,150"/>
    <s v="Auckland"/>
    <x v="1"/>
    <n v="0.25"/>
    <n v="0"/>
    <x v="1"/>
    <n v="24043"/>
    <n v="0"/>
    <n v="4651"/>
    <n v="24925"/>
    <n v="-1162.75"/>
    <n v="26087.75"/>
    <n v="29576"/>
    <n v="2193060.4000000004"/>
    <m/>
    <s v="DEPOSIT DUE; FULL PAYMENT DUE"/>
    <s v="TNambiar  -  TERM Customer"/>
    <s v="Michael Bullock"/>
    <s v="Janine Malapit"/>
    <d v="2019-02-04T00:00:00"/>
  </r>
  <r>
    <n v="656963"/>
    <s v="Nadeem Iqbal"/>
    <s v="Toyopet Motors Ltd."/>
    <s v="CIFJEVIC(20) 60"/>
    <s v="Mombasa"/>
    <x v="2"/>
    <n v="0.3"/>
    <n v="0"/>
    <x v="12"/>
    <n v="358240"/>
    <n v="0"/>
    <n v="415303"/>
    <n v="288461.01949999999"/>
    <n v="-124590.9"/>
    <n v="413051.91950000002"/>
    <n v="703764.01950000005"/>
    <n v="78716005.581074998"/>
    <m/>
    <s v="DEPOSIT DUE; FULL PAYMENT DUE"/>
    <s v="TNambiar  -  TERM Customer"/>
    <s v="Tom Nambiar"/>
    <s v="Marilou Garcia"/>
    <s v="3/27/2019"/>
  </r>
  <r>
    <n v="864165"/>
    <s v="John Noels"/>
    <s v="Economy Cars-864165"/>
    <s v="NZ SPLIT 2n 65,000-1,200"/>
    <s v="Lyttelton"/>
    <x v="1"/>
    <n v="0"/>
    <n v="0"/>
    <x v="1"/>
    <n v="37310"/>
    <n v="25800"/>
    <n v="5860"/>
    <n v="63860"/>
    <n v="25800"/>
    <n v="38060"/>
    <n v="69720"/>
    <n v="5169738"/>
    <m/>
    <s v="DEPOSIT DUE; FULL PAYMENT DUE"/>
    <s v="TNambiar  -  TERM Customer"/>
    <s v="Glenn Keatley"/>
    <s v="Janine Malapit"/>
    <s v="4/18/2019"/>
  </r>
  <r>
    <n v="863927"/>
    <s v="Yuri Serikov"/>
    <s v="Good Cars Ltd-863927"/>
    <s v="NZ SPLIT 2n 70,000-1,295"/>
    <s v="Lyttelton"/>
    <x v="1"/>
    <n v="0"/>
    <n v="0"/>
    <x v="1"/>
    <n v="326590"/>
    <n v="370784"/>
    <n v="185650"/>
    <n v="703274"/>
    <n v="370784"/>
    <n v="332490"/>
    <n v="888924"/>
    <n v="65913714.600000001"/>
    <m/>
    <s v="DEPOSIT DUE; FULL PAYMENT DUE"/>
    <s v="TNambiar  -  TERM Customer"/>
    <s v="Glenn Keatley"/>
    <s v="Janine Malapit"/>
    <s v="4/23/2019"/>
  </r>
  <r>
    <n v="113688"/>
    <s v="John Keppler"/>
    <s v="KepplerVehicleImportsLtd"/>
    <s v="NZ SPLIT 2 65,000-1,300 JH"/>
    <s v="Auckland"/>
    <x v="0"/>
    <n v="0"/>
    <n v="0"/>
    <x v="1"/>
    <n v="1019000"/>
    <n v="1007000"/>
    <n v="1156000"/>
    <n v="1629000"/>
    <n v="1007000"/>
    <n v="622000"/>
    <n v="2785000"/>
    <n v="1629000"/>
    <s v="OFS"/>
    <s v="DEPOSIT DUE; FULL PAYMENT DUE"/>
    <s v="TNambiar  -  TERM Customer"/>
    <s v="Hiroki Yagami"/>
    <s v="Janine Malapit"/>
    <s v="4/23/2019"/>
  </r>
  <r>
    <n v="864088"/>
    <s v="Trevor Rooderkerk"/>
    <s v="Car Credit Ltd-864088"/>
    <s v="NZ SPLIT 2n 65,000-1,300"/>
    <s v="Auckland"/>
    <x v="1"/>
    <n v="0"/>
    <n v="0"/>
    <x v="1"/>
    <n v="213750"/>
    <n v="17350"/>
    <n v="6600"/>
    <n v="235350"/>
    <n v="17350"/>
    <n v="218000"/>
    <n v="241950"/>
    <n v="17940592.5"/>
    <m/>
    <s v="DEPOSIT DUE; FULL PAYMENT DUE"/>
    <s v="TNambiar  -  TERM Customer"/>
    <s v="Michael Bullock"/>
    <s v="Janine Malapit"/>
    <s v="4/23/2019"/>
  </r>
  <r>
    <n v="864655"/>
    <s v="Richard    Young"/>
    <s v="AJ Motors ltd T/a Good Buy Motors"/>
    <s v="NZ SPLIT 2n 50,000-1,100"/>
    <s v="Auckland"/>
    <x v="0"/>
    <n v="0"/>
    <n v="0"/>
    <x v="1"/>
    <n v="22125000"/>
    <n v="33320000"/>
    <n v="5181000"/>
    <n v="44408380"/>
    <n v="33320000"/>
    <n v="11088380"/>
    <n v="49589380"/>
    <n v="44408380"/>
    <s v="OFS"/>
    <s v="DEPOSIT DUE; FULL PAYMENT DUE"/>
    <s v="TNambiar  -  TERM Customer"/>
    <s v="Michael Bullock"/>
    <s v="Janine Malapit"/>
    <s v="4/23/2019"/>
  </r>
  <r>
    <n v="864660"/>
    <s v="Sarah  Kyle, Hemish"/>
    <s v="Carswest "/>
    <s v="NZ SPLIT 2n 70,000-1,250"/>
    <s v="Lyttelton"/>
    <x v="1"/>
    <n v="0"/>
    <n v="0"/>
    <x v="1"/>
    <n v="51640"/>
    <n v="55140"/>
    <n v="52020"/>
    <n v="106780"/>
    <n v="55140"/>
    <n v="51640"/>
    <n v="158800"/>
    <n v="11775020"/>
    <m/>
    <s v="DEPOSIT DUE; FULL PAYMENT DUE"/>
    <s v="TNambiar  -  TERM Customer"/>
    <s v="Glenn Keatley"/>
    <s v="Janine Malapit"/>
    <s v="4/23/2019"/>
  </r>
  <r>
    <n v="864661"/>
    <s v="Tyson   Adams"/>
    <s v="Wholesale Motors"/>
    <s v="NZ SPLIT 2n 70,000-1,250"/>
    <s v="Lyttelton"/>
    <x v="1"/>
    <n v="0"/>
    <n v="0"/>
    <x v="1"/>
    <n v="29265"/>
    <n v="31986"/>
    <n v="5200"/>
    <n v="61251"/>
    <n v="31986"/>
    <n v="29265"/>
    <n v="66451"/>
    <n v="4927341.6500000004"/>
    <m/>
    <s v="DEPOSIT DUE; FULL PAYMENT DUE"/>
    <s v="TNambiar  -  TERM Customer"/>
    <s v="Glenn Keatley"/>
    <s v="Janine Malapit"/>
    <s v="4/23/2019"/>
  </r>
  <r>
    <n v="865097"/>
    <s v="Amin Kassouri"/>
    <s v="Top Motor  Plus"/>
    <s v="NZ SPLIT 2 70,000-1,475"/>
    <s v="Auckland"/>
    <x v="0"/>
    <n v="0.5"/>
    <n v="0"/>
    <x v="1"/>
    <n v="0"/>
    <n v="5154000"/>
    <n v="6121000"/>
    <n v="4579000"/>
    <n v="-483500"/>
    <n v="5062500"/>
    <n v="10700000"/>
    <n v="4579000"/>
    <s v="OFS"/>
    <s v="DEPOSIT DUE; FULL PAYMENT DUE"/>
    <s v="TNambiar  -  TERM Customer"/>
    <s v="Michael Bullock"/>
    <s v="Janine Malapit"/>
    <s v="4/23/2019"/>
  </r>
  <r>
    <n v="58828"/>
    <s v="TOT COMPANY LIMITED"/>
    <s v="TOTCOMPANYLTDattnWilfredSang"/>
    <s v="CIFJEVIC(20) 60"/>
    <s v="Mombasa"/>
    <x v="0"/>
    <n v="0.1"/>
    <n v="0"/>
    <x v="12"/>
    <n v="13579000"/>
    <n v="9398000"/>
    <n v="26844000"/>
    <n v="18935093"/>
    <n v="5773800"/>
    <n v="13161293"/>
    <n v="45779093"/>
    <n v="45779093"/>
    <m/>
    <s v="DEPOSIT DUE; FULL PAYMENT DUE"/>
    <s v="TNambiar  -  TERM Customer"/>
    <s v="Tom Nambiar"/>
    <s v="Marilou Garcia"/>
    <s v="4/24/2019"/>
  </r>
  <r>
    <n v="863948"/>
    <s v="David Boot"/>
    <s v="EV City Ltd-863888"/>
    <s v="NZ SPLIT 2n 70,000-1,250"/>
    <s v="Lyttelton"/>
    <x v="1"/>
    <n v="0"/>
    <n v="0"/>
    <x v="1"/>
    <n v="797942"/>
    <n v="0"/>
    <n v="136398"/>
    <n v="474337"/>
    <n v="0"/>
    <n v="474337"/>
    <n v="610735"/>
    <n v="45286000.25"/>
    <m/>
    <s v="DEPOSIT DUE; FULL PAYMENT DUE"/>
    <s v="TNambiar  -  TERM Customer"/>
    <s v="Glenn Keatley"/>
    <s v="Janine Malapit"/>
    <s v="4/25/2019"/>
  </r>
  <r>
    <n v="863973"/>
    <s v="Christopher Bird"/>
    <s v="Chris Bird Motor Company-863973"/>
    <s v="NZ SPLIT 2n 70,000-1,295"/>
    <s v="Lyttelton"/>
    <x v="0"/>
    <n v="0"/>
    <n v="0"/>
    <x v="1"/>
    <n v="10277000"/>
    <n v="8110500"/>
    <n v="1310000"/>
    <n v="16663500"/>
    <n v="8110500"/>
    <n v="8553000"/>
    <n v="17973500"/>
    <n v="16663500"/>
    <s v="OFS"/>
    <s v="DEPOSIT DUE; FULL PAYMENT DUE"/>
    <s v="TNambiar  -  TERM Customer"/>
    <s v="Glenn Keatley"/>
    <s v="Janine Malapit"/>
    <s v="4/25/2019"/>
  </r>
  <r>
    <n v="385703"/>
    <s v="Tom Kilkelly"/>
    <s v="RegentCarCourt-385703"/>
    <s v="NZ SPLIT 2n 65,000-1,495"/>
    <s v="Lyttelton"/>
    <x v="0"/>
    <n v="0"/>
    <n v="0"/>
    <x v="1"/>
    <n v="8727100"/>
    <n v="17538400"/>
    <n v="17535100"/>
    <n v="18898379"/>
    <n v="17538400"/>
    <n v="1359979"/>
    <n v="36433479"/>
    <n v="18898379"/>
    <s v="OFS"/>
    <s v="DEPOSIT DUE; FULL PAYMENT DUE"/>
    <s v="TNambiar  -  TERM Customer"/>
    <s v="Glenn Keatley"/>
    <s v="Janine Malapit"/>
    <s v="4/26/2019"/>
  </r>
  <r>
    <n v="863924"/>
    <s v="CALEB  DRUMMOND"/>
    <s v="GARDEN CITY CARS LTD-863924"/>
    <s v="NZ SPLIT 2 65,000-1,250"/>
    <s v="Lyttelton"/>
    <x v="1"/>
    <n v="0"/>
    <n v="0"/>
    <x v="1"/>
    <n v="185406"/>
    <n v="0"/>
    <n v="0"/>
    <n v="187823"/>
    <n v="0"/>
    <n v="187823"/>
    <n v="187823"/>
    <n v="13927075.450000001"/>
    <m/>
    <s v="FULL PAYMENT DUE"/>
    <s v="TNambiar  -  TERM Customer"/>
    <s v="Glenn Keatley"/>
    <s v="Janine Malapit"/>
    <d v="2019-10-04T00:00:00"/>
  </r>
  <r>
    <n v="387502"/>
    <s v="Lincoln Darren"/>
    <s v="Mike Darren Motors"/>
    <s v="NZ SPLIT 2 70,000-1,200 KT"/>
    <s v="Lyttelton"/>
    <x v="1"/>
    <n v="0"/>
    <n v="0"/>
    <x v="1"/>
    <n v="5270"/>
    <n v="0"/>
    <n v="0"/>
    <n v="5270"/>
    <n v="0"/>
    <n v="5270"/>
    <n v="5270"/>
    <n v="390770.50000000006"/>
    <m/>
    <s v="FULL PAYMENT DUE"/>
    <s v="TNambiar  -  TERM Customer"/>
    <s v="Glenn Keatley"/>
    <s v="Janine Malapit"/>
    <d v="2019-10-04T00:00:00"/>
  </r>
  <r>
    <n v="828286"/>
    <s v="Paul Jordan"/>
    <s v="jordies wheels"/>
    <s v="NZ SPLIT 2n 80,000-1,295"/>
    <s v="Lyttelton"/>
    <x v="0"/>
    <n v="0"/>
    <n v="0"/>
    <x v="1"/>
    <n v="672000"/>
    <n v="0"/>
    <n v="0"/>
    <n v="572000"/>
    <n v="0"/>
    <n v="572000"/>
    <n v="572000"/>
    <n v="572000"/>
    <s v="OFS"/>
    <s v="FULL PAYMENT DUE"/>
    <s v="TNambiar  -  TERM Customer"/>
    <s v="Glenn Keatley"/>
    <s v="Janine Malapit"/>
    <d v="2019-12-04T00:00:00"/>
  </r>
  <r>
    <n v="863914"/>
    <s v="Adam  Brown_x0009_"/>
    <s v="Autospot North Shore Ltd_x0009_"/>
    <s v="NZ SPLIT 2n 60,000-1,200"/>
    <s v="Auckland"/>
    <x v="1"/>
    <n v="0.25"/>
    <n v="0"/>
    <x v="1"/>
    <n v="392650"/>
    <n v="23250"/>
    <n v="0"/>
    <n v="420900"/>
    <n v="17437.5"/>
    <n v="403462.5"/>
    <n v="420900"/>
    <n v="31209735.000000004"/>
    <m/>
    <s v="FULL PAYMENT DUE"/>
    <s v="TNambiar  -  TERM Customer"/>
    <s v="Michael Bullock"/>
    <s v="Janine Malapit"/>
    <d v="2019-12-04T00:00:00"/>
  </r>
  <r>
    <n v="863972"/>
    <s v="Auto Trading Limited"/>
    <s v="Vehicle Direct-863972"/>
    <s v="NZ SPLIT 2n 55,000-1,100 SA"/>
    <s v="Auckland"/>
    <x v="0"/>
    <n v="0"/>
    <n v="0"/>
    <x v="1"/>
    <n v="11312000"/>
    <n v="282000"/>
    <n v="0"/>
    <n v="9004800"/>
    <n v="282000"/>
    <n v="8722800"/>
    <n v="9004800"/>
    <n v="9004800"/>
    <s v="OFS"/>
    <s v="FULL PAYMENT DUE"/>
    <s v="TNambiar  -  TERM Customer"/>
    <s v="Syuudou Negishi"/>
    <s v="Janine Malapit"/>
    <d v="2019-12-04T00:00:00"/>
  </r>
  <r>
    <n v="864063"/>
    <s v="Stew  Smith"/>
    <s v="Stewys Cars"/>
    <s v="NZ SPLIT 2n 70,000-1,295"/>
    <s v="Lyttelton"/>
    <x v="0"/>
    <n v="0"/>
    <n v="0"/>
    <x v="1"/>
    <n v="9826000"/>
    <n v="0"/>
    <n v="0"/>
    <n v="7983000"/>
    <n v="0"/>
    <n v="7983000"/>
    <n v="7983000"/>
    <n v="7983000"/>
    <s v="OFS"/>
    <s v="FULL PAYMENT DUE"/>
    <s v="TNambiar  -  TERM Customer"/>
    <s v="Glenn Keatley"/>
    <s v="Janine Malapit"/>
    <s v="3/14/2019"/>
  </r>
  <r>
    <n v="864117"/>
    <s v="Steve Cook"/>
    <s v="Bay City Motors-864117"/>
    <s v="NZ SPLIT 2n 70,000-1,385"/>
    <s v="Lyttelton"/>
    <x v="1"/>
    <n v="0"/>
    <n v="0"/>
    <x v="1"/>
    <n v="10848"/>
    <n v="0"/>
    <n v="0"/>
    <n v="11348"/>
    <n v="0"/>
    <n v="11348"/>
    <n v="11348"/>
    <n v="841454.20000000007"/>
    <m/>
    <s v="FULL PAYMENT DUE"/>
    <s v="TNambiar  -  TERM Customer"/>
    <s v="Glenn Keatley"/>
    <s v="Janine Malapit"/>
    <s v="3/14/2019"/>
  </r>
  <r>
    <n v="863971"/>
    <s v="Gargz   Young"/>
    <s v="Wholesale Cars Direct (2017) Limited"/>
    <s v="NZ SPLIT 4n 65,000-1,200"/>
    <s v="Wellington"/>
    <x v="1"/>
    <n v="0"/>
    <n v="0"/>
    <x v="1"/>
    <n v="236333"/>
    <n v="0"/>
    <n v="0"/>
    <n v="241383"/>
    <n v="0"/>
    <n v="241383"/>
    <n v="241383"/>
    <n v="17898549.450000003"/>
    <m/>
    <s v="FULL PAYMENT DUE"/>
    <s v="TNambiar  -  TERM Customer"/>
    <s v="iDirect iDirect"/>
    <s v="Janine Malapit"/>
    <s v="3/22/2019"/>
  </r>
  <r>
    <n v="864634"/>
    <s v="Martin   Harcourt"/>
    <s v="Value Cars Warehouse"/>
    <s v="NZ SPLIT 2n 55,000-1,100"/>
    <s v="Lyttelton"/>
    <x v="0"/>
    <n v="0"/>
    <n v="0"/>
    <x v="1"/>
    <n v="2398500"/>
    <n v="0"/>
    <n v="0"/>
    <n v="2143500"/>
    <n v="0"/>
    <n v="2143500"/>
    <n v="2143500"/>
    <n v="2143500"/>
    <s v="OFS"/>
    <s v="FULL PAYMENT DUE"/>
    <s v="TNambiar  -  TERM Customer"/>
    <s v="Glenn Keatley"/>
    <s v="Janine Malapit"/>
    <s v="3/30/2019"/>
  </r>
  <r>
    <n v="733014"/>
    <s v="Nick W"/>
    <s v="Wheeler Motor Company (JPY/DDP-POA)"/>
    <s v="NZ SPLIT 2n 60,000-1,200"/>
    <s v="Lyttelton"/>
    <x v="0"/>
    <n v="0"/>
    <n v="0"/>
    <x v="1"/>
    <n v="15376000"/>
    <n v="452000"/>
    <n v="0"/>
    <n v="13451000"/>
    <n v="452000"/>
    <n v="12999000"/>
    <n v="13451000"/>
    <n v="13451000"/>
    <s v="OFS"/>
    <s v="FULL PAYMENT DUE"/>
    <s v="TNambiar  -  TERM Customer"/>
    <s v="Glenn Keatley"/>
    <s v="Janine Malapit"/>
    <s v="4/18/2019"/>
  </r>
  <r>
    <n v="864068"/>
    <s v="Tony     Gosling"/>
    <s v="Stadium Cars-864068"/>
    <s v="NZ SPLIT 2n 65,000-1,200"/>
    <s v="Lyttelton"/>
    <x v="1"/>
    <n v="0"/>
    <n v="0"/>
    <x v="1"/>
    <n v="126599"/>
    <n v="11150"/>
    <n v="0"/>
    <n v="140499"/>
    <n v="11150"/>
    <n v="129349"/>
    <n v="140499"/>
    <n v="10418000.850000001"/>
    <m/>
    <s v="FULL PAYMENT DUE"/>
    <s v="TNambiar  -  TERM Customer"/>
    <s v="Glenn Keatley"/>
    <s v="Janine Malapit"/>
    <s v="4/18/2019"/>
  </r>
  <r>
    <n v="152123"/>
    <s v="Chris Henderson"/>
    <s v="Midway Motors 1979 ltd"/>
    <s v="NZ SPLIT 2n 65,000-1,200"/>
    <s v="Port Chalmers"/>
    <x v="0"/>
    <n v="0"/>
    <n v="0"/>
    <x v="1"/>
    <n v="14448600"/>
    <n v="5640800"/>
    <n v="0"/>
    <n v="12793600"/>
    <n v="5640800"/>
    <n v="7152800"/>
    <n v="12793600"/>
    <n v="12793600"/>
    <s v="OFS"/>
    <s v="FULL PAYMENT DUE"/>
    <s v="TNambiar  -  TERM Customer"/>
    <s v="Glenn Keatley"/>
    <s v="Richelle Elledo"/>
    <s v="4/24/2019"/>
  </r>
  <r>
    <n v="388044"/>
    <s v="Casper Kandori"/>
    <s v="CasperKandori"/>
    <s v="NZ SPLIT 2 80,000-1,475"/>
    <s v="Auckland"/>
    <x v="1"/>
    <n v="0.25"/>
    <n v="0"/>
    <x v="1"/>
    <n v="0"/>
    <n v="0"/>
    <n v="3700"/>
    <n v="0.27979999999999999"/>
    <n v="-925"/>
    <n v="925.27980000000002"/>
    <n v="3700.2797999999998"/>
    <n v="274375.74716999999"/>
    <m/>
    <s v="DEPOSIT DUE"/>
    <s v="TNambiar - Account Manager"/>
    <s v="Tom Nambiar"/>
    <s v="Janine Malapit"/>
    <d v="2019-10-04T00:00:00"/>
  </r>
  <r>
    <n v="669530"/>
    <s v="MARTIN MUSILI"/>
    <s v="aga khan university hospital"/>
    <s v="CIFJEVIC(20) 60"/>
    <s v="Mombasa"/>
    <x v="2"/>
    <n v="0.5"/>
    <n v="0"/>
    <x v="12"/>
    <n v="0"/>
    <n v="0"/>
    <n v="8100"/>
    <n v="0"/>
    <n v="-4050"/>
    <n v="4050"/>
    <n v="8100"/>
    <n v="905985"/>
    <m/>
    <s v="DEPOSIT DUE"/>
    <s v="TNambiar - Account Manager"/>
    <s v="Tom Nambiar"/>
    <s v="Maria Cristina Villamor"/>
    <d v="2019-11-04T00:00:00"/>
  </r>
  <r>
    <n v="396467"/>
    <s v="Raphael  Murimi"/>
    <s v="NJURAITA  ENTERPRISES  LTD."/>
    <s v="CIFJEVIC(20) 60"/>
    <s v="Mombasa"/>
    <x v="2"/>
    <n v="0.5"/>
    <n v="0"/>
    <x v="12"/>
    <n v="0"/>
    <n v="0"/>
    <n v="116721"/>
    <n v="-22594"/>
    <n v="-58360.5"/>
    <n v="35766.5"/>
    <n v="94127"/>
    <n v="10528104.949999999"/>
    <m/>
    <s v="DEPOSIT DUE"/>
    <s v="TNambiar - Account Manager"/>
    <s v="Tom Nambiar"/>
    <s v="Maria Cristina Villamor"/>
    <s v="4/23/2019"/>
  </r>
  <r>
    <n v="635625"/>
    <s v="Wainainah Kiganya"/>
    <s v="WainainahKiganya-427879"/>
    <s v="CIFJEVIC(20) 60"/>
    <s v="Mombasa"/>
    <x v="2"/>
    <n v="0.5"/>
    <n v="0"/>
    <x v="12"/>
    <n v="0"/>
    <n v="0"/>
    <n v="10500"/>
    <n v="-4499.8599999999997"/>
    <n v="-5250"/>
    <n v="750.14"/>
    <n v="6000.14"/>
    <n v="671115.65899999999"/>
    <m/>
    <s v="DEPOSIT DUE"/>
    <s v="TNambiar - Account Manager"/>
    <s v="Tom Nambiar"/>
    <s v="Maria Cristina Villamor"/>
    <s v="4/23/2019"/>
  </r>
  <r>
    <n v="352768"/>
    <s v="andrew mwelwa"/>
    <s v="andrewmwelwa-352707"/>
    <s v="CIFJEVIC(20) 50"/>
    <s v="Dar Es Salaam"/>
    <x v="2"/>
    <n v="0.5"/>
    <n v="0"/>
    <x v="15"/>
    <n v="0"/>
    <n v="0"/>
    <n v="2800"/>
    <n v="-698"/>
    <n v="-1400"/>
    <n v="702"/>
    <n v="2102"/>
    <n v="235108.69999999998"/>
    <m/>
    <s v="DEPOSIT DUE"/>
    <s v="TNambiar - Account Manager"/>
    <s v="Tom Nambiar"/>
    <s v="Maria Cristina Villamor"/>
    <s v="4/25/2019"/>
  </r>
  <r>
    <n v="370794"/>
    <s v="Harun Gacheru"/>
    <s v="HarunGacheru-370794"/>
    <s v="CIFJEVIC(20) 60"/>
    <s v="Mombasa"/>
    <x v="2"/>
    <n v="0.5"/>
    <n v="0"/>
    <x v="12"/>
    <n v="0"/>
    <n v="0"/>
    <n v="10500"/>
    <n v="-4496.3999000000003"/>
    <n v="-5250"/>
    <n v="753.6001"/>
    <n v="6003.6000999999997"/>
    <n v="671502.67118499998"/>
    <m/>
    <s v="DEPOSIT DUE"/>
    <s v="TNambiar - Account Manager"/>
    <s v="Tom Nambiar"/>
    <s v="Maria Cristina Villamor"/>
    <s v="4/18/2019"/>
  </r>
  <r>
    <n v="865183"/>
    <s v="Steve Njoroge"/>
    <s v="Global Autonet Africa Ltd"/>
    <s v="CIFJEVIC(20) 60"/>
    <s v="Mombasa"/>
    <x v="0"/>
    <n v="0.5"/>
    <n v="0"/>
    <x v="12"/>
    <n v="0"/>
    <n v="0"/>
    <n v="1060000"/>
    <n v="-300000"/>
    <n v="-530000"/>
    <n v="230000"/>
    <n v="760000"/>
    <n v="760000"/>
    <m/>
    <s v="DEPOSIT DUE"/>
    <s v="TNambiar - Account Manager"/>
    <s v="Tom Nambiar"/>
    <s v="Marilou Garcia"/>
    <s v="4/18/2019"/>
  </r>
  <r>
    <n v="63219"/>
    <s v="John Gatonye Munyi"/>
    <s v="CAPITALHILLMOTORSLTD"/>
    <s v="CIFJEVIC(20) 60"/>
    <s v="Mombasa"/>
    <x v="0"/>
    <n v="0.25"/>
    <n v="0"/>
    <x v="12"/>
    <n v="0"/>
    <n v="2765000"/>
    <n v="11130000"/>
    <n v="1562610"/>
    <n v="-708750"/>
    <n v="2271360"/>
    <n v="12692610"/>
    <n v="12692610"/>
    <m/>
    <s v="DEPOSIT DUE; FULL PAYMENT DUE"/>
    <s v="TNambiar - Account Manager"/>
    <s v="Tom Nambiar"/>
    <s v="Marilou Garcia"/>
    <s v="4/25/2019"/>
  </r>
  <r>
    <n v="372047"/>
    <s v="Motorcenteret AS"/>
    <s v="MotorcenteretAS c/o Erik Groendahl"/>
    <s v="CIF 85 50"/>
    <s v="Drammen"/>
    <x v="0"/>
    <n v="0.5"/>
    <n v="0"/>
    <x v="19"/>
    <n v="0"/>
    <n v="7411000"/>
    <n v="2710000"/>
    <n v="3678500"/>
    <n v="2350500"/>
    <n v="1328000"/>
    <n v="6388500"/>
    <n v="6388500"/>
    <m/>
    <s v="DEPOSIT DUE; FULL PAYMENT DUE"/>
    <s v="TNambiar - Account Manager"/>
    <s v="Tom Nambiar"/>
    <s v="Windy Mae Ambrad"/>
    <s v="4/18/2019"/>
  </r>
  <r>
    <n v="397710"/>
    <s v="Ryan Lee"/>
    <s v="JBMDirectLTD"/>
    <s v="NZ SPLIT 2n 80,000-1,375"/>
    <s v="Lyttelton"/>
    <x v="1"/>
    <n v="0.25"/>
    <n v="0"/>
    <x v="1"/>
    <n v="33850"/>
    <n v="12100"/>
    <n v="0"/>
    <n v="35043.779699999999"/>
    <n v="9075"/>
    <n v="25968.779699999999"/>
    <n v="35043.779699999999"/>
    <n v="2598496.2647550004"/>
    <m/>
    <s v="FULL PAYMENT DUE"/>
    <s v="TNambiar - Account Manager"/>
    <s v="Tom Nambiar"/>
    <s v="Janine Malapit"/>
    <s v="4/18/2019"/>
  </r>
  <r>
    <n v="688488"/>
    <s v="TANGA Chrysantus"/>
    <s v="TANGA Chrysantus-688488"/>
    <s v="CIFJEVIC(20) 60"/>
    <s v="Mombasa"/>
    <x v="2"/>
    <n v="0.5"/>
    <n v="0"/>
    <x v="12"/>
    <n v="8500"/>
    <n v="0"/>
    <n v="0"/>
    <n v="4200"/>
    <n v="0"/>
    <n v="4200"/>
    <n v="4200"/>
    <n v="469770"/>
    <m/>
    <s v="FULL PAYMENT DUE"/>
    <s v="TNambiar - Account Manager"/>
    <s v="Tom Nambiar"/>
    <s v="Maria Cristina Villamor"/>
    <s v="3/25/2019"/>
  </r>
  <r>
    <n v="636221"/>
    <s v="STEPHEN ORANG'O ONYANCHA"/>
    <s v="StephenOnyancha-636221"/>
    <s v="CIFJEVIC(20) 60"/>
    <s v="Mombasa"/>
    <x v="2"/>
    <n v="0.5"/>
    <n v="0"/>
    <x v="12"/>
    <n v="4100"/>
    <n v="0"/>
    <n v="0"/>
    <n v="2050"/>
    <n v="0"/>
    <n v="2050"/>
    <n v="2050"/>
    <n v="229292.5"/>
    <m/>
    <s v="FULL PAYMENT DUE"/>
    <s v="TNambiar - Account Manager"/>
    <s v="Tom Nambiar"/>
    <s v="Maria Cristina Villamor"/>
    <s v="3/31/2019"/>
  </r>
  <r>
    <n v="166705"/>
    <s v="Marat Ibragimov"/>
    <s v="Ibragimov Marat Rafailovich."/>
    <s v="Russia CIF 100"/>
    <s v="Vladivostok"/>
    <x v="0"/>
    <n v="1"/>
    <n v="0"/>
    <x v="20"/>
    <n v="0"/>
    <n v="0"/>
    <n v="704000"/>
    <n v="-833511"/>
    <n v="-704000"/>
    <n v="0"/>
    <n v="-129511"/>
    <n v="-129511"/>
    <m/>
    <m/>
    <s v="TNambiar - Account Manager"/>
    <s v="Tom Nambiar"/>
    <s v="Windy Mae Ambrad"/>
    <d v="2019-10-04T00:00:00"/>
  </r>
  <r>
    <n v="835937"/>
    <s v="Hayden Thorn"/>
    <s v="Murray thorn suzuki"/>
    <s v="NZ SPLIT 3n 90,000-1,550"/>
    <s v="Nelson"/>
    <x v="1"/>
    <n v="0.25"/>
    <n v="0"/>
    <x v="1"/>
    <n v="0"/>
    <n v="0"/>
    <n v="8159"/>
    <n v="-9383"/>
    <n v="-2039.75"/>
    <n v="0"/>
    <n v="-1224"/>
    <n v="-90759.6"/>
    <m/>
    <m/>
    <s v="TNambiar - Account Manager"/>
    <s v="Tom Nambiar"/>
    <s v="Janine Malapit"/>
    <d v="2019-12-04T00:00:00"/>
  </r>
  <r>
    <n v="159217"/>
    <s v="PETER MUTITU BARUH"/>
    <s v="QUINS"/>
    <s v="CIFJEVIC(20) 60"/>
    <s v="Mombasa"/>
    <x v="2"/>
    <n v="0.5"/>
    <n v="0"/>
    <x v="12"/>
    <n v="0"/>
    <n v="0"/>
    <n v="10300"/>
    <n v="-5318"/>
    <n v="-5150"/>
    <n v="0"/>
    <n v="4982"/>
    <n v="557236.69999999995"/>
    <m/>
    <m/>
    <s v="TNambiar - Account Manager"/>
    <s v="Tom Nambiar"/>
    <s v="Marilou Garcia"/>
    <d v="2019-12-04T00:00:00"/>
  </r>
  <r>
    <n v="419262"/>
    <s v="DOUGLAS  MOMANYI"/>
    <s v="DOLIMOCO.,LTD"/>
    <s v="CIFJEVIC(20) 60"/>
    <s v="Mombasa"/>
    <x v="2"/>
    <n v="0.5"/>
    <n v="0"/>
    <x v="12"/>
    <n v="0"/>
    <n v="0"/>
    <n v="8000"/>
    <n v="-8020"/>
    <n v="-4000"/>
    <n v="0"/>
    <n v="-20"/>
    <n v="-2237"/>
    <m/>
    <m/>
    <s v="TNambiar - Account Manager"/>
    <s v="Tom Nambiar"/>
    <s v="Maria Cristina Villamor"/>
    <s v="3/25/2019"/>
  </r>
  <r>
    <n v="751524"/>
    <s v="Jomash Joseph"/>
    <s v="Jez Motors LTD"/>
    <s v="NZ SPLIT 2n 80,000-1,300"/>
    <s v="Auckland"/>
    <x v="1"/>
    <n v="0.25"/>
    <n v="0"/>
    <x v="1"/>
    <n v="0"/>
    <n v="3100"/>
    <n v="0"/>
    <n v="2812.97"/>
    <n v="2325"/>
    <n v="487.97"/>
    <n v="2812.97"/>
    <n v="208581.7255"/>
    <m/>
    <m/>
    <s v="TNambiar - Account Manager"/>
    <s v="Tom Nambiar"/>
    <s v="Janine Malapit"/>
    <s v="4/18/2019"/>
  </r>
  <r>
    <n v="856013"/>
    <s v="Ashiri Dayan  Merenchige"/>
    <s v="WTL Automobiles (PVT) Ltd"/>
    <s v="CIFJAAI(20) 50-LC"/>
    <s v="Hambantota"/>
    <x v="0"/>
    <n v="0"/>
    <n v="0"/>
    <x v="21"/>
    <n v="0"/>
    <n v="0"/>
    <n v="1970000"/>
    <n v="0"/>
    <n v="0"/>
    <n v="0"/>
    <n v="1970000"/>
    <n v="1970000"/>
    <m/>
    <m/>
    <s v="TNambiar - Account Manager"/>
    <s v="Tom Nambiar"/>
    <s v="Maria Cristina Villamor"/>
    <s v="4/18/2019"/>
  </r>
  <r>
    <n v="287457"/>
    <s v="Hitendra Kuntawala"/>
    <s v="KimexCompanyLimited"/>
    <s v="CIFJEVIC 20 (50) - iDirect 90k"/>
    <s v="Dar Es Salaam"/>
    <x v="2"/>
    <n v="0.5"/>
    <n v="0"/>
    <x v="15"/>
    <n v="0"/>
    <n v="0"/>
    <n v="101606"/>
    <n v="-68007"/>
    <n v="-50803"/>
    <n v="0"/>
    <n v="33599"/>
    <n v="3758048.15"/>
    <m/>
    <m/>
    <s v="TNambiar - Account Manager"/>
    <s v="Tom Nambiar"/>
    <s v="Maria Cristina Villamor"/>
    <s v="4/24/2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33" firstHeaderRow="1" firstDataRow="1" firstDataCol="1"/>
  <pivotFields count="23"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0"/>
        <item x="1"/>
        <item x="2"/>
        <item t="default"/>
      </items>
    </pivotField>
    <pivotField numFmtId="9" showAll="0"/>
    <pivotField numFmtId="9" showAll="0"/>
    <pivotField axis="axisRow" showAll="0">
      <items count="23">
        <item x="16"/>
        <item x="9"/>
        <item x="0"/>
        <item x="5"/>
        <item x="6"/>
        <item x="10"/>
        <item x="7"/>
        <item x="11"/>
        <item x="12"/>
        <item x="1"/>
        <item x="18"/>
        <item x="19"/>
        <item x="20"/>
        <item x="21"/>
        <item x="13"/>
        <item x="8"/>
        <item x="3"/>
        <item x="2"/>
        <item x="4"/>
        <item x="14"/>
        <item x="15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2">
    <field x="5"/>
    <field x="8"/>
  </rowFields>
  <rowItems count="32">
    <i>
      <x/>
    </i>
    <i r="1">
      <x v="3"/>
    </i>
    <i r="1">
      <x v="6"/>
    </i>
    <i>
      <x v="1"/>
    </i>
    <i r="1">
      <x v="18"/>
    </i>
    <i>
      <x v="2"/>
    </i>
    <i r="1">
      <x/>
    </i>
    <i r="1">
      <x v="2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>
      <x v="3"/>
    </i>
    <i r="1">
      <x v="9"/>
    </i>
    <i>
      <x v="4"/>
    </i>
    <i r="1">
      <x v="1"/>
    </i>
    <i r="1">
      <x v="4"/>
    </i>
    <i r="1">
      <x v="5"/>
    </i>
    <i r="1">
      <x v="7"/>
    </i>
    <i r="1">
      <x v="8"/>
    </i>
    <i r="1">
      <x v="10"/>
    </i>
    <i r="1">
      <x v="14"/>
    </i>
    <i r="1">
      <x v="16"/>
    </i>
    <i r="1">
      <x v="17"/>
    </i>
    <i r="1">
      <x v="20"/>
    </i>
    <i r="1">
      <x v="21"/>
    </i>
    <i t="grand">
      <x/>
    </i>
  </rowItems>
  <colItems count="1">
    <i/>
  </colItems>
  <dataFields count="1">
    <dataField name="Sum of TOTAL Balane JPY (FOB side)" fld="16" baseField="5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16" workbookViewId="0">
      <selection activeCell="B33" sqref="B33"/>
    </sheetView>
  </sheetViews>
  <sheetFormatPr defaultRowHeight="15" x14ac:dyDescent="0.25"/>
  <cols>
    <col min="1" max="1" width="19.140625" bestFit="1" customWidth="1"/>
    <col min="2" max="2" width="33.28515625" bestFit="1" customWidth="1"/>
  </cols>
  <sheetData>
    <row r="1" spans="1:2" x14ac:dyDescent="0.25">
      <c r="A1" s="27" t="s">
        <v>975</v>
      </c>
      <c r="B1" t="s">
        <v>981</v>
      </c>
    </row>
    <row r="2" spans="1:2" x14ac:dyDescent="0.25">
      <c r="A2" s="28" t="s">
        <v>106</v>
      </c>
      <c r="B2" s="34">
        <v>3213776.4605999999</v>
      </c>
    </row>
    <row r="3" spans="1:2" x14ac:dyDescent="0.25">
      <c r="A3" s="29" t="s">
        <v>107</v>
      </c>
      <c r="B3" s="34">
        <v>2523467.4605999999</v>
      </c>
    </row>
    <row r="4" spans="1:2" x14ac:dyDescent="0.25">
      <c r="A4" s="29" t="s">
        <v>117</v>
      </c>
      <c r="B4" s="34">
        <v>690309</v>
      </c>
    </row>
    <row r="5" spans="1:2" x14ac:dyDescent="0.25">
      <c r="A5" s="28" t="s">
        <v>100</v>
      </c>
      <c r="B5" s="34">
        <v>1626653.8672</v>
      </c>
    </row>
    <row r="6" spans="1:2" x14ac:dyDescent="0.25">
      <c r="A6" s="29" t="s">
        <v>101</v>
      </c>
      <c r="B6" s="34">
        <v>1626653.8672</v>
      </c>
    </row>
    <row r="7" spans="1:2" x14ac:dyDescent="0.25">
      <c r="A7" s="28" t="s">
        <v>25</v>
      </c>
      <c r="B7" s="34">
        <v>6398698039</v>
      </c>
    </row>
    <row r="8" spans="1:2" x14ac:dyDescent="0.25">
      <c r="A8" s="29" t="s">
        <v>268</v>
      </c>
      <c r="B8" s="34">
        <v>3681000</v>
      </c>
    </row>
    <row r="9" spans="1:2" x14ac:dyDescent="0.25">
      <c r="A9" s="29" t="s">
        <v>26</v>
      </c>
      <c r="B9" s="34">
        <v>3170000</v>
      </c>
    </row>
    <row r="10" spans="1:2" x14ac:dyDescent="0.25">
      <c r="A10" s="29" t="s">
        <v>192</v>
      </c>
      <c r="B10" s="34">
        <v>73001956</v>
      </c>
    </row>
    <row r="11" spans="1:2" x14ac:dyDescent="0.25">
      <c r="A11" s="29" t="s">
        <v>36</v>
      </c>
      <c r="B11" s="34">
        <v>6307908753</v>
      </c>
    </row>
    <row r="12" spans="1:2" x14ac:dyDescent="0.25">
      <c r="A12" s="29" t="s">
        <v>594</v>
      </c>
      <c r="B12" s="34">
        <v>6388500</v>
      </c>
    </row>
    <row r="13" spans="1:2" x14ac:dyDescent="0.25">
      <c r="A13" s="29" t="s">
        <v>606</v>
      </c>
      <c r="B13" s="34">
        <v>-129511</v>
      </c>
    </row>
    <row r="14" spans="1:2" x14ac:dyDescent="0.25">
      <c r="A14" s="29" t="s">
        <v>620</v>
      </c>
      <c r="B14" s="34">
        <v>1970000</v>
      </c>
    </row>
    <row r="15" spans="1:2" x14ac:dyDescent="0.25">
      <c r="A15" s="29" t="s">
        <v>164</v>
      </c>
      <c r="B15" s="34">
        <v>1032892</v>
      </c>
    </row>
    <row r="16" spans="1:2" x14ac:dyDescent="0.25">
      <c r="A16" s="29" t="s">
        <v>88</v>
      </c>
      <c r="B16" s="34">
        <v>-60578</v>
      </c>
    </row>
    <row r="17" spans="1:2" x14ac:dyDescent="0.25">
      <c r="A17" s="29" t="s">
        <v>101</v>
      </c>
      <c r="B17" s="34">
        <v>1739500</v>
      </c>
    </row>
    <row r="18" spans="1:2" x14ac:dyDescent="0.25">
      <c r="A18" s="29" t="s">
        <v>245</v>
      </c>
      <c r="B18" s="34">
        <v>-4473</v>
      </c>
    </row>
    <row r="19" spans="1:2" x14ac:dyDescent="0.25">
      <c r="A19" s="28" t="s">
        <v>75</v>
      </c>
      <c r="B19" s="34">
        <v>340547953.69736993</v>
      </c>
    </row>
    <row r="20" spans="1:2" x14ac:dyDescent="0.25">
      <c r="A20" s="29" t="s">
        <v>36</v>
      </c>
      <c r="B20" s="34">
        <v>340547953.69736993</v>
      </c>
    </row>
    <row r="21" spans="1:2" x14ac:dyDescent="0.25">
      <c r="A21" s="28" t="s">
        <v>87</v>
      </c>
      <c r="B21" s="34">
        <v>281615100.4085499</v>
      </c>
    </row>
    <row r="22" spans="1:2" x14ac:dyDescent="0.25">
      <c r="A22" s="29" t="s">
        <v>170</v>
      </c>
      <c r="B22" s="34">
        <v>816393.14999999991</v>
      </c>
    </row>
    <row r="23" spans="1:2" x14ac:dyDescent="0.25">
      <c r="A23" s="29" t="s">
        <v>113</v>
      </c>
      <c r="B23" s="34">
        <v>3119272.8</v>
      </c>
    </row>
    <row r="24" spans="1:2" x14ac:dyDescent="0.25">
      <c r="A24" s="29" t="s">
        <v>179</v>
      </c>
      <c r="B24" s="34">
        <v>2296280.4999999995</v>
      </c>
    </row>
    <row r="25" spans="1:2" x14ac:dyDescent="0.25">
      <c r="A25" s="29" t="s">
        <v>188</v>
      </c>
      <c r="B25" s="34">
        <v>79676768.055999994</v>
      </c>
    </row>
    <row r="26" spans="1:2" x14ac:dyDescent="0.25">
      <c r="A26" s="29" t="s">
        <v>192</v>
      </c>
      <c r="B26" s="34">
        <v>182428604.14049494</v>
      </c>
    </row>
    <row r="27" spans="1:2" x14ac:dyDescent="0.25">
      <c r="A27" s="29" t="s">
        <v>439</v>
      </c>
      <c r="B27" s="34">
        <v>283763.45</v>
      </c>
    </row>
    <row r="28" spans="1:2" x14ac:dyDescent="0.25">
      <c r="A28" s="29" t="s">
        <v>228</v>
      </c>
      <c r="B28" s="34">
        <v>290.84355499999998</v>
      </c>
    </row>
    <row r="29" spans="1:2" x14ac:dyDescent="0.25">
      <c r="A29" s="29" t="s">
        <v>95</v>
      </c>
      <c r="B29" s="34">
        <v>1737030.5</v>
      </c>
    </row>
    <row r="30" spans="1:2" x14ac:dyDescent="0.25">
      <c r="A30" s="29" t="s">
        <v>88</v>
      </c>
      <c r="B30" s="34">
        <v>692352.61849999998</v>
      </c>
    </row>
    <row r="31" spans="1:2" x14ac:dyDescent="0.25">
      <c r="A31" s="29" t="s">
        <v>249</v>
      </c>
      <c r="B31" s="34">
        <v>9781394.3499999996</v>
      </c>
    </row>
    <row r="32" spans="1:2" x14ac:dyDescent="0.25">
      <c r="A32" s="29" t="s">
        <v>425</v>
      </c>
      <c r="B32" s="34">
        <v>782950</v>
      </c>
    </row>
    <row r="33" spans="1:2" x14ac:dyDescent="0.25">
      <c r="A33" s="28" t="s">
        <v>976</v>
      </c>
      <c r="B33" s="34">
        <v>7025701523.4337196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29"/>
  <sheetViews>
    <sheetView tabSelected="1" workbookViewId="0">
      <pane xSplit="4" ySplit="1" topLeftCell="O213" activePane="bottomRight" state="frozen"/>
      <selection pane="topRight" activeCell="E1" sqref="E1"/>
      <selection pane="bottomLeft" activeCell="A2" sqref="A2"/>
      <selection pane="bottomRight" activeCell="Q229" sqref="Q229"/>
    </sheetView>
  </sheetViews>
  <sheetFormatPr defaultRowHeight="12.75" x14ac:dyDescent="0.2"/>
  <cols>
    <col min="1" max="1" width="7.140625" style="7" bestFit="1" customWidth="1"/>
    <col min="2" max="2" width="14.28515625" style="7" customWidth="1"/>
    <col min="3" max="3" width="24.28515625" style="7" customWidth="1"/>
    <col min="4" max="4" width="19.140625" style="7" customWidth="1"/>
    <col min="5" max="5" width="14.28515625" style="7" customWidth="1"/>
    <col min="6" max="6" width="6.42578125" style="7" bestFit="1" customWidth="1"/>
    <col min="7" max="7" width="8.140625" style="7" bestFit="1" customWidth="1"/>
    <col min="8" max="8" width="9.7109375" style="7" hidden="1" customWidth="1"/>
    <col min="9" max="9" width="13.5703125" style="7" bestFit="1" customWidth="1"/>
    <col min="10" max="11" width="13.7109375" style="9" bestFit="1" customWidth="1"/>
    <col min="12" max="12" width="12" style="9" bestFit="1" customWidth="1"/>
    <col min="13" max="13" width="13.28515625" style="9" bestFit="1" customWidth="1"/>
    <col min="14" max="14" width="11.5703125" style="9" bestFit="1" customWidth="1"/>
    <col min="15" max="16" width="13.28515625" style="9" bestFit="1" customWidth="1"/>
    <col min="17" max="17" width="13.28515625" style="33" customWidth="1"/>
    <col min="18" max="18" width="13" style="9" customWidth="1"/>
    <col min="19" max="19" width="23.42578125" style="10" customWidth="1"/>
    <col min="20" max="20" width="26" style="10" customWidth="1"/>
    <col min="21" max="21" width="19.140625" style="7" bestFit="1" customWidth="1"/>
    <col min="22" max="22" width="20.140625" style="7" bestFit="1" customWidth="1"/>
    <col min="23" max="23" width="15.42578125" style="11" bestFit="1" customWidth="1"/>
    <col min="24" max="34" width="12.85546875" style="7" hidden="1" customWidth="1"/>
    <col min="35" max="16384" width="9.140625" style="7"/>
  </cols>
  <sheetData>
    <row r="1" spans="1:34" s="25" customFormat="1" ht="25.5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 t="s">
        <v>7</v>
      </c>
      <c r="I1" s="20" t="s">
        <v>8</v>
      </c>
      <c r="J1" s="22" t="s">
        <v>9</v>
      </c>
      <c r="K1" s="22" t="s">
        <v>10</v>
      </c>
      <c r="L1" s="23" t="s">
        <v>11</v>
      </c>
      <c r="M1" s="23" t="s">
        <v>12</v>
      </c>
      <c r="N1" s="22" t="s">
        <v>13</v>
      </c>
      <c r="O1" s="22" t="s">
        <v>14</v>
      </c>
      <c r="P1" s="22" t="s">
        <v>15</v>
      </c>
      <c r="Q1" s="31" t="s">
        <v>979</v>
      </c>
      <c r="R1" s="22" t="s">
        <v>978</v>
      </c>
      <c r="S1" s="21" t="s">
        <v>16</v>
      </c>
      <c r="T1" s="21" t="s">
        <v>17</v>
      </c>
      <c r="U1" s="20" t="s">
        <v>18</v>
      </c>
      <c r="V1" s="20" t="s">
        <v>19</v>
      </c>
      <c r="W1" s="24" t="s">
        <v>20</v>
      </c>
      <c r="X1" s="25" t="s">
        <v>624</v>
      </c>
      <c r="Y1" s="25" t="s">
        <v>625</v>
      </c>
      <c r="Z1" s="25" t="s">
        <v>626</v>
      </c>
      <c r="AA1" s="25" t="s">
        <v>627</v>
      </c>
      <c r="AB1" s="25" t="s">
        <v>628</v>
      </c>
      <c r="AC1" s="25" t="s">
        <v>629</v>
      </c>
      <c r="AD1" s="25" t="s">
        <v>630</v>
      </c>
      <c r="AE1" s="25" t="s">
        <v>627</v>
      </c>
      <c r="AF1" s="25" t="s">
        <v>628</v>
      </c>
      <c r="AG1" s="25" t="s">
        <v>629</v>
      </c>
      <c r="AH1" s="25" t="s">
        <v>630</v>
      </c>
    </row>
    <row r="2" spans="1:34" x14ac:dyDescent="0.2">
      <c r="A2" s="1">
        <v>865226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2">
        <v>0.5</v>
      </c>
      <c r="H2" s="2">
        <v>0</v>
      </c>
      <c r="I2" s="1" t="s">
        <v>26</v>
      </c>
      <c r="J2" s="3">
        <v>0</v>
      </c>
      <c r="K2" s="3">
        <v>0</v>
      </c>
      <c r="L2" s="3">
        <v>3170000</v>
      </c>
      <c r="M2" s="3">
        <v>0</v>
      </c>
      <c r="N2" s="3">
        <v>-1585000</v>
      </c>
      <c r="O2" s="3">
        <v>1585000</v>
      </c>
      <c r="P2" s="3">
        <v>3170000</v>
      </c>
      <c r="Q2" s="32">
        <f>P2</f>
        <v>3170000</v>
      </c>
      <c r="R2" s="3"/>
      <c r="S2" s="4" t="s">
        <v>27</v>
      </c>
      <c r="T2" s="4" t="s">
        <v>28</v>
      </c>
      <c r="U2" s="1" t="s">
        <v>29</v>
      </c>
      <c r="V2" s="1" t="s">
        <v>30</v>
      </c>
      <c r="W2" s="5" t="s">
        <v>31</v>
      </c>
    </row>
    <row r="3" spans="1:34" x14ac:dyDescent="0.2">
      <c r="A3" s="1">
        <v>862576</v>
      </c>
      <c r="B3" s="1" t="s">
        <v>32</v>
      </c>
      <c r="C3" s="1" t="s">
        <v>33</v>
      </c>
      <c r="D3" s="1" t="s">
        <v>34</v>
      </c>
      <c r="E3" s="1" t="s">
        <v>35</v>
      </c>
      <c r="F3" s="1" t="s">
        <v>25</v>
      </c>
      <c r="G3" s="2">
        <v>0.5</v>
      </c>
      <c r="H3" s="2">
        <v>0</v>
      </c>
      <c r="I3" s="1" t="s">
        <v>36</v>
      </c>
      <c r="J3" s="3">
        <v>0</v>
      </c>
      <c r="K3" s="3">
        <v>543845</v>
      </c>
      <c r="L3" s="3">
        <v>0</v>
      </c>
      <c r="M3" s="3">
        <v>-396500</v>
      </c>
      <c r="N3" s="3">
        <v>271922.5</v>
      </c>
      <c r="O3" s="3">
        <v>0</v>
      </c>
      <c r="P3" s="3">
        <v>-396500</v>
      </c>
      <c r="Q3" s="32">
        <f>M3</f>
        <v>-396500</v>
      </c>
      <c r="R3" s="3" t="s">
        <v>980</v>
      </c>
      <c r="S3" s="4"/>
      <c r="T3" s="4" t="s">
        <v>28</v>
      </c>
      <c r="U3" s="1" t="s">
        <v>29</v>
      </c>
      <c r="V3" s="1" t="s">
        <v>37</v>
      </c>
      <c r="W3" s="5" t="s">
        <v>38</v>
      </c>
    </row>
    <row r="4" spans="1:34" x14ac:dyDescent="0.2">
      <c r="A4" s="1">
        <v>862524</v>
      </c>
      <c r="B4" s="1" t="s">
        <v>21</v>
      </c>
      <c r="C4" s="1" t="s">
        <v>39</v>
      </c>
      <c r="D4" s="1" t="s">
        <v>34</v>
      </c>
      <c r="E4" s="1" t="s">
        <v>35</v>
      </c>
      <c r="F4" s="1" t="s">
        <v>25</v>
      </c>
      <c r="G4" s="2">
        <v>0</v>
      </c>
      <c r="H4" s="2">
        <v>0</v>
      </c>
      <c r="I4" s="1" t="s">
        <v>36</v>
      </c>
      <c r="J4" s="3">
        <v>0</v>
      </c>
      <c r="K4" s="3">
        <v>277903950</v>
      </c>
      <c r="L4" s="3">
        <v>211064598</v>
      </c>
      <c r="M4" s="3">
        <v>195537160</v>
      </c>
      <c r="N4" s="3">
        <v>277903950</v>
      </c>
      <c r="O4" s="3">
        <v>0</v>
      </c>
      <c r="P4" s="3">
        <v>406601758</v>
      </c>
      <c r="Q4" s="32">
        <f t="shared" ref="Q4:Q15" si="0">M4</f>
        <v>195537160</v>
      </c>
      <c r="R4" s="3" t="s">
        <v>980</v>
      </c>
      <c r="S4" s="4"/>
      <c r="T4" s="4" t="s">
        <v>28</v>
      </c>
      <c r="U4" s="1" t="s">
        <v>29</v>
      </c>
      <c r="V4" s="1" t="s">
        <v>37</v>
      </c>
      <c r="W4" s="5" t="s">
        <v>31</v>
      </c>
    </row>
    <row r="5" spans="1:34" x14ac:dyDescent="0.2">
      <c r="A5" s="1">
        <v>23300</v>
      </c>
      <c r="B5" s="1" t="s">
        <v>40</v>
      </c>
      <c r="C5" s="1" t="s">
        <v>41</v>
      </c>
      <c r="D5" s="1" t="s">
        <v>42</v>
      </c>
      <c r="E5" s="1" t="s">
        <v>35</v>
      </c>
      <c r="F5" s="1" t="s">
        <v>25</v>
      </c>
      <c r="G5" s="2">
        <v>0</v>
      </c>
      <c r="H5" s="2">
        <v>0</v>
      </c>
      <c r="I5" s="1" t="s">
        <v>36</v>
      </c>
      <c r="J5" s="3">
        <v>618644710</v>
      </c>
      <c r="K5" s="3">
        <v>0</v>
      </c>
      <c r="L5" s="3">
        <v>0</v>
      </c>
      <c r="M5" s="3">
        <v>5786502682</v>
      </c>
      <c r="N5" s="3">
        <v>0</v>
      </c>
      <c r="O5" s="3">
        <v>5786502682</v>
      </c>
      <c r="P5" s="3">
        <v>5786502682</v>
      </c>
      <c r="Q5" s="32">
        <f t="shared" si="0"/>
        <v>5786502682</v>
      </c>
      <c r="R5" s="3" t="s">
        <v>980</v>
      </c>
      <c r="S5" s="4" t="s">
        <v>43</v>
      </c>
      <c r="T5" s="4" t="s">
        <v>44</v>
      </c>
      <c r="U5" s="1" t="s">
        <v>45</v>
      </c>
      <c r="V5" s="1" t="s">
        <v>37</v>
      </c>
      <c r="W5" s="5">
        <v>43681</v>
      </c>
    </row>
    <row r="6" spans="1:34" x14ac:dyDescent="0.2">
      <c r="A6" s="1">
        <v>242289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25</v>
      </c>
      <c r="G6" s="2">
        <v>0</v>
      </c>
      <c r="H6" s="2">
        <v>0</v>
      </c>
      <c r="I6" s="1" t="s">
        <v>36</v>
      </c>
      <c r="J6" s="3">
        <v>0</v>
      </c>
      <c r="K6" s="3">
        <v>15767300</v>
      </c>
      <c r="L6" s="3">
        <v>1986000</v>
      </c>
      <c r="M6" s="3">
        <v>13956300</v>
      </c>
      <c r="N6" s="3">
        <v>15767300</v>
      </c>
      <c r="O6" s="3">
        <v>0</v>
      </c>
      <c r="P6" s="3">
        <v>15942300</v>
      </c>
      <c r="Q6" s="32">
        <f t="shared" si="0"/>
        <v>13956300</v>
      </c>
      <c r="R6" s="3" t="s">
        <v>980</v>
      </c>
      <c r="S6" s="4"/>
      <c r="T6" s="4" t="s">
        <v>50</v>
      </c>
      <c r="U6" s="1" t="s">
        <v>50</v>
      </c>
      <c r="V6" s="1" t="s">
        <v>37</v>
      </c>
      <c r="W6" s="5" t="s">
        <v>51</v>
      </c>
    </row>
    <row r="7" spans="1:34" x14ac:dyDescent="0.2">
      <c r="A7" s="1">
        <v>339696</v>
      </c>
      <c r="B7" s="1" t="s">
        <v>46</v>
      </c>
      <c r="C7" s="1" t="s">
        <v>52</v>
      </c>
      <c r="D7" s="1" t="s">
        <v>48</v>
      </c>
      <c r="E7" s="1" t="s">
        <v>53</v>
      </c>
      <c r="F7" s="1" t="s">
        <v>25</v>
      </c>
      <c r="G7" s="2">
        <v>0</v>
      </c>
      <c r="H7" s="2">
        <v>0</v>
      </c>
      <c r="I7" s="1" t="s">
        <v>36</v>
      </c>
      <c r="J7" s="3">
        <v>0</v>
      </c>
      <c r="K7" s="3">
        <v>6024300</v>
      </c>
      <c r="L7" s="3">
        <v>1177000</v>
      </c>
      <c r="M7" s="3">
        <v>4912299</v>
      </c>
      <c r="N7" s="3">
        <v>6024300</v>
      </c>
      <c r="O7" s="3">
        <v>0</v>
      </c>
      <c r="P7" s="3">
        <v>6089299</v>
      </c>
      <c r="Q7" s="32">
        <f t="shared" si="0"/>
        <v>4912299</v>
      </c>
      <c r="R7" s="3" t="s">
        <v>980</v>
      </c>
      <c r="S7" s="4"/>
      <c r="T7" s="4" t="s">
        <v>50</v>
      </c>
      <c r="U7" s="1" t="s">
        <v>54</v>
      </c>
      <c r="V7" s="1" t="s">
        <v>37</v>
      </c>
      <c r="W7" s="5" t="s">
        <v>55</v>
      </c>
    </row>
    <row r="8" spans="1:34" x14ac:dyDescent="0.2">
      <c r="A8" s="1">
        <v>628360</v>
      </c>
      <c r="B8" s="1" t="s">
        <v>56</v>
      </c>
      <c r="C8" s="1" t="s">
        <v>57</v>
      </c>
      <c r="D8" s="1" t="s">
        <v>48</v>
      </c>
      <c r="E8" s="1" t="s">
        <v>35</v>
      </c>
      <c r="F8" s="1" t="s">
        <v>25</v>
      </c>
      <c r="G8" s="2">
        <v>0</v>
      </c>
      <c r="H8" s="2">
        <v>0</v>
      </c>
      <c r="I8" s="1" t="s">
        <v>36</v>
      </c>
      <c r="J8" s="3">
        <v>0</v>
      </c>
      <c r="K8" s="3">
        <v>3936700</v>
      </c>
      <c r="L8" s="3">
        <v>1154000</v>
      </c>
      <c r="M8" s="3">
        <v>3301700</v>
      </c>
      <c r="N8" s="3">
        <v>3936700</v>
      </c>
      <c r="O8" s="3">
        <v>0</v>
      </c>
      <c r="P8" s="3">
        <v>4455700</v>
      </c>
      <c r="Q8" s="32">
        <f t="shared" si="0"/>
        <v>3301700</v>
      </c>
      <c r="R8" s="3" t="s">
        <v>980</v>
      </c>
      <c r="S8" s="4"/>
      <c r="T8" s="4" t="s">
        <v>50</v>
      </c>
      <c r="U8" s="1" t="s">
        <v>50</v>
      </c>
      <c r="V8" s="1" t="s">
        <v>37</v>
      </c>
      <c r="W8" s="5" t="s">
        <v>55</v>
      </c>
    </row>
    <row r="9" spans="1:34" x14ac:dyDescent="0.2">
      <c r="A9" s="1">
        <v>835743</v>
      </c>
      <c r="B9" s="1" t="s">
        <v>46</v>
      </c>
      <c r="C9" s="1" t="s">
        <v>58</v>
      </c>
      <c r="D9" s="1" t="s">
        <v>48</v>
      </c>
      <c r="E9" s="1" t="s">
        <v>59</v>
      </c>
      <c r="F9" s="1" t="s">
        <v>25</v>
      </c>
      <c r="G9" s="2">
        <v>0</v>
      </c>
      <c r="H9" s="2">
        <v>0</v>
      </c>
      <c r="I9" s="1" t="s">
        <v>36</v>
      </c>
      <c r="J9" s="3">
        <v>0</v>
      </c>
      <c r="K9" s="3">
        <v>3801500</v>
      </c>
      <c r="L9" s="3">
        <v>507000</v>
      </c>
      <c r="M9" s="3">
        <v>3441500</v>
      </c>
      <c r="N9" s="3">
        <v>3801500</v>
      </c>
      <c r="O9" s="3">
        <v>0</v>
      </c>
      <c r="P9" s="3">
        <v>3948500</v>
      </c>
      <c r="Q9" s="32">
        <f t="shared" si="0"/>
        <v>3441500</v>
      </c>
      <c r="R9" s="3" t="s">
        <v>980</v>
      </c>
      <c r="S9" s="4"/>
      <c r="T9" s="4" t="s">
        <v>50</v>
      </c>
      <c r="U9" s="1" t="s">
        <v>54</v>
      </c>
      <c r="V9" s="1" t="s">
        <v>37</v>
      </c>
      <c r="W9" s="5" t="s">
        <v>38</v>
      </c>
    </row>
    <row r="10" spans="1:34" x14ac:dyDescent="0.2">
      <c r="A10" s="1">
        <v>212153</v>
      </c>
      <c r="B10" s="1" t="s">
        <v>46</v>
      </c>
      <c r="C10" s="1" t="s">
        <v>60</v>
      </c>
      <c r="D10" s="1" t="s">
        <v>48</v>
      </c>
      <c r="E10" s="1" t="s">
        <v>35</v>
      </c>
      <c r="F10" s="1" t="s">
        <v>25</v>
      </c>
      <c r="G10" s="2">
        <v>0</v>
      </c>
      <c r="H10" s="2">
        <v>0</v>
      </c>
      <c r="I10" s="1" t="s">
        <v>36</v>
      </c>
      <c r="J10" s="3">
        <v>0</v>
      </c>
      <c r="K10" s="3">
        <v>44282500</v>
      </c>
      <c r="L10" s="3">
        <v>29584200</v>
      </c>
      <c r="M10" s="3">
        <v>38331369</v>
      </c>
      <c r="N10" s="3">
        <v>44282500</v>
      </c>
      <c r="O10" s="3">
        <v>0</v>
      </c>
      <c r="P10" s="3">
        <v>67915569</v>
      </c>
      <c r="Q10" s="32">
        <f t="shared" si="0"/>
        <v>38331369</v>
      </c>
      <c r="R10" s="3" t="s">
        <v>980</v>
      </c>
      <c r="S10" s="4"/>
      <c r="T10" s="4" t="s">
        <v>50</v>
      </c>
      <c r="U10" s="1" t="s">
        <v>50</v>
      </c>
      <c r="V10" s="1" t="s">
        <v>37</v>
      </c>
      <c r="W10" s="5" t="s">
        <v>38</v>
      </c>
    </row>
    <row r="11" spans="1:34" x14ac:dyDescent="0.2">
      <c r="A11" s="1">
        <v>145084</v>
      </c>
      <c r="B11" s="1" t="s">
        <v>54</v>
      </c>
      <c r="C11" s="1" t="s">
        <v>61</v>
      </c>
      <c r="D11" s="1" t="s">
        <v>62</v>
      </c>
      <c r="E11" s="1" t="s">
        <v>35</v>
      </c>
      <c r="F11" s="1" t="s">
        <v>25</v>
      </c>
      <c r="G11" s="2">
        <v>0</v>
      </c>
      <c r="H11" s="2">
        <v>0</v>
      </c>
      <c r="I11" s="1" t="s">
        <v>36</v>
      </c>
      <c r="J11" s="3">
        <v>0</v>
      </c>
      <c r="K11" s="3">
        <v>0</v>
      </c>
      <c r="L11" s="3">
        <v>110540700</v>
      </c>
      <c r="M11" s="3">
        <v>-5380100</v>
      </c>
      <c r="N11" s="3">
        <v>0</v>
      </c>
      <c r="O11" s="3">
        <v>0</v>
      </c>
      <c r="P11" s="3">
        <v>105160600</v>
      </c>
      <c r="Q11" s="32">
        <f t="shared" si="0"/>
        <v>-5380100</v>
      </c>
      <c r="R11" s="3" t="s">
        <v>980</v>
      </c>
      <c r="S11" s="4"/>
      <c r="T11" s="4" t="s">
        <v>50</v>
      </c>
      <c r="U11" s="1" t="s">
        <v>50</v>
      </c>
      <c r="V11" s="1" t="s">
        <v>63</v>
      </c>
      <c r="W11" s="5" t="s">
        <v>31</v>
      </c>
    </row>
    <row r="12" spans="1:34" x14ac:dyDescent="0.2">
      <c r="A12" s="1">
        <v>847896</v>
      </c>
      <c r="B12" s="1" t="s">
        <v>64</v>
      </c>
      <c r="C12" s="1" t="s">
        <v>65</v>
      </c>
      <c r="D12" s="1" t="s">
        <v>66</v>
      </c>
      <c r="E12" s="1" t="s">
        <v>35</v>
      </c>
      <c r="F12" s="1" t="s">
        <v>25</v>
      </c>
      <c r="G12" s="2">
        <v>0</v>
      </c>
      <c r="H12" s="2">
        <v>0</v>
      </c>
      <c r="I12" s="1" t="s">
        <v>36</v>
      </c>
      <c r="J12" s="3">
        <v>0</v>
      </c>
      <c r="K12" s="3">
        <v>0</v>
      </c>
      <c r="L12" s="3">
        <v>1065000</v>
      </c>
      <c r="M12" s="3">
        <v>0</v>
      </c>
      <c r="N12" s="3">
        <v>0</v>
      </c>
      <c r="O12" s="3">
        <v>0</v>
      </c>
      <c r="P12" s="3">
        <v>1065000</v>
      </c>
      <c r="Q12" s="32">
        <f t="shared" si="0"/>
        <v>0</v>
      </c>
      <c r="R12" s="3" t="s">
        <v>980</v>
      </c>
      <c r="S12" s="4"/>
      <c r="T12" s="4" t="s">
        <v>50</v>
      </c>
      <c r="U12" s="1" t="s">
        <v>67</v>
      </c>
      <c r="V12" s="1" t="s">
        <v>63</v>
      </c>
      <c r="W12" s="5" t="s">
        <v>31</v>
      </c>
    </row>
    <row r="13" spans="1:34" x14ac:dyDescent="0.2">
      <c r="A13" s="1">
        <v>847899</v>
      </c>
      <c r="B13" s="1" t="s">
        <v>68</v>
      </c>
      <c r="C13" s="1" t="s">
        <v>69</v>
      </c>
      <c r="D13" s="1" t="s">
        <v>66</v>
      </c>
      <c r="E13" s="1" t="s">
        <v>35</v>
      </c>
      <c r="F13" s="1" t="s">
        <v>25</v>
      </c>
      <c r="G13" s="2">
        <v>0</v>
      </c>
      <c r="H13" s="2">
        <v>0</v>
      </c>
      <c r="I13" s="1" t="s">
        <v>36</v>
      </c>
      <c r="J13" s="3">
        <v>0</v>
      </c>
      <c r="K13" s="3">
        <v>0</v>
      </c>
      <c r="L13" s="3">
        <v>1630000</v>
      </c>
      <c r="M13" s="3">
        <v>0</v>
      </c>
      <c r="N13" s="3">
        <v>0</v>
      </c>
      <c r="O13" s="3">
        <v>0</v>
      </c>
      <c r="P13" s="3">
        <v>1630000</v>
      </c>
      <c r="Q13" s="32">
        <f t="shared" si="0"/>
        <v>0</v>
      </c>
      <c r="R13" s="3" t="s">
        <v>980</v>
      </c>
      <c r="S13" s="4"/>
      <c r="T13" s="4" t="s">
        <v>50</v>
      </c>
      <c r="U13" s="1" t="s">
        <v>67</v>
      </c>
      <c r="V13" s="1" t="s">
        <v>63</v>
      </c>
      <c r="W13" s="5" t="s">
        <v>31</v>
      </c>
    </row>
    <row r="14" spans="1:34" x14ac:dyDescent="0.2">
      <c r="A14" s="1">
        <v>855615</v>
      </c>
      <c r="B14" s="1" t="s">
        <v>70</v>
      </c>
      <c r="C14" s="1" t="s">
        <v>71</v>
      </c>
      <c r="D14" s="1" t="s">
        <v>66</v>
      </c>
      <c r="E14" s="1" t="s">
        <v>35</v>
      </c>
      <c r="F14" s="1" t="s">
        <v>25</v>
      </c>
      <c r="G14" s="2">
        <v>0</v>
      </c>
      <c r="H14" s="2">
        <v>0</v>
      </c>
      <c r="I14" s="1" t="s">
        <v>36</v>
      </c>
      <c r="J14" s="3">
        <v>0</v>
      </c>
      <c r="K14" s="3">
        <v>0</v>
      </c>
      <c r="L14" s="3">
        <v>1110000</v>
      </c>
      <c r="M14" s="3">
        <v>0</v>
      </c>
      <c r="N14" s="3">
        <v>0</v>
      </c>
      <c r="O14" s="3">
        <v>0</v>
      </c>
      <c r="P14" s="3">
        <v>1110000</v>
      </c>
      <c r="Q14" s="32">
        <f t="shared" si="0"/>
        <v>0</v>
      </c>
      <c r="R14" s="3" t="s">
        <v>980</v>
      </c>
      <c r="S14" s="4"/>
      <c r="T14" s="4" t="s">
        <v>50</v>
      </c>
      <c r="U14" s="1" t="s">
        <v>67</v>
      </c>
      <c r="V14" s="1" t="s">
        <v>63</v>
      </c>
      <c r="W14" s="5" t="s">
        <v>31</v>
      </c>
    </row>
    <row r="15" spans="1:34" x14ac:dyDescent="0.2">
      <c r="A15" s="1">
        <v>107896</v>
      </c>
      <c r="B15" s="1" t="s">
        <v>46</v>
      </c>
      <c r="C15" s="1" t="s">
        <v>950</v>
      </c>
      <c r="D15" s="1" t="s">
        <v>48</v>
      </c>
      <c r="E15" s="1" t="s">
        <v>35</v>
      </c>
      <c r="F15" s="1" t="s">
        <v>25</v>
      </c>
      <c r="G15" s="2">
        <v>0</v>
      </c>
      <c r="H15" s="2">
        <v>0</v>
      </c>
      <c r="I15" s="1" t="s">
        <v>36</v>
      </c>
      <c r="J15" s="1">
        <v>0</v>
      </c>
      <c r="K15" s="1">
        <v>0</v>
      </c>
      <c r="L15" s="1">
        <v>0</v>
      </c>
      <c r="M15" s="1">
        <v>-13625021</v>
      </c>
      <c r="N15" s="1">
        <v>0</v>
      </c>
      <c r="O15" s="1">
        <v>0</v>
      </c>
      <c r="P15" s="1">
        <v>-13625021</v>
      </c>
      <c r="Q15" s="32">
        <f t="shared" si="0"/>
        <v>-13625021</v>
      </c>
      <c r="R15" s="3" t="s">
        <v>980</v>
      </c>
      <c r="S15" s="4"/>
      <c r="T15" s="4" t="s">
        <v>50</v>
      </c>
      <c r="U15" s="1" t="s">
        <v>50</v>
      </c>
      <c r="V15" s="1" t="s">
        <v>951</v>
      </c>
      <c r="W15" s="26" t="s">
        <v>952</v>
      </c>
    </row>
    <row r="16" spans="1:34" x14ac:dyDescent="0.2">
      <c r="A16" s="1">
        <v>692615</v>
      </c>
      <c r="B16" s="1" t="s">
        <v>72</v>
      </c>
      <c r="C16" s="1" t="s">
        <v>73</v>
      </c>
      <c r="D16" s="1" t="s">
        <v>74</v>
      </c>
      <c r="E16" s="1" t="s">
        <v>35</v>
      </c>
      <c r="F16" s="1" t="s">
        <v>75</v>
      </c>
      <c r="G16" s="2">
        <v>0.25</v>
      </c>
      <c r="H16" s="2">
        <v>0</v>
      </c>
      <c r="I16" s="1" t="s">
        <v>36</v>
      </c>
      <c r="J16" s="3">
        <v>0</v>
      </c>
      <c r="K16" s="3">
        <v>0</v>
      </c>
      <c r="L16" s="3">
        <v>12603</v>
      </c>
      <c r="M16" s="3">
        <v>250</v>
      </c>
      <c r="N16" s="3">
        <v>-3150.75</v>
      </c>
      <c r="O16" s="3">
        <v>3400.75</v>
      </c>
      <c r="P16" s="3">
        <v>12853</v>
      </c>
      <c r="Q16" s="32">
        <f>P16*74.15</f>
        <v>953049.95000000007</v>
      </c>
      <c r="R16" s="3"/>
      <c r="S16" s="4" t="s">
        <v>27</v>
      </c>
      <c r="T16" s="4" t="s">
        <v>76</v>
      </c>
      <c r="U16" s="1" t="s">
        <v>77</v>
      </c>
      <c r="V16" s="1" t="s">
        <v>37</v>
      </c>
      <c r="W16" s="5">
        <v>43528</v>
      </c>
    </row>
    <row r="17" spans="1:23" x14ac:dyDescent="0.2">
      <c r="A17" s="1">
        <v>391143</v>
      </c>
      <c r="B17" s="1" t="s">
        <v>78</v>
      </c>
      <c r="C17" s="1" t="s">
        <v>79</v>
      </c>
      <c r="D17" s="1" t="s">
        <v>80</v>
      </c>
      <c r="E17" s="1" t="s">
        <v>53</v>
      </c>
      <c r="F17" s="1" t="s">
        <v>25</v>
      </c>
      <c r="G17" s="2">
        <v>0.25</v>
      </c>
      <c r="H17" s="2">
        <v>0</v>
      </c>
      <c r="I17" s="1" t="s">
        <v>36</v>
      </c>
      <c r="J17" s="3">
        <v>0</v>
      </c>
      <c r="K17" s="3">
        <v>0</v>
      </c>
      <c r="L17" s="3">
        <v>332000</v>
      </c>
      <c r="M17" s="3">
        <v>0</v>
      </c>
      <c r="N17" s="3">
        <v>-83000</v>
      </c>
      <c r="O17" s="3">
        <v>83000</v>
      </c>
      <c r="P17" s="3">
        <v>332000</v>
      </c>
      <c r="Q17" s="32">
        <f>M17</f>
        <v>0</v>
      </c>
      <c r="R17" s="3" t="s">
        <v>980</v>
      </c>
      <c r="S17" s="4" t="s">
        <v>27</v>
      </c>
      <c r="T17" s="4" t="s">
        <v>76</v>
      </c>
      <c r="U17" s="1" t="s">
        <v>81</v>
      </c>
      <c r="V17" s="1" t="s">
        <v>30</v>
      </c>
      <c r="W17" s="5" t="s">
        <v>82</v>
      </c>
    </row>
    <row r="18" spans="1:23" x14ac:dyDescent="0.2">
      <c r="A18" s="1">
        <v>730828</v>
      </c>
      <c r="B18" s="1" t="s">
        <v>83</v>
      </c>
      <c r="C18" s="1" t="s">
        <v>84</v>
      </c>
      <c r="D18" s="1" t="s">
        <v>85</v>
      </c>
      <c r="E18" s="1" t="s">
        <v>86</v>
      </c>
      <c r="F18" s="1" t="s">
        <v>87</v>
      </c>
      <c r="G18" s="2">
        <v>0.5</v>
      </c>
      <c r="H18" s="2">
        <v>0</v>
      </c>
      <c r="I18" s="1" t="s">
        <v>88</v>
      </c>
      <c r="J18" s="3">
        <v>0</v>
      </c>
      <c r="K18" s="3">
        <v>0</v>
      </c>
      <c r="L18" s="3">
        <v>2900</v>
      </c>
      <c r="M18" s="3">
        <v>-1259.99</v>
      </c>
      <c r="N18" s="3">
        <v>-1450</v>
      </c>
      <c r="O18" s="3">
        <v>190.01</v>
      </c>
      <c r="P18" s="3">
        <v>1640.01</v>
      </c>
      <c r="Q18" s="32">
        <f>P18*111.85</f>
        <v>183435.11849999998</v>
      </c>
      <c r="R18" s="3"/>
      <c r="S18" s="4" t="s">
        <v>27</v>
      </c>
      <c r="T18" s="4" t="s">
        <v>76</v>
      </c>
      <c r="U18" s="1" t="s">
        <v>89</v>
      </c>
      <c r="V18" s="1" t="s">
        <v>30</v>
      </c>
      <c r="W18" s="5" t="s">
        <v>90</v>
      </c>
    </row>
    <row r="19" spans="1:23" x14ac:dyDescent="0.2">
      <c r="A19" s="1">
        <v>865389</v>
      </c>
      <c r="B19" s="1" t="s">
        <v>91</v>
      </c>
      <c r="C19" s="1" t="s">
        <v>92</v>
      </c>
      <c r="D19" s="1" t="s">
        <v>93</v>
      </c>
      <c r="E19" s="1" t="s">
        <v>94</v>
      </c>
      <c r="F19" s="1" t="s">
        <v>87</v>
      </c>
      <c r="G19" s="2">
        <v>0.5</v>
      </c>
      <c r="H19" s="2">
        <v>0</v>
      </c>
      <c r="I19" s="1" t="s">
        <v>95</v>
      </c>
      <c r="J19" s="3">
        <v>0</v>
      </c>
      <c r="K19" s="3">
        <v>0</v>
      </c>
      <c r="L19" s="3">
        <v>15500</v>
      </c>
      <c r="M19" s="3">
        <v>0</v>
      </c>
      <c r="N19" s="3">
        <v>-7750</v>
      </c>
      <c r="O19" s="3">
        <v>7750</v>
      </c>
      <c r="P19" s="3">
        <v>15500</v>
      </c>
      <c r="Q19" s="32">
        <f>P19*111.85</f>
        <v>1733675</v>
      </c>
      <c r="R19" s="3"/>
      <c r="S19" s="4" t="s">
        <v>27</v>
      </c>
      <c r="T19" s="4" t="s">
        <v>76</v>
      </c>
      <c r="U19" s="1" t="s">
        <v>77</v>
      </c>
      <c r="V19" s="1" t="s">
        <v>30</v>
      </c>
      <c r="W19" s="5" t="s">
        <v>38</v>
      </c>
    </row>
    <row r="20" spans="1:23" x14ac:dyDescent="0.2">
      <c r="A20" s="1">
        <v>865364</v>
      </c>
      <c r="B20" s="1" t="s">
        <v>96</v>
      </c>
      <c r="C20" s="1" t="s">
        <v>97</v>
      </c>
      <c r="D20" s="1" t="s">
        <v>98</v>
      </c>
      <c r="E20" s="1" t="s">
        <v>99</v>
      </c>
      <c r="F20" s="1" t="s">
        <v>100</v>
      </c>
      <c r="G20" s="2">
        <v>0.5</v>
      </c>
      <c r="H20" s="2">
        <v>0</v>
      </c>
      <c r="I20" s="1" t="s">
        <v>101</v>
      </c>
      <c r="J20" s="3">
        <v>0</v>
      </c>
      <c r="K20" s="3">
        <v>0</v>
      </c>
      <c r="L20" s="3">
        <v>5400</v>
      </c>
      <c r="M20" s="3">
        <v>0</v>
      </c>
      <c r="N20" s="3">
        <v>-2700</v>
      </c>
      <c r="O20" s="3">
        <v>2700</v>
      </c>
      <c r="P20" s="3">
        <v>5400</v>
      </c>
      <c r="Q20" s="32">
        <f>P20*Currency!B4</f>
        <v>778464</v>
      </c>
      <c r="R20" s="3"/>
      <c r="S20" s="4" t="s">
        <v>27</v>
      </c>
      <c r="T20" s="4" t="s">
        <v>76</v>
      </c>
      <c r="U20" s="1" t="s">
        <v>102</v>
      </c>
      <c r="V20" s="1" t="s">
        <v>30</v>
      </c>
      <c r="W20" s="5" t="s">
        <v>38</v>
      </c>
    </row>
    <row r="21" spans="1:23" x14ac:dyDescent="0.2">
      <c r="A21" s="1">
        <v>854316</v>
      </c>
      <c r="B21" s="1" t="s">
        <v>103</v>
      </c>
      <c r="C21" s="1" t="s">
        <v>103</v>
      </c>
      <c r="D21" s="1" t="s">
        <v>104</v>
      </c>
      <c r="E21" s="1" t="s">
        <v>105</v>
      </c>
      <c r="F21" s="1" t="s">
        <v>106</v>
      </c>
      <c r="G21" s="2">
        <v>0.5</v>
      </c>
      <c r="H21" s="2">
        <v>0</v>
      </c>
      <c r="I21" s="1" t="s">
        <v>107</v>
      </c>
      <c r="J21" s="3">
        <v>0</v>
      </c>
      <c r="K21" s="3">
        <v>0</v>
      </c>
      <c r="L21" s="3">
        <v>40537</v>
      </c>
      <c r="M21" s="3">
        <v>-20230</v>
      </c>
      <c r="N21" s="3">
        <v>-20268.5</v>
      </c>
      <c r="O21" s="3">
        <v>38.5</v>
      </c>
      <c r="P21" s="3">
        <v>20307</v>
      </c>
      <c r="Q21" s="32">
        <f>P21*Currency!B5</f>
        <v>2525784.6599999997</v>
      </c>
      <c r="R21" s="3"/>
      <c r="S21" s="4" t="s">
        <v>27</v>
      </c>
      <c r="T21" s="4" t="s">
        <v>76</v>
      </c>
      <c r="U21" s="1" t="s">
        <v>102</v>
      </c>
      <c r="V21" s="1" t="s">
        <v>108</v>
      </c>
      <c r="W21" s="5" t="s">
        <v>109</v>
      </c>
    </row>
    <row r="22" spans="1:23" x14ac:dyDescent="0.2">
      <c r="A22" s="1">
        <v>826712</v>
      </c>
      <c r="B22" s="1" t="s">
        <v>110</v>
      </c>
      <c r="C22" s="1" t="s">
        <v>111</v>
      </c>
      <c r="D22" s="1" t="s">
        <v>98</v>
      </c>
      <c r="E22" s="1" t="s">
        <v>112</v>
      </c>
      <c r="F22" s="1" t="s">
        <v>87</v>
      </c>
      <c r="G22" s="2">
        <v>0.5</v>
      </c>
      <c r="H22" s="2">
        <v>0</v>
      </c>
      <c r="I22" s="1" t="s">
        <v>113</v>
      </c>
      <c r="J22" s="3">
        <v>0</v>
      </c>
      <c r="K22" s="3">
        <v>0</v>
      </c>
      <c r="L22" s="3">
        <v>27888</v>
      </c>
      <c r="M22" s="3">
        <v>0</v>
      </c>
      <c r="N22" s="3">
        <v>-13944</v>
      </c>
      <c r="O22" s="3">
        <v>13944</v>
      </c>
      <c r="P22" s="3">
        <v>27888</v>
      </c>
      <c r="Q22" s="32">
        <f>P22*111.85</f>
        <v>3119272.8</v>
      </c>
      <c r="R22" s="3"/>
      <c r="S22" s="4" t="s">
        <v>27</v>
      </c>
      <c r="T22" s="4" t="s">
        <v>76</v>
      </c>
      <c r="U22" s="1" t="s">
        <v>102</v>
      </c>
      <c r="V22" s="1" t="s">
        <v>30</v>
      </c>
      <c r="W22" s="5" t="s">
        <v>38</v>
      </c>
    </row>
    <row r="23" spans="1:23" x14ac:dyDescent="0.2">
      <c r="A23" s="1">
        <v>722570</v>
      </c>
      <c r="B23" s="1" t="s">
        <v>114</v>
      </c>
      <c r="C23" s="1" t="s">
        <v>115</v>
      </c>
      <c r="D23" s="1" t="s">
        <v>98</v>
      </c>
      <c r="E23" s="1" t="s">
        <v>116</v>
      </c>
      <c r="F23" s="1" t="s">
        <v>106</v>
      </c>
      <c r="G23" s="2">
        <v>0.5</v>
      </c>
      <c r="H23" s="2">
        <v>0</v>
      </c>
      <c r="I23" s="1" t="s">
        <v>117</v>
      </c>
      <c r="J23" s="3">
        <v>0</v>
      </c>
      <c r="K23" s="3">
        <v>0</v>
      </c>
      <c r="L23" s="3">
        <v>3200</v>
      </c>
      <c r="M23" s="3">
        <v>-200</v>
      </c>
      <c r="N23" s="3">
        <v>-1600</v>
      </c>
      <c r="O23" s="3">
        <v>1400</v>
      </c>
      <c r="P23" s="3">
        <v>3000</v>
      </c>
      <c r="Q23" s="32">
        <f>P23*Currency!B5</f>
        <v>373140</v>
      </c>
      <c r="R23" s="3"/>
      <c r="S23" s="4" t="s">
        <v>27</v>
      </c>
      <c r="T23" s="4" t="s">
        <v>76</v>
      </c>
      <c r="U23" s="1" t="s">
        <v>118</v>
      </c>
      <c r="V23" s="1" t="s">
        <v>119</v>
      </c>
      <c r="W23" s="5">
        <v>43742</v>
      </c>
    </row>
    <row r="24" spans="1:23" x14ac:dyDescent="0.2">
      <c r="A24" s="1">
        <v>863132</v>
      </c>
      <c r="B24" s="1" t="s">
        <v>120</v>
      </c>
      <c r="C24" s="1" t="s">
        <v>121</v>
      </c>
      <c r="D24" s="1" t="s">
        <v>122</v>
      </c>
      <c r="E24" s="1" t="s">
        <v>35</v>
      </c>
      <c r="F24" s="1" t="s">
        <v>75</v>
      </c>
      <c r="G24" s="2">
        <v>0.25</v>
      </c>
      <c r="H24" s="2">
        <v>0</v>
      </c>
      <c r="I24" s="1" t="s">
        <v>36</v>
      </c>
      <c r="J24" s="3">
        <v>10079</v>
      </c>
      <c r="K24" s="3">
        <v>0</v>
      </c>
      <c r="L24" s="3">
        <v>14252</v>
      </c>
      <c r="M24" s="3">
        <v>8418.75</v>
      </c>
      <c r="N24" s="3">
        <v>-3563</v>
      </c>
      <c r="O24" s="3">
        <v>11981.75</v>
      </c>
      <c r="P24" s="3">
        <v>22670.75</v>
      </c>
      <c r="Q24" s="32">
        <f>P24*74.15</f>
        <v>1681036.1125</v>
      </c>
      <c r="R24" s="3"/>
      <c r="S24" s="4" t="s">
        <v>123</v>
      </c>
      <c r="T24" s="4" t="s">
        <v>76</v>
      </c>
      <c r="U24" s="1" t="s">
        <v>124</v>
      </c>
      <c r="V24" s="1" t="s">
        <v>37</v>
      </c>
      <c r="W24" s="5">
        <v>43742</v>
      </c>
    </row>
    <row r="25" spans="1:23" x14ac:dyDescent="0.2">
      <c r="A25" s="1">
        <v>5036</v>
      </c>
      <c r="B25" s="1" t="s">
        <v>125</v>
      </c>
      <c r="C25" s="1" t="s">
        <v>126</v>
      </c>
      <c r="D25" s="1" t="s">
        <v>127</v>
      </c>
      <c r="E25" s="1" t="s">
        <v>35</v>
      </c>
      <c r="F25" s="1" t="s">
        <v>25</v>
      </c>
      <c r="G25" s="2">
        <v>0</v>
      </c>
      <c r="H25" s="2">
        <v>0</v>
      </c>
      <c r="I25" s="1" t="s">
        <v>36</v>
      </c>
      <c r="J25" s="3">
        <v>550700</v>
      </c>
      <c r="K25" s="3">
        <v>1027000</v>
      </c>
      <c r="L25" s="3">
        <v>824000</v>
      </c>
      <c r="M25" s="3">
        <v>1553541</v>
      </c>
      <c r="N25" s="3">
        <v>1027000</v>
      </c>
      <c r="O25" s="3">
        <v>526541</v>
      </c>
      <c r="P25" s="3">
        <v>2377541</v>
      </c>
      <c r="Q25" s="32">
        <f>M25</f>
        <v>1553541</v>
      </c>
      <c r="R25" s="3" t="s">
        <v>980</v>
      </c>
      <c r="S25" s="4" t="s">
        <v>123</v>
      </c>
      <c r="T25" s="4" t="s">
        <v>76</v>
      </c>
      <c r="U25" s="1" t="s">
        <v>128</v>
      </c>
      <c r="V25" s="1" t="s">
        <v>37</v>
      </c>
      <c r="W25" s="5">
        <v>43803</v>
      </c>
    </row>
    <row r="26" spans="1:23" x14ac:dyDescent="0.2">
      <c r="A26" s="1">
        <v>841712</v>
      </c>
      <c r="B26" s="1" t="s">
        <v>129</v>
      </c>
      <c r="C26" s="1" t="s">
        <v>130</v>
      </c>
      <c r="D26" s="1" t="s">
        <v>122</v>
      </c>
      <c r="E26" s="1" t="s">
        <v>35</v>
      </c>
      <c r="F26" s="1" t="s">
        <v>75</v>
      </c>
      <c r="G26" s="2">
        <v>0</v>
      </c>
      <c r="H26" s="2">
        <v>0</v>
      </c>
      <c r="I26" s="1" t="s">
        <v>36</v>
      </c>
      <c r="J26" s="3">
        <v>0</v>
      </c>
      <c r="K26" s="3">
        <v>30400</v>
      </c>
      <c r="L26" s="3">
        <v>18900</v>
      </c>
      <c r="M26" s="3">
        <v>30650</v>
      </c>
      <c r="N26" s="3">
        <v>30400</v>
      </c>
      <c r="O26" s="3">
        <v>250</v>
      </c>
      <c r="P26" s="3">
        <v>49550</v>
      </c>
      <c r="Q26" s="32">
        <f t="shared" ref="Q26:Q27" si="1">P26*74.15</f>
        <v>3674132.5000000005</v>
      </c>
      <c r="R26" s="3"/>
      <c r="S26" s="4" t="s">
        <v>123</v>
      </c>
      <c r="T26" s="4" t="s">
        <v>76</v>
      </c>
      <c r="U26" s="1" t="s">
        <v>131</v>
      </c>
      <c r="V26" s="1" t="s">
        <v>132</v>
      </c>
      <c r="W26" s="5">
        <v>43803</v>
      </c>
    </row>
    <row r="27" spans="1:23" x14ac:dyDescent="0.2">
      <c r="A27" s="1">
        <v>863907</v>
      </c>
      <c r="B27" s="1" t="s">
        <v>133</v>
      </c>
      <c r="C27" s="1" t="s">
        <v>134</v>
      </c>
      <c r="D27" s="1" t="s">
        <v>135</v>
      </c>
      <c r="E27" s="1" t="s">
        <v>35</v>
      </c>
      <c r="F27" s="1" t="s">
        <v>75</v>
      </c>
      <c r="G27" s="2">
        <v>0</v>
      </c>
      <c r="H27" s="2">
        <v>0</v>
      </c>
      <c r="I27" s="1" t="s">
        <v>36</v>
      </c>
      <c r="J27" s="3">
        <v>74946</v>
      </c>
      <c r="K27" s="3">
        <v>5820</v>
      </c>
      <c r="L27" s="3">
        <v>5500</v>
      </c>
      <c r="M27" s="3">
        <v>81966</v>
      </c>
      <c r="N27" s="3">
        <v>5820</v>
      </c>
      <c r="O27" s="3">
        <v>76146</v>
      </c>
      <c r="P27" s="3">
        <v>87466</v>
      </c>
      <c r="Q27" s="32">
        <f t="shared" si="1"/>
        <v>6485603.9000000004</v>
      </c>
      <c r="R27" s="3"/>
      <c r="S27" s="4" t="s">
        <v>123</v>
      </c>
      <c r="T27" s="4" t="s">
        <v>76</v>
      </c>
      <c r="U27" s="1" t="s">
        <v>128</v>
      </c>
      <c r="V27" s="1" t="s">
        <v>37</v>
      </c>
      <c r="W27" s="5" t="s">
        <v>90</v>
      </c>
    </row>
    <row r="28" spans="1:23" x14ac:dyDescent="0.2">
      <c r="A28" s="1">
        <v>836689</v>
      </c>
      <c r="B28" s="1" t="s">
        <v>136</v>
      </c>
      <c r="C28" s="1" t="s">
        <v>136</v>
      </c>
      <c r="D28" s="1" t="s">
        <v>74</v>
      </c>
      <c r="E28" s="1" t="s">
        <v>35</v>
      </c>
      <c r="F28" s="1" t="s">
        <v>25</v>
      </c>
      <c r="G28" s="2">
        <v>0</v>
      </c>
      <c r="H28" s="2">
        <v>0</v>
      </c>
      <c r="I28" s="1" t="s">
        <v>36</v>
      </c>
      <c r="J28" s="3">
        <v>419000</v>
      </c>
      <c r="K28" s="3">
        <v>648000</v>
      </c>
      <c r="L28" s="3">
        <v>568000</v>
      </c>
      <c r="M28" s="3">
        <v>870000</v>
      </c>
      <c r="N28" s="3">
        <v>648000</v>
      </c>
      <c r="O28" s="3">
        <v>222000</v>
      </c>
      <c r="P28" s="3">
        <v>1438000</v>
      </c>
      <c r="Q28" s="32">
        <f>M28</f>
        <v>870000</v>
      </c>
      <c r="R28" s="3" t="s">
        <v>980</v>
      </c>
      <c r="S28" s="4" t="s">
        <v>123</v>
      </c>
      <c r="T28" s="4" t="s">
        <v>76</v>
      </c>
      <c r="U28" s="1" t="s">
        <v>77</v>
      </c>
      <c r="V28" s="1" t="s">
        <v>37</v>
      </c>
      <c r="W28" s="5" t="s">
        <v>51</v>
      </c>
    </row>
    <row r="29" spans="1:23" x14ac:dyDescent="0.2">
      <c r="A29" s="1">
        <v>864076</v>
      </c>
      <c r="B29" s="1" t="s">
        <v>137</v>
      </c>
      <c r="C29" s="1" t="s">
        <v>138</v>
      </c>
      <c r="D29" s="1" t="s">
        <v>139</v>
      </c>
      <c r="E29" s="1" t="s">
        <v>35</v>
      </c>
      <c r="F29" s="1" t="s">
        <v>75</v>
      </c>
      <c r="G29" s="2">
        <v>0.25</v>
      </c>
      <c r="H29" s="2">
        <v>0</v>
      </c>
      <c r="I29" s="1" t="s">
        <v>36</v>
      </c>
      <c r="J29" s="3">
        <v>108441</v>
      </c>
      <c r="K29" s="3">
        <v>0</v>
      </c>
      <c r="L29" s="3">
        <v>0</v>
      </c>
      <c r="M29" s="3">
        <v>111941</v>
      </c>
      <c r="N29" s="3">
        <v>0</v>
      </c>
      <c r="O29" s="3">
        <v>111941</v>
      </c>
      <c r="P29" s="3">
        <v>111941</v>
      </c>
      <c r="Q29" s="32">
        <f>P29*74.15</f>
        <v>8300425.1500000004</v>
      </c>
      <c r="R29" s="3"/>
      <c r="S29" s="4" t="s">
        <v>43</v>
      </c>
      <c r="T29" s="4" t="s">
        <v>76</v>
      </c>
      <c r="U29" s="1" t="s">
        <v>140</v>
      </c>
      <c r="V29" s="1" t="s">
        <v>37</v>
      </c>
      <c r="W29" s="5">
        <v>43500</v>
      </c>
    </row>
    <row r="30" spans="1:23" x14ac:dyDescent="0.2">
      <c r="A30" s="1">
        <v>69155</v>
      </c>
      <c r="B30" s="1" t="s">
        <v>141</v>
      </c>
      <c r="C30" s="1" t="s">
        <v>142</v>
      </c>
      <c r="D30" s="1" t="s">
        <v>139</v>
      </c>
      <c r="E30" s="1" t="s">
        <v>35</v>
      </c>
      <c r="F30" s="1" t="s">
        <v>25</v>
      </c>
      <c r="G30" s="2">
        <v>0</v>
      </c>
      <c r="H30" s="2">
        <v>0</v>
      </c>
      <c r="I30" s="1" t="s">
        <v>36</v>
      </c>
      <c r="J30" s="3">
        <v>58826900</v>
      </c>
      <c r="K30" s="3">
        <v>0</v>
      </c>
      <c r="L30" s="3">
        <v>0</v>
      </c>
      <c r="M30" s="3">
        <v>330937</v>
      </c>
      <c r="N30" s="3">
        <v>0</v>
      </c>
      <c r="O30" s="3">
        <v>330937</v>
      </c>
      <c r="P30" s="3">
        <v>330937</v>
      </c>
      <c r="Q30" s="32">
        <f>M30</f>
        <v>330937</v>
      </c>
      <c r="R30" s="3" t="s">
        <v>980</v>
      </c>
      <c r="S30" s="4" t="s">
        <v>43</v>
      </c>
      <c r="T30" s="4" t="s">
        <v>76</v>
      </c>
      <c r="U30" s="1" t="s">
        <v>143</v>
      </c>
      <c r="V30" s="1" t="s">
        <v>37</v>
      </c>
      <c r="W30" s="5">
        <v>43742</v>
      </c>
    </row>
    <row r="31" spans="1:23" x14ac:dyDescent="0.2">
      <c r="A31" s="1">
        <v>863854</v>
      </c>
      <c r="B31" s="1" t="s">
        <v>144</v>
      </c>
      <c r="C31" s="1" t="s">
        <v>145</v>
      </c>
      <c r="D31" s="1" t="s">
        <v>146</v>
      </c>
      <c r="E31" s="1" t="s">
        <v>35</v>
      </c>
      <c r="F31" s="1" t="s">
        <v>75</v>
      </c>
      <c r="G31" s="2">
        <v>0.25</v>
      </c>
      <c r="H31" s="2">
        <v>0</v>
      </c>
      <c r="I31" s="1" t="s">
        <v>36</v>
      </c>
      <c r="J31" s="3">
        <v>704053</v>
      </c>
      <c r="K31" s="3">
        <v>0</v>
      </c>
      <c r="L31" s="3">
        <v>0</v>
      </c>
      <c r="M31" s="3">
        <v>708993</v>
      </c>
      <c r="N31" s="3">
        <v>0</v>
      </c>
      <c r="O31" s="3">
        <v>708993</v>
      </c>
      <c r="P31" s="3">
        <v>708993</v>
      </c>
      <c r="Q31" s="32">
        <f t="shared" ref="Q31:Q32" si="2">P31*74.15</f>
        <v>52571830.950000003</v>
      </c>
      <c r="R31" s="3"/>
      <c r="S31" s="4" t="s">
        <v>43</v>
      </c>
      <c r="T31" s="4" t="s">
        <v>76</v>
      </c>
      <c r="U31" s="1" t="s">
        <v>29</v>
      </c>
      <c r="V31" s="1" t="s">
        <v>63</v>
      </c>
      <c r="W31" s="5">
        <v>43742</v>
      </c>
    </row>
    <row r="32" spans="1:23" x14ac:dyDescent="0.2">
      <c r="A32" s="1">
        <v>132092</v>
      </c>
      <c r="B32" s="1" t="s">
        <v>147</v>
      </c>
      <c r="C32" s="1" t="s">
        <v>148</v>
      </c>
      <c r="D32" s="1" t="s">
        <v>74</v>
      </c>
      <c r="E32" s="1" t="s">
        <v>35</v>
      </c>
      <c r="F32" s="1" t="s">
        <v>75</v>
      </c>
      <c r="G32" s="2">
        <v>0</v>
      </c>
      <c r="H32" s="2">
        <v>0</v>
      </c>
      <c r="I32" s="1" t="s">
        <v>36</v>
      </c>
      <c r="J32" s="3">
        <v>11600</v>
      </c>
      <c r="K32" s="3">
        <v>9850</v>
      </c>
      <c r="L32" s="3">
        <v>0</v>
      </c>
      <c r="M32" s="3">
        <v>21450.028300000002</v>
      </c>
      <c r="N32" s="3">
        <v>9850</v>
      </c>
      <c r="O32" s="3">
        <v>11600.0283</v>
      </c>
      <c r="P32" s="3">
        <v>21450.028300000002</v>
      </c>
      <c r="Q32" s="32">
        <f t="shared" si="2"/>
        <v>1590519.5984450004</v>
      </c>
      <c r="R32" s="3"/>
      <c r="S32" s="4" t="s">
        <v>43</v>
      </c>
      <c r="T32" s="4" t="s">
        <v>76</v>
      </c>
      <c r="U32" s="1" t="s">
        <v>149</v>
      </c>
      <c r="V32" s="1" t="s">
        <v>37</v>
      </c>
      <c r="W32" s="5">
        <v>43803</v>
      </c>
    </row>
    <row r="33" spans="1:23" x14ac:dyDescent="0.2">
      <c r="A33" s="1">
        <v>863852</v>
      </c>
      <c r="B33" s="1" t="s">
        <v>144</v>
      </c>
      <c r="C33" s="1" t="s">
        <v>145</v>
      </c>
      <c r="D33" s="1" t="s">
        <v>42</v>
      </c>
      <c r="E33" s="1" t="s">
        <v>35</v>
      </c>
      <c r="F33" s="1" t="s">
        <v>25</v>
      </c>
      <c r="G33" s="2">
        <v>0.25</v>
      </c>
      <c r="H33" s="2">
        <v>0</v>
      </c>
      <c r="I33" s="1" t="s">
        <v>36</v>
      </c>
      <c r="J33" s="3">
        <v>708000</v>
      </c>
      <c r="K33" s="3">
        <v>0</v>
      </c>
      <c r="L33" s="3">
        <v>0</v>
      </c>
      <c r="M33" s="3">
        <v>728973</v>
      </c>
      <c r="N33" s="3">
        <v>0</v>
      </c>
      <c r="O33" s="3">
        <v>728973</v>
      </c>
      <c r="P33" s="3">
        <v>728973</v>
      </c>
      <c r="Q33" s="32">
        <f>M33</f>
        <v>728973</v>
      </c>
      <c r="R33" s="3" t="s">
        <v>980</v>
      </c>
      <c r="S33" s="4" t="s">
        <v>43</v>
      </c>
      <c r="T33" s="4" t="s">
        <v>76</v>
      </c>
      <c r="U33" s="1" t="s">
        <v>29</v>
      </c>
      <c r="V33" s="1" t="s">
        <v>63</v>
      </c>
      <c r="W33" s="5" t="s">
        <v>150</v>
      </c>
    </row>
    <row r="34" spans="1:23" x14ac:dyDescent="0.2">
      <c r="A34" s="1">
        <v>863916</v>
      </c>
      <c r="B34" s="1" t="s">
        <v>151</v>
      </c>
      <c r="C34" s="1" t="s">
        <v>152</v>
      </c>
      <c r="D34" s="1" t="s">
        <v>153</v>
      </c>
      <c r="E34" s="1" t="s">
        <v>53</v>
      </c>
      <c r="F34" s="1" t="s">
        <v>75</v>
      </c>
      <c r="G34" s="2">
        <v>0</v>
      </c>
      <c r="H34" s="2">
        <v>0</v>
      </c>
      <c r="I34" s="1" t="s">
        <v>36</v>
      </c>
      <c r="J34" s="3">
        <v>7300</v>
      </c>
      <c r="K34" s="3">
        <v>0</v>
      </c>
      <c r="L34" s="3">
        <v>0</v>
      </c>
      <c r="M34" s="3">
        <v>7550</v>
      </c>
      <c r="N34" s="3">
        <v>0</v>
      </c>
      <c r="O34" s="3">
        <v>7550</v>
      </c>
      <c r="P34" s="3">
        <v>7550</v>
      </c>
      <c r="Q34" s="32">
        <f t="shared" ref="Q34:Q37" si="3">P34*74.15</f>
        <v>559832.5</v>
      </c>
      <c r="R34" s="3"/>
      <c r="S34" s="4" t="s">
        <v>43</v>
      </c>
      <c r="T34" s="4" t="s">
        <v>76</v>
      </c>
      <c r="U34" s="1" t="s">
        <v>81</v>
      </c>
      <c r="V34" s="1" t="s">
        <v>37</v>
      </c>
      <c r="W34" s="5" t="s">
        <v>154</v>
      </c>
    </row>
    <row r="35" spans="1:23" x14ac:dyDescent="0.2">
      <c r="A35" s="1">
        <v>864315</v>
      </c>
      <c r="B35" s="1" t="s">
        <v>155</v>
      </c>
      <c r="C35" s="1" t="s">
        <v>156</v>
      </c>
      <c r="D35" s="1" t="s">
        <v>157</v>
      </c>
      <c r="E35" s="1" t="s">
        <v>59</v>
      </c>
      <c r="F35" s="1" t="s">
        <v>75</v>
      </c>
      <c r="G35" s="2">
        <v>0</v>
      </c>
      <c r="H35" s="2">
        <v>0</v>
      </c>
      <c r="I35" s="1" t="s">
        <v>36</v>
      </c>
      <c r="J35" s="3">
        <v>128743</v>
      </c>
      <c r="K35" s="3">
        <v>61213</v>
      </c>
      <c r="L35" s="3">
        <v>0</v>
      </c>
      <c r="M35" s="3">
        <v>194674</v>
      </c>
      <c r="N35" s="3">
        <v>61213</v>
      </c>
      <c r="O35" s="3">
        <v>133461</v>
      </c>
      <c r="P35" s="3">
        <v>194674</v>
      </c>
      <c r="Q35" s="32">
        <f t="shared" si="3"/>
        <v>14435077.100000001</v>
      </c>
      <c r="R35" s="3"/>
      <c r="S35" s="4" t="s">
        <v>43</v>
      </c>
      <c r="T35" s="4" t="s">
        <v>76</v>
      </c>
      <c r="U35" s="1" t="s">
        <v>81</v>
      </c>
      <c r="V35" s="1" t="s">
        <v>37</v>
      </c>
      <c r="W35" s="5" t="s">
        <v>109</v>
      </c>
    </row>
    <row r="36" spans="1:23" x14ac:dyDescent="0.2">
      <c r="A36" s="1">
        <v>207231</v>
      </c>
      <c r="B36" s="1" t="s">
        <v>141</v>
      </c>
      <c r="C36" s="1" t="s">
        <v>142</v>
      </c>
      <c r="D36" s="1" t="s">
        <v>139</v>
      </c>
      <c r="E36" s="1" t="s">
        <v>35</v>
      </c>
      <c r="F36" s="1" t="s">
        <v>75</v>
      </c>
      <c r="G36" s="2">
        <v>0</v>
      </c>
      <c r="H36" s="2">
        <v>0</v>
      </c>
      <c r="I36" s="1" t="s">
        <v>36</v>
      </c>
      <c r="J36" s="3">
        <v>9920</v>
      </c>
      <c r="K36" s="3">
        <v>29190</v>
      </c>
      <c r="L36" s="3">
        <v>0</v>
      </c>
      <c r="M36" s="3">
        <v>43910</v>
      </c>
      <c r="N36" s="3">
        <v>29190</v>
      </c>
      <c r="O36" s="3">
        <v>14720</v>
      </c>
      <c r="P36" s="3">
        <v>43910</v>
      </c>
      <c r="Q36" s="32">
        <f t="shared" si="3"/>
        <v>3255926.5000000005</v>
      </c>
      <c r="R36" s="3"/>
      <c r="S36" s="4" t="s">
        <v>43</v>
      </c>
      <c r="T36" s="4" t="s">
        <v>76</v>
      </c>
      <c r="U36" s="1" t="s">
        <v>141</v>
      </c>
      <c r="V36" s="1" t="s">
        <v>37</v>
      </c>
      <c r="W36" s="5" t="s">
        <v>51</v>
      </c>
    </row>
    <row r="37" spans="1:23" x14ac:dyDescent="0.2">
      <c r="A37" s="1">
        <v>338357</v>
      </c>
      <c r="B37" s="1" t="s">
        <v>158</v>
      </c>
      <c r="C37" s="1" t="s">
        <v>159</v>
      </c>
      <c r="D37" s="1" t="s">
        <v>74</v>
      </c>
      <c r="E37" s="1" t="s">
        <v>49</v>
      </c>
      <c r="F37" s="1" t="s">
        <v>75</v>
      </c>
      <c r="G37" s="2">
        <v>0</v>
      </c>
      <c r="H37" s="2">
        <v>0</v>
      </c>
      <c r="I37" s="1" t="s">
        <v>36</v>
      </c>
      <c r="J37" s="3">
        <v>10700</v>
      </c>
      <c r="K37" s="3">
        <v>0</v>
      </c>
      <c r="L37" s="3">
        <v>0</v>
      </c>
      <c r="M37" s="3">
        <v>600.29999999999995</v>
      </c>
      <c r="N37" s="3">
        <v>0</v>
      </c>
      <c r="O37" s="3">
        <v>600.29999999999995</v>
      </c>
      <c r="P37" s="3">
        <v>600.29999999999995</v>
      </c>
      <c r="Q37" s="32">
        <f t="shared" si="3"/>
        <v>44512.245000000003</v>
      </c>
      <c r="R37" s="3"/>
      <c r="S37" s="4" t="s">
        <v>43</v>
      </c>
      <c r="T37" s="4" t="s">
        <v>76</v>
      </c>
      <c r="U37" s="1" t="s">
        <v>160</v>
      </c>
      <c r="V37" s="1" t="s">
        <v>37</v>
      </c>
      <c r="W37" s="5" t="s">
        <v>31</v>
      </c>
    </row>
    <row r="38" spans="1:23" x14ac:dyDescent="0.2">
      <c r="A38" s="1">
        <v>194216</v>
      </c>
      <c r="B38" s="1" t="s">
        <v>161</v>
      </c>
      <c r="C38" s="1" t="s">
        <v>162</v>
      </c>
      <c r="D38" s="1" t="s">
        <v>98</v>
      </c>
      <c r="E38" s="1" t="s">
        <v>163</v>
      </c>
      <c r="F38" s="1" t="s">
        <v>25</v>
      </c>
      <c r="G38" s="2">
        <v>0.5</v>
      </c>
      <c r="H38" s="2">
        <v>0</v>
      </c>
      <c r="I38" s="1" t="s">
        <v>164</v>
      </c>
      <c r="J38" s="3">
        <v>686000</v>
      </c>
      <c r="K38" s="3">
        <v>0</v>
      </c>
      <c r="L38" s="3">
        <v>0</v>
      </c>
      <c r="M38" s="3">
        <v>475000</v>
      </c>
      <c r="N38" s="3">
        <v>0</v>
      </c>
      <c r="O38" s="3">
        <v>475000</v>
      </c>
      <c r="P38" s="3">
        <v>475000</v>
      </c>
      <c r="Q38" s="32">
        <f>P38</f>
        <v>475000</v>
      </c>
      <c r="R38" s="3"/>
      <c r="S38" s="4" t="s">
        <v>43</v>
      </c>
      <c r="T38" s="4" t="s">
        <v>76</v>
      </c>
      <c r="U38" s="1" t="s">
        <v>165</v>
      </c>
      <c r="V38" s="1" t="s">
        <v>119</v>
      </c>
      <c r="W38" s="5">
        <v>43528</v>
      </c>
    </row>
    <row r="39" spans="1:23" x14ac:dyDescent="0.2">
      <c r="A39" s="1">
        <v>139111</v>
      </c>
      <c r="B39" s="1" t="s">
        <v>166</v>
      </c>
      <c r="C39" s="1" t="s">
        <v>167</v>
      </c>
      <c r="D39" s="1" t="s">
        <v>168</v>
      </c>
      <c r="E39" s="1" t="s">
        <v>169</v>
      </c>
      <c r="F39" s="1" t="s">
        <v>87</v>
      </c>
      <c r="G39" s="2">
        <v>0.5</v>
      </c>
      <c r="H39" s="2">
        <v>0</v>
      </c>
      <c r="I39" s="1" t="s">
        <v>170</v>
      </c>
      <c r="J39" s="3">
        <v>0</v>
      </c>
      <c r="K39" s="3">
        <v>0</v>
      </c>
      <c r="L39" s="3">
        <v>19299</v>
      </c>
      <c r="M39" s="3">
        <v>-12000</v>
      </c>
      <c r="N39" s="3">
        <v>-9649.5</v>
      </c>
      <c r="O39" s="3">
        <v>0</v>
      </c>
      <c r="P39" s="3">
        <v>7299</v>
      </c>
      <c r="Q39" s="32">
        <f>P39*111.85</f>
        <v>816393.14999999991</v>
      </c>
      <c r="R39" s="3"/>
      <c r="S39" s="4"/>
      <c r="T39" s="4" t="s">
        <v>76</v>
      </c>
      <c r="U39" s="1" t="s">
        <v>171</v>
      </c>
      <c r="V39" s="1" t="s">
        <v>30</v>
      </c>
      <c r="W39" s="5" t="s">
        <v>172</v>
      </c>
    </row>
    <row r="40" spans="1:23" x14ac:dyDescent="0.2">
      <c r="A40" s="1">
        <v>851677</v>
      </c>
      <c r="B40" s="1" t="s">
        <v>173</v>
      </c>
      <c r="C40" s="1" t="s">
        <v>174</v>
      </c>
      <c r="D40" s="1" t="s">
        <v>98</v>
      </c>
      <c r="E40" s="1" t="s">
        <v>175</v>
      </c>
      <c r="F40" s="1" t="s">
        <v>106</v>
      </c>
      <c r="G40" s="2">
        <v>0.5</v>
      </c>
      <c r="H40" s="2">
        <v>0</v>
      </c>
      <c r="I40" s="1" t="s">
        <v>107</v>
      </c>
      <c r="J40" s="3">
        <v>0</v>
      </c>
      <c r="K40" s="3">
        <v>3374</v>
      </c>
      <c r="L40" s="3">
        <v>0</v>
      </c>
      <c r="M40" s="3">
        <v>-18.63</v>
      </c>
      <c r="N40" s="3">
        <v>1687</v>
      </c>
      <c r="O40" s="3">
        <v>0</v>
      </c>
      <c r="P40" s="3">
        <v>-18.63</v>
      </c>
      <c r="Q40" s="32">
        <f>P40*Currency!B5</f>
        <v>-2317.1994</v>
      </c>
      <c r="R40" s="3"/>
      <c r="S40" s="4"/>
      <c r="T40" s="4" t="s">
        <v>76</v>
      </c>
      <c r="U40" s="1" t="s">
        <v>89</v>
      </c>
      <c r="V40" s="1" t="s">
        <v>30</v>
      </c>
      <c r="W40" s="5">
        <v>43620</v>
      </c>
    </row>
    <row r="41" spans="1:23" x14ac:dyDescent="0.2">
      <c r="A41" s="1">
        <v>137913</v>
      </c>
      <c r="B41" s="1" t="s">
        <v>176</v>
      </c>
      <c r="C41" s="1" t="s">
        <v>177</v>
      </c>
      <c r="D41" s="1" t="s">
        <v>98</v>
      </c>
      <c r="E41" s="1" t="s">
        <v>178</v>
      </c>
      <c r="F41" s="1" t="s">
        <v>87</v>
      </c>
      <c r="G41" s="2">
        <v>0.5</v>
      </c>
      <c r="H41" s="2">
        <v>0</v>
      </c>
      <c r="I41" s="1" t="s">
        <v>179</v>
      </c>
      <c r="J41" s="3">
        <v>0</v>
      </c>
      <c r="K41" s="3">
        <v>40857</v>
      </c>
      <c r="L41" s="3">
        <v>0</v>
      </c>
      <c r="M41" s="3">
        <v>20342</v>
      </c>
      <c r="N41" s="3">
        <v>20428.5</v>
      </c>
      <c r="O41" s="3">
        <v>0</v>
      </c>
      <c r="P41" s="3">
        <v>20342</v>
      </c>
      <c r="Q41" s="32">
        <f t="shared" ref="Q41:Q42" si="4">P41*111.85</f>
        <v>2275252.6999999997</v>
      </c>
      <c r="R41" s="3"/>
      <c r="S41" s="4"/>
      <c r="T41" s="4" t="s">
        <v>76</v>
      </c>
      <c r="U41" s="1" t="s">
        <v>180</v>
      </c>
      <c r="V41" s="1" t="s">
        <v>30</v>
      </c>
      <c r="W41" s="5" t="s">
        <v>181</v>
      </c>
    </row>
    <row r="42" spans="1:23" x14ac:dyDescent="0.2">
      <c r="A42" s="1">
        <v>178033</v>
      </c>
      <c r="B42" s="1" t="s">
        <v>182</v>
      </c>
      <c r="C42" s="1" t="s">
        <v>183</v>
      </c>
      <c r="D42" s="1" t="s">
        <v>98</v>
      </c>
      <c r="E42" s="1" t="s">
        <v>178</v>
      </c>
      <c r="F42" s="1" t="s">
        <v>87</v>
      </c>
      <c r="G42" s="2">
        <v>0.5</v>
      </c>
      <c r="H42" s="2">
        <v>0</v>
      </c>
      <c r="I42" s="1" t="s">
        <v>179</v>
      </c>
      <c r="J42" s="3">
        <v>0</v>
      </c>
      <c r="K42" s="3">
        <v>16518</v>
      </c>
      <c r="L42" s="3">
        <v>0</v>
      </c>
      <c r="M42" s="3">
        <v>188</v>
      </c>
      <c r="N42" s="3">
        <v>8259</v>
      </c>
      <c r="O42" s="3">
        <v>0</v>
      </c>
      <c r="P42" s="3">
        <v>188</v>
      </c>
      <c r="Q42" s="32">
        <f t="shared" si="4"/>
        <v>21027.8</v>
      </c>
      <c r="R42" s="3"/>
      <c r="S42" s="4"/>
      <c r="T42" s="4" t="s">
        <v>76</v>
      </c>
      <c r="U42" s="1" t="s">
        <v>102</v>
      </c>
      <c r="V42" s="1" t="s">
        <v>30</v>
      </c>
      <c r="W42" s="5" t="s">
        <v>55</v>
      </c>
    </row>
    <row r="43" spans="1:23" x14ac:dyDescent="0.2">
      <c r="A43" s="1">
        <v>362565</v>
      </c>
      <c r="B43" s="1" t="s">
        <v>184</v>
      </c>
      <c r="C43" s="1">
        <v>-362565</v>
      </c>
      <c r="D43" s="1" t="s">
        <v>98</v>
      </c>
      <c r="E43" s="1" t="s">
        <v>116</v>
      </c>
      <c r="F43" s="1" t="s">
        <v>106</v>
      </c>
      <c r="G43" s="2">
        <v>0.5</v>
      </c>
      <c r="H43" s="2">
        <v>0</v>
      </c>
      <c r="I43" s="1" t="s">
        <v>117</v>
      </c>
      <c r="J43" s="3">
        <v>0</v>
      </c>
      <c r="K43" s="3">
        <v>5100</v>
      </c>
      <c r="L43" s="3">
        <v>0</v>
      </c>
      <c r="M43" s="3">
        <v>2550</v>
      </c>
      <c r="N43" s="3">
        <v>2550</v>
      </c>
      <c r="O43" s="3">
        <v>0</v>
      </c>
      <c r="P43" s="3">
        <v>2550</v>
      </c>
      <c r="Q43" s="32">
        <f>P43*Currency!B5</f>
        <v>317169</v>
      </c>
      <c r="R43" s="3"/>
      <c r="S43" s="4"/>
      <c r="T43" s="4" t="s">
        <v>76</v>
      </c>
      <c r="U43" s="1" t="s">
        <v>149</v>
      </c>
      <c r="V43" s="1" t="s">
        <v>119</v>
      </c>
      <c r="W43" s="5">
        <v>43803</v>
      </c>
    </row>
    <row r="44" spans="1:23" x14ac:dyDescent="0.2">
      <c r="A44" s="1">
        <v>777506</v>
      </c>
      <c r="B44" s="1" t="s">
        <v>185</v>
      </c>
      <c r="C44" s="1" t="s">
        <v>186</v>
      </c>
      <c r="D44" s="1" t="s">
        <v>168</v>
      </c>
      <c r="E44" s="1" t="s">
        <v>187</v>
      </c>
      <c r="F44" s="1" t="s">
        <v>87</v>
      </c>
      <c r="G44" s="2">
        <v>0.5</v>
      </c>
      <c r="H44" s="2">
        <v>0</v>
      </c>
      <c r="I44" s="1" t="s">
        <v>188</v>
      </c>
      <c r="J44" s="3">
        <v>0</v>
      </c>
      <c r="K44" s="3">
        <v>9319</v>
      </c>
      <c r="L44" s="3">
        <v>6081</v>
      </c>
      <c r="M44" s="3">
        <v>-6031</v>
      </c>
      <c r="N44" s="3">
        <v>1619</v>
      </c>
      <c r="O44" s="3">
        <v>0</v>
      </c>
      <c r="P44" s="3">
        <v>50</v>
      </c>
      <c r="Q44" s="32">
        <f t="shared" ref="Q44:Q45" si="5">P44*111.85</f>
        <v>5592.5</v>
      </c>
      <c r="R44" s="3"/>
      <c r="S44" s="4"/>
      <c r="T44" s="4" t="s">
        <v>76</v>
      </c>
      <c r="U44" s="1" t="s">
        <v>102</v>
      </c>
      <c r="V44" s="1" t="s">
        <v>30</v>
      </c>
      <c r="W44" s="5" t="s">
        <v>109</v>
      </c>
    </row>
    <row r="45" spans="1:23" x14ac:dyDescent="0.2">
      <c r="A45" s="1">
        <v>243923</v>
      </c>
      <c r="B45" s="1" t="s">
        <v>189</v>
      </c>
      <c r="C45" s="1" t="s">
        <v>190</v>
      </c>
      <c r="D45" s="1" t="s">
        <v>191</v>
      </c>
      <c r="E45" s="1" t="s">
        <v>86</v>
      </c>
      <c r="F45" s="1" t="s">
        <v>87</v>
      </c>
      <c r="G45" s="2">
        <v>0.5</v>
      </c>
      <c r="H45" s="2">
        <v>0</v>
      </c>
      <c r="I45" s="1" t="s">
        <v>192</v>
      </c>
      <c r="J45" s="3">
        <v>0</v>
      </c>
      <c r="K45" s="3">
        <v>0</v>
      </c>
      <c r="L45" s="3">
        <v>42800</v>
      </c>
      <c r="M45" s="3">
        <v>-24355</v>
      </c>
      <c r="N45" s="3">
        <v>-21400</v>
      </c>
      <c r="O45" s="3">
        <v>0</v>
      </c>
      <c r="P45" s="3">
        <v>18445</v>
      </c>
      <c r="Q45" s="32">
        <f t="shared" si="5"/>
        <v>2063073.25</v>
      </c>
      <c r="R45" s="3"/>
      <c r="S45" s="4"/>
      <c r="T45" s="4" t="s">
        <v>76</v>
      </c>
      <c r="U45" s="1" t="s">
        <v>193</v>
      </c>
      <c r="V45" s="1" t="s">
        <v>119</v>
      </c>
      <c r="W45" s="5">
        <v>43469</v>
      </c>
    </row>
    <row r="46" spans="1:23" x14ac:dyDescent="0.2">
      <c r="A46" s="1">
        <v>419448</v>
      </c>
      <c r="B46" s="1" t="s">
        <v>194</v>
      </c>
      <c r="C46" s="1" t="s">
        <v>195</v>
      </c>
      <c r="D46" s="1" t="s">
        <v>196</v>
      </c>
      <c r="E46" s="1" t="s">
        <v>53</v>
      </c>
      <c r="F46" s="1" t="s">
        <v>75</v>
      </c>
      <c r="G46" s="2">
        <v>0</v>
      </c>
      <c r="H46" s="2">
        <v>0</v>
      </c>
      <c r="I46" s="1" t="s">
        <v>36</v>
      </c>
      <c r="J46" s="3">
        <v>0</v>
      </c>
      <c r="K46" s="3">
        <v>7100</v>
      </c>
      <c r="L46" s="3">
        <v>0</v>
      </c>
      <c r="M46" s="3">
        <v>7100.5806000000002</v>
      </c>
      <c r="N46" s="3">
        <v>7100</v>
      </c>
      <c r="O46" s="3">
        <v>0.5806</v>
      </c>
      <c r="P46" s="3">
        <v>7100.5806000000002</v>
      </c>
      <c r="Q46" s="32">
        <f t="shared" ref="Q46:Q47" si="6">P46*74.15</f>
        <v>526508.0514900001</v>
      </c>
      <c r="R46" s="3"/>
      <c r="S46" s="4"/>
      <c r="T46" s="4" t="s">
        <v>76</v>
      </c>
      <c r="U46" s="1" t="s">
        <v>81</v>
      </c>
      <c r="V46" s="1" t="s">
        <v>37</v>
      </c>
      <c r="W46" s="5" t="s">
        <v>90</v>
      </c>
    </row>
    <row r="47" spans="1:23" x14ac:dyDescent="0.2">
      <c r="A47" s="1">
        <v>684533</v>
      </c>
      <c r="B47" s="1" t="s">
        <v>197</v>
      </c>
      <c r="C47" s="1" t="s">
        <v>198</v>
      </c>
      <c r="D47" s="1" t="s">
        <v>74</v>
      </c>
      <c r="E47" s="1" t="s">
        <v>53</v>
      </c>
      <c r="F47" s="1" t="s">
        <v>75</v>
      </c>
      <c r="G47" s="2">
        <v>0.25</v>
      </c>
      <c r="H47" s="2">
        <v>0</v>
      </c>
      <c r="I47" s="1" t="s">
        <v>36</v>
      </c>
      <c r="J47" s="3">
        <v>0</v>
      </c>
      <c r="K47" s="3">
        <v>65886</v>
      </c>
      <c r="L47" s="3">
        <v>0</v>
      </c>
      <c r="M47" s="3">
        <v>51841.1</v>
      </c>
      <c r="N47" s="3">
        <v>49414.5</v>
      </c>
      <c r="O47" s="3">
        <v>2426.6</v>
      </c>
      <c r="P47" s="3">
        <v>51841.1</v>
      </c>
      <c r="Q47" s="32">
        <f t="shared" si="6"/>
        <v>3844017.5650000004</v>
      </c>
      <c r="R47" s="3"/>
      <c r="S47" s="4"/>
      <c r="T47" s="4" t="s">
        <v>76</v>
      </c>
      <c r="U47" s="1" t="s">
        <v>199</v>
      </c>
      <c r="V47" s="1" t="s">
        <v>37</v>
      </c>
      <c r="W47" s="5" t="s">
        <v>90</v>
      </c>
    </row>
    <row r="48" spans="1:23" x14ac:dyDescent="0.2">
      <c r="A48" s="1">
        <v>684577</v>
      </c>
      <c r="B48" s="1" t="s">
        <v>200</v>
      </c>
      <c r="C48" s="1" t="s">
        <v>201</v>
      </c>
      <c r="D48" s="1" t="s">
        <v>74</v>
      </c>
      <c r="E48" s="1" t="s">
        <v>35</v>
      </c>
      <c r="F48" s="1" t="s">
        <v>25</v>
      </c>
      <c r="G48" s="2">
        <v>0</v>
      </c>
      <c r="H48" s="2">
        <v>0</v>
      </c>
      <c r="I48" s="1" t="s">
        <v>36</v>
      </c>
      <c r="J48" s="3">
        <v>0</v>
      </c>
      <c r="K48" s="3">
        <v>440000</v>
      </c>
      <c r="L48" s="3">
        <v>0</v>
      </c>
      <c r="M48" s="3">
        <v>340000</v>
      </c>
      <c r="N48" s="3">
        <v>440000</v>
      </c>
      <c r="O48" s="3">
        <v>0</v>
      </c>
      <c r="P48" s="3">
        <v>340000</v>
      </c>
      <c r="Q48" s="32">
        <f t="shared" ref="Q48:Q52" si="7">M48</f>
        <v>340000</v>
      </c>
      <c r="R48" s="3" t="s">
        <v>980</v>
      </c>
      <c r="S48" s="4"/>
      <c r="T48" s="4" t="s">
        <v>76</v>
      </c>
      <c r="U48" s="1" t="s">
        <v>102</v>
      </c>
      <c r="V48" s="1" t="s">
        <v>37</v>
      </c>
      <c r="W48" s="5" t="s">
        <v>90</v>
      </c>
    </row>
    <row r="49" spans="1:23" x14ac:dyDescent="0.2">
      <c r="A49" s="1">
        <v>320990</v>
      </c>
      <c r="B49" s="1" t="s">
        <v>202</v>
      </c>
      <c r="C49" s="1" t="s">
        <v>203</v>
      </c>
      <c r="D49" s="1" t="s">
        <v>204</v>
      </c>
      <c r="E49" s="1" t="s">
        <v>35</v>
      </c>
      <c r="F49" s="1" t="s">
        <v>25</v>
      </c>
      <c r="G49" s="2">
        <v>0</v>
      </c>
      <c r="H49" s="2">
        <v>0</v>
      </c>
      <c r="I49" s="1" t="s">
        <v>36</v>
      </c>
      <c r="J49" s="3">
        <v>0</v>
      </c>
      <c r="K49" s="3">
        <v>2821000</v>
      </c>
      <c r="L49" s="3">
        <v>1466000</v>
      </c>
      <c r="M49" s="3">
        <v>2247000</v>
      </c>
      <c r="N49" s="3">
        <v>2821000</v>
      </c>
      <c r="O49" s="3">
        <v>0</v>
      </c>
      <c r="P49" s="3">
        <v>3713000</v>
      </c>
      <c r="Q49" s="32">
        <f t="shared" si="7"/>
        <v>2247000</v>
      </c>
      <c r="R49" s="3" t="s">
        <v>980</v>
      </c>
      <c r="S49" s="4"/>
      <c r="T49" s="4" t="s">
        <v>76</v>
      </c>
      <c r="U49" s="1" t="s">
        <v>29</v>
      </c>
      <c r="V49" s="1" t="s">
        <v>132</v>
      </c>
      <c r="W49" s="5" t="s">
        <v>90</v>
      </c>
    </row>
    <row r="50" spans="1:23" x14ac:dyDescent="0.2">
      <c r="A50" s="1">
        <v>436145</v>
      </c>
      <c r="B50" s="1" t="s">
        <v>205</v>
      </c>
      <c r="C50" s="1" t="s">
        <v>206</v>
      </c>
      <c r="D50" s="1" t="s">
        <v>153</v>
      </c>
      <c r="E50" s="1" t="s">
        <v>53</v>
      </c>
      <c r="F50" s="1" t="s">
        <v>25</v>
      </c>
      <c r="G50" s="2">
        <v>0</v>
      </c>
      <c r="H50" s="2">
        <v>0</v>
      </c>
      <c r="I50" s="1" t="s">
        <v>36</v>
      </c>
      <c r="J50" s="3">
        <v>0</v>
      </c>
      <c r="K50" s="3">
        <v>1328000</v>
      </c>
      <c r="L50" s="3">
        <v>0</v>
      </c>
      <c r="M50" s="3">
        <v>1130000</v>
      </c>
      <c r="N50" s="3">
        <v>1328000</v>
      </c>
      <c r="O50" s="3">
        <v>0</v>
      </c>
      <c r="P50" s="3">
        <v>1130000</v>
      </c>
      <c r="Q50" s="32">
        <f t="shared" si="7"/>
        <v>1130000</v>
      </c>
      <c r="R50" s="3" t="s">
        <v>980</v>
      </c>
      <c r="S50" s="4"/>
      <c r="T50" s="4" t="s">
        <v>76</v>
      </c>
      <c r="U50" s="1" t="s">
        <v>81</v>
      </c>
      <c r="V50" s="1" t="s">
        <v>132</v>
      </c>
      <c r="W50" s="5" t="s">
        <v>90</v>
      </c>
    </row>
    <row r="51" spans="1:23" x14ac:dyDescent="0.2">
      <c r="A51" s="1">
        <v>182605</v>
      </c>
      <c r="B51" s="1" t="s">
        <v>207</v>
      </c>
      <c r="C51" s="1" t="s">
        <v>208</v>
      </c>
      <c r="D51" s="1" t="s">
        <v>209</v>
      </c>
      <c r="E51" s="1" t="s">
        <v>35</v>
      </c>
      <c r="F51" s="1" t="s">
        <v>25</v>
      </c>
      <c r="G51" s="2">
        <v>0</v>
      </c>
      <c r="H51" s="2">
        <v>0</v>
      </c>
      <c r="I51" s="1" t="s">
        <v>36</v>
      </c>
      <c r="J51" s="3">
        <v>0</v>
      </c>
      <c r="K51" s="3">
        <v>4984000</v>
      </c>
      <c r="L51" s="3">
        <v>0</v>
      </c>
      <c r="M51" s="3">
        <v>3670501</v>
      </c>
      <c r="N51" s="3">
        <v>4984000</v>
      </c>
      <c r="O51" s="3">
        <v>0</v>
      </c>
      <c r="P51" s="3">
        <v>3670501</v>
      </c>
      <c r="Q51" s="32">
        <f t="shared" si="7"/>
        <v>3670501</v>
      </c>
      <c r="R51" s="3" t="s">
        <v>980</v>
      </c>
      <c r="S51" s="4"/>
      <c r="T51" s="4" t="s">
        <v>76</v>
      </c>
      <c r="U51" s="1" t="s">
        <v>54</v>
      </c>
      <c r="V51" s="1" t="s">
        <v>37</v>
      </c>
      <c r="W51" s="5" t="s">
        <v>51</v>
      </c>
    </row>
    <row r="52" spans="1:23" x14ac:dyDescent="0.2">
      <c r="A52" s="1">
        <v>385709</v>
      </c>
      <c r="B52" s="1" t="s">
        <v>210</v>
      </c>
      <c r="C52" s="1" t="s">
        <v>211</v>
      </c>
      <c r="D52" s="1" t="s">
        <v>212</v>
      </c>
      <c r="E52" s="1" t="s">
        <v>53</v>
      </c>
      <c r="F52" s="1" t="s">
        <v>25</v>
      </c>
      <c r="G52" s="2">
        <v>0</v>
      </c>
      <c r="H52" s="2">
        <v>0</v>
      </c>
      <c r="I52" s="1" t="s">
        <v>36</v>
      </c>
      <c r="J52" s="3">
        <v>0</v>
      </c>
      <c r="K52" s="3">
        <v>1246000</v>
      </c>
      <c r="L52" s="3">
        <v>0</v>
      </c>
      <c r="M52" s="3">
        <v>797050</v>
      </c>
      <c r="N52" s="3">
        <v>1246000</v>
      </c>
      <c r="O52" s="3">
        <v>0</v>
      </c>
      <c r="P52" s="3">
        <v>797050</v>
      </c>
      <c r="Q52" s="32">
        <f t="shared" si="7"/>
        <v>797050</v>
      </c>
      <c r="R52" s="3" t="s">
        <v>980</v>
      </c>
      <c r="S52" s="4"/>
      <c r="T52" s="4" t="s">
        <v>76</v>
      </c>
      <c r="U52" s="1" t="s">
        <v>81</v>
      </c>
      <c r="V52" s="1" t="s">
        <v>37</v>
      </c>
      <c r="W52" s="5" t="s">
        <v>51</v>
      </c>
    </row>
    <row r="53" spans="1:23" x14ac:dyDescent="0.2">
      <c r="A53" s="1">
        <v>415719</v>
      </c>
      <c r="B53" s="1" t="s">
        <v>213</v>
      </c>
      <c r="C53" s="1" t="s">
        <v>214</v>
      </c>
      <c r="D53" s="1" t="s">
        <v>215</v>
      </c>
      <c r="E53" s="1" t="s">
        <v>35</v>
      </c>
      <c r="F53" s="1" t="s">
        <v>75</v>
      </c>
      <c r="G53" s="2">
        <v>0.25</v>
      </c>
      <c r="H53" s="2">
        <v>0</v>
      </c>
      <c r="I53" s="1" t="s">
        <v>36</v>
      </c>
      <c r="J53" s="3">
        <v>0</v>
      </c>
      <c r="K53" s="3">
        <v>10915</v>
      </c>
      <c r="L53" s="3">
        <v>0</v>
      </c>
      <c r="M53" s="3">
        <v>8195.2800000000007</v>
      </c>
      <c r="N53" s="3">
        <v>8186.25</v>
      </c>
      <c r="O53" s="3">
        <v>9.0299999999999994</v>
      </c>
      <c r="P53" s="3">
        <v>8195.2800000000007</v>
      </c>
      <c r="Q53" s="32">
        <f>P53*74.15</f>
        <v>607680.0120000001</v>
      </c>
      <c r="R53" s="3"/>
      <c r="S53" s="4"/>
      <c r="T53" s="4" t="s">
        <v>76</v>
      </c>
      <c r="U53" s="1" t="s">
        <v>149</v>
      </c>
      <c r="V53" s="1" t="s">
        <v>37</v>
      </c>
      <c r="W53" s="5" t="s">
        <v>51</v>
      </c>
    </row>
    <row r="54" spans="1:23" x14ac:dyDescent="0.2">
      <c r="A54" s="1">
        <v>64456</v>
      </c>
      <c r="B54" s="1" t="s">
        <v>216</v>
      </c>
      <c r="C54" s="1" t="s">
        <v>217</v>
      </c>
      <c r="D54" s="1" t="s">
        <v>153</v>
      </c>
      <c r="E54" s="1" t="s">
        <v>53</v>
      </c>
      <c r="F54" s="1" t="s">
        <v>25</v>
      </c>
      <c r="G54" s="2">
        <v>0</v>
      </c>
      <c r="H54" s="2">
        <v>0</v>
      </c>
      <c r="I54" s="1" t="s">
        <v>36</v>
      </c>
      <c r="J54" s="3">
        <v>0</v>
      </c>
      <c r="K54" s="3">
        <v>43595200</v>
      </c>
      <c r="L54" s="3">
        <v>0</v>
      </c>
      <c r="M54" s="3">
        <v>-200</v>
      </c>
      <c r="N54" s="3">
        <v>43595200</v>
      </c>
      <c r="O54" s="3">
        <v>0</v>
      </c>
      <c r="P54" s="3">
        <v>-200</v>
      </c>
      <c r="Q54" s="32">
        <f t="shared" ref="Q54:Q56" si="8">M54</f>
        <v>-200</v>
      </c>
      <c r="R54" s="3" t="s">
        <v>980</v>
      </c>
      <c r="S54" s="4"/>
      <c r="T54" s="4" t="s">
        <v>76</v>
      </c>
      <c r="U54" s="1" t="s">
        <v>81</v>
      </c>
      <c r="V54" s="1" t="s">
        <v>132</v>
      </c>
      <c r="W54" s="5" t="s">
        <v>51</v>
      </c>
    </row>
    <row r="55" spans="1:23" x14ac:dyDescent="0.2">
      <c r="A55" s="1">
        <v>841606</v>
      </c>
      <c r="B55" s="1" t="s">
        <v>218</v>
      </c>
      <c r="C55" s="1" t="s">
        <v>219</v>
      </c>
      <c r="D55" s="1" t="s">
        <v>204</v>
      </c>
      <c r="E55" s="1" t="s">
        <v>220</v>
      </c>
      <c r="F55" s="1" t="s">
        <v>25</v>
      </c>
      <c r="G55" s="2">
        <v>0</v>
      </c>
      <c r="H55" s="2">
        <v>0</v>
      </c>
      <c r="I55" s="1" t="s">
        <v>36</v>
      </c>
      <c r="J55" s="3">
        <v>0</v>
      </c>
      <c r="K55" s="3">
        <v>2850500</v>
      </c>
      <c r="L55" s="3">
        <v>4121000</v>
      </c>
      <c r="M55" s="3">
        <v>2180500</v>
      </c>
      <c r="N55" s="3">
        <v>2850500</v>
      </c>
      <c r="O55" s="3">
        <v>0</v>
      </c>
      <c r="P55" s="3">
        <v>6301500</v>
      </c>
      <c r="Q55" s="32">
        <f t="shared" si="8"/>
        <v>2180500</v>
      </c>
      <c r="R55" s="3" t="s">
        <v>980</v>
      </c>
      <c r="S55" s="4"/>
      <c r="T55" s="4" t="s">
        <v>76</v>
      </c>
      <c r="U55" s="1" t="s">
        <v>29</v>
      </c>
      <c r="V55" s="1" t="s">
        <v>132</v>
      </c>
      <c r="W55" s="5" t="s">
        <v>51</v>
      </c>
    </row>
    <row r="56" spans="1:23" x14ac:dyDescent="0.2">
      <c r="A56" s="1">
        <v>435460</v>
      </c>
      <c r="B56" s="1" t="s">
        <v>221</v>
      </c>
      <c r="C56" s="1" t="s">
        <v>222</v>
      </c>
      <c r="D56" s="1" t="s">
        <v>223</v>
      </c>
      <c r="E56" s="1" t="s">
        <v>35</v>
      </c>
      <c r="F56" s="1" t="s">
        <v>25</v>
      </c>
      <c r="G56" s="2">
        <v>0</v>
      </c>
      <c r="H56" s="2">
        <v>0</v>
      </c>
      <c r="I56" s="1" t="s">
        <v>36</v>
      </c>
      <c r="J56" s="3">
        <v>1350000</v>
      </c>
      <c r="K56" s="3">
        <v>6447000</v>
      </c>
      <c r="L56" s="3">
        <v>1922000</v>
      </c>
      <c r="M56" s="3">
        <v>6265200</v>
      </c>
      <c r="N56" s="3">
        <v>6447000</v>
      </c>
      <c r="O56" s="3">
        <v>0</v>
      </c>
      <c r="P56" s="3">
        <v>8187200</v>
      </c>
      <c r="Q56" s="32">
        <f t="shared" si="8"/>
        <v>6265200</v>
      </c>
      <c r="R56" s="3" t="s">
        <v>980</v>
      </c>
      <c r="S56" s="4"/>
      <c r="T56" s="4" t="s">
        <v>76</v>
      </c>
      <c r="U56" s="1" t="s">
        <v>149</v>
      </c>
      <c r="V56" s="1" t="s">
        <v>132</v>
      </c>
      <c r="W56" s="5" t="s">
        <v>55</v>
      </c>
    </row>
    <row r="57" spans="1:23" x14ac:dyDescent="0.2">
      <c r="A57" s="1">
        <v>865020</v>
      </c>
      <c r="B57" s="1" t="s">
        <v>158</v>
      </c>
      <c r="C57" s="1" t="s">
        <v>224</v>
      </c>
      <c r="D57" s="1" t="s">
        <v>153</v>
      </c>
      <c r="E57" s="1" t="s">
        <v>49</v>
      </c>
      <c r="F57" s="1" t="s">
        <v>75</v>
      </c>
      <c r="G57" s="2">
        <v>0</v>
      </c>
      <c r="H57" s="2">
        <v>0</v>
      </c>
      <c r="I57" s="1" t="s">
        <v>36</v>
      </c>
      <c r="J57" s="3">
        <v>0</v>
      </c>
      <c r="K57" s="3">
        <v>29240</v>
      </c>
      <c r="L57" s="3">
        <v>31190</v>
      </c>
      <c r="M57" s="3">
        <v>29240</v>
      </c>
      <c r="N57" s="3">
        <v>29240</v>
      </c>
      <c r="O57" s="3">
        <v>0</v>
      </c>
      <c r="P57" s="3">
        <v>60430</v>
      </c>
      <c r="Q57" s="32">
        <f>P57*74.15</f>
        <v>4480884.5</v>
      </c>
      <c r="R57" s="3"/>
      <c r="S57" s="4"/>
      <c r="T57" s="4" t="s">
        <v>76</v>
      </c>
      <c r="U57" s="1" t="s">
        <v>81</v>
      </c>
      <c r="V57" s="1" t="s">
        <v>37</v>
      </c>
      <c r="W57" s="5" t="s">
        <v>38</v>
      </c>
    </row>
    <row r="58" spans="1:23" x14ac:dyDescent="0.2">
      <c r="A58" s="1">
        <v>327364</v>
      </c>
      <c r="B58" s="1" t="s">
        <v>225</v>
      </c>
      <c r="C58" s="1" t="s">
        <v>226</v>
      </c>
      <c r="D58" s="1" t="s">
        <v>98</v>
      </c>
      <c r="E58" s="1" t="s">
        <v>227</v>
      </c>
      <c r="F58" s="1" t="s">
        <v>87</v>
      </c>
      <c r="G58" s="2">
        <v>0.5</v>
      </c>
      <c r="H58" s="2">
        <v>0</v>
      </c>
      <c r="I58" s="1" t="s">
        <v>228</v>
      </c>
      <c r="J58" s="3">
        <v>0</v>
      </c>
      <c r="K58" s="3">
        <v>3200</v>
      </c>
      <c r="L58" s="3">
        <v>0</v>
      </c>
      <c r="M58" s="3">
        <v>2.6002999999999998</v>
      </c>
      <c r="N58" s="3">
        <v>1600</v>
      </c>
      <c r="O58" s="3">
        <v>0</v>
      </c>
      <c r="P58" s="3">
        <v>2.6002999999999998</v>
      </c>
      <c r="Q58" s="32">
        <f>P58*111.85</f>
        <v>290.84355499999998</v>
      </c>
      <c r="R58" s="3"/>
      <c r="S58" s="4"/>
      <c r="T58" s="4" t="s">
        <v>76</v>
      </c>
      <c r="U58" s="1" t="s">
        <v>180</v>
      </c>
      <c r="V58" s="1" t="s">
        <v>30</v>
      </c>
      <c r="W58" s="5" t="s">
        <v>229</v>
      </c>
    </row>
    <row r="59" spans="1:23" x14ac:dyDescent="0.2">
      <c r="A59" s="1">
        <v>850247</v>
      </c>
      <c r="B59" s="1" t="s">
        <v>230</v>
      </c>
      <c r="C59" s="1" t="s">
        <v>231</v>
      </c>
      <c r="D59" s="1" t="s">
        <v>98</v>
      </c>
      <c r="E59" s="1" t="s">
        <v>163</v>
      </c>
      <c r="F59" s="1" t="s">
        <v>25</v>
      </c>
      <c r="G59" s="2">
        <v>0.5</v>
      </c>
      <c r="H59" s="2">
        <v>0</v>
      </c>
      <c r="I59" s="1" t="s">
        <v>164</v>
      </c>
      <c r="J59" s="3">
        <v>0</v>
      </c>
      <c r="K59" s="3">
        <v>0</v>
      </c>
      <c r="L59" s="3">
        <v>1116000</v>
      </c>
      <c r="M59" s="3">
        <v>-558108</v>
      </c>
      <c r="N59" s="3">
        <v>-558000</v>
      </c>
      <c r="O59" s="3">
        <v>0</v>
      </c>
      <c r="P59" s="3">
        <v>557892</v>
      </c>
      <c r="Q59" s="32">
        <f>P59</f>
        <v>557892</v>
      </c>
      <c r="R59" s="3"/>
      <c r="S59" s="4"/>
      <c r="T59" s="4" t="s">
        <v>76</v>
      </c>
      <c r="U59" s="1" t="s">
        <v>232</v>
      </c>
      <c r="V59" s="1" t="s">
        <v>30</v>
      </c>
      <c r="W59" s="5">
        <v>43801</v>
      </c>
    </row>
    <row r="60" spans="1:23" x14ac:dyDescent="0.2">
      <c r="A60" s="1">
        <v>864862</v>
      </c>
      <c r="B60" s="1" t="s">
        <v>233</v>
      </c>
      <c r="C60" s="1" t="s">
        <v>234</v>
      </c>
      <c r="D60" s="1" t="s">
        <v>93</v>
      </c>
      <c r="E60" s="1" t="s">
        <v>94</v>
      </c>
      <c r="F60" s="1" t="s">
        <v>87</v>
      </c>
      <c r="G60" s="2">
        <v>0.5</v>
      </c>
      <c r="H60" s="2">
        <v>0</v>
      </c>
      <c r="I60" s="1" t="s">
        <v>95</v>
      </c>
      <c r="J60" s="3">
        <v>0</v>
      </c>
      <c r="K60" s="3">
        <v>0</v>
      </c>
      <c r="L60" s="3">
        <v>6500</v>
      </c>
      <c r="M60" s="3">
        <v>-6470</v>
      </c>
      <c r="N60" s="3">
        <v>-3250</v>
      </c>
      <c r="O60" s="3">
        <v>0</v>
      </c>
      <c r="P60" s="3">
        <v>30</v>
      </c>
      <c r="Q60" s="32">
        <f>P60*111.85</f>
        <v>3355.5</v>
      </c>
      <c r="R60" s="3"/>
      <c r="S60" s="4"/>
      <c r="T60" s="4" t="s">
        <v>76</v>
      </c>
      <c r="U60" s="1" t="s">
        <v>235</v>
      </c>
      <c r="V60" s="1" t="s">
        <v>30</v>
      </c>
      <c r="W60" s="5" t="s">
        <v>236</v>
      </c>
    </row>
    <row r="61" spans="1:23" x14ac:dyDescent="0.2">
      <c r="A61" s="1">
        <v>90854</v>
      </c>
      <c r="B61" s="1" t="s">
        <v>237</v>
      </c>
      <c r="C61" s="1" t="s">
        <v>238</v>
      </c>
      <c r="D61" s="1" t="s">
        <v>85</v>
      </c>
      <c r="E61" s="1" t="s">
        <v>86</v>
      </c>
      <c r="F61" s="1" t="s">
        <v>25</v>
      </c>
      <c r="G61" s="2">
        <v>0.5</v>
      </c>
      <c r="H61" s="2">
        <v>0</v>
      </c>
      <c r="I61" s="1" t="s">
        <v>88</v>
      </c>
      <c r="J61" s="3">
        <v>0</v>
      </c>
      <c r="K61" s="3">
        <v>0</v>
      </c>
      <c r="L61" s="3">
        <v>780000</v>
      </c>
      <c r="M61" s="3">
        <v>-766732</v>
      </c>
      <c r="N61" s="3">
        <v>-390000</v>
      </c>
      <c r="O61" s="3">
        <v>0</v>
      </c>
      <c r="P61" s="3">
        <v>13268</v>
      </c>
      <c r="Q61" s="32">
        <f t="shared" ref="Q61:Q63" si="9">P61</f>
        <v>13268</v>
      </c>
      <c r="R61" s="3"/>
      <c r="S61" s="4"/>
      <c r="T61" s="4" t="s">
        <v>76</v>
      </c>
      <c r="U61" s="1" t="s">
        <v>77</v>
      </c>
      <c r="V61" s="1" t="s">
        <v>119</v>
      </c>
      <c r="W61" s="5" t="s">
        <v>172</v>
      </c>
    </row>
    <row r="62" spans="1:23" x14ac:dyDescent="0.2">
      <c r="A62" s="1">
        <v>65756</v>
      </c>
      <c r="B62" s="1" t="s">
        <v>239</v>
      </c>
      <c r="C62" s="1" t="s">
        <v>240</v>
      </c>
      <c r="D62" s="1" t="s">
        <v>85</v>
      </c>
      <c r="E62" s="1" t="s">
        <v>86</v>
      </c>
      <c r="F62" s="1" t="s">
        <v>25</v>
      </c>
      <c r="G62" s="2">
        <v>0.5</v>
      </c>
      <c r="H62" s="2">
        <v>0</v>
      </c>
      <c r="I62" s="1" t="s">
        <v>88</v>
      </c>
      <c r="J62" s="3">
        <v>0</v>
      </c>
      <c r="K62" s="3">
        <v>0</v>
      </c>
      <c r="L62" s="3">
        <v>2228000</v>
      </c>
      <c r="M62" s="3">
        <v>-2301846</v>
      </c>
      <c r="N62" s="3">
        <v>-1114000</v>
      </c>
      <c r="O62" s="3">
        <v>0</v>
      </c>
      <c r="P62" s="3">
        <v>-73846</v>
      </c>
      <c r="Q62" s="32">
        <f t="shared" si="9"/>
        <v>-73846</v>
      </c>
      <c r="R62" s="3"/>
      <c r="S62" s="4"/>
      <c r="T62" s="4" t="s">
        <v>76</v>
      </c>
      <c r="U62" s="1" t="s">
        <v>241</v>
      </c>
      <c r="V62" s="1" t="s">
        <v>119</v>
      </c>
      <c r="W62" s="5" t="s">
        <v>31</v>
      </c>
    </row>
    <row r="63" spans="1:23" x14ac:dyDescent="0.2">
      <c r="A63" s="1">
        <v>84939</v>
      </c>
      <c r="B63" s="1" t="s">
        <v>242</v>
      </c>
      <c r="C63" s="1" t="s">
        <v>243</v>
      </c>
      <c r="D63" s="1" t="s">
        <v>98</v>
      </c>
      <c r="E63" s="1" t="s">
        <v>244</v>
      </c>
      <c r="F63" s="1" t="s">
        <v>25</v>
      </c>
      <c r="G63" s="2">
        <v>0.5</v>
      </c>
      <c r="H63" s="2">
        <v>0</v>
      </c>
      <c r="I63" s="1" t="s">
        <v>245</v>
      </c>
      <c r="J63" s="3">
        <v>0</v>
      </c>
      <c r="K63" s="3">
        <v>530000</v>
      </c>
      <c r="L63" s="3">
        <v>0</v>
      </c>
      <c r="M63" s="3">
        <v>-4473</v>
      </c>
      <c r="N63" s="3">
        <v>0</v>
      </c>
      <c r="O63" s="3">
        <v>0</v>
      </c>
      <c r="P63" s="3">
        <v>-4473</v>
      </c>
      <c r="Q63" s="32">
        <f t="shared" si="9"/>
        <v>-4473</v>
      </c>
      <c r="R63" s="3"/>
      <c r="S63" s="4"/>
      <c r="T63" s="4" t="s">
        <v>76</v>
      </c>
      <c r="U63" s="1" t="s">
        <v>246</v>
      </c>
      <c r="V63" s="1" t="s">
        <v>30</v>
      </c>
      <c r="W63" s="5" t="s">
        <v>229</v>
      </c>
    </row>
    <row r="64" spans="1:23" x14ac:dyDescent="0.2">
      <c r="A64" s="1">
        <v>338282</v>
      </c>
      <c r="B64" s="1" t="s">
        <v>247</v>
      </c>
      <c r="C64" s="1" t="s">
        <v>248</v>
      </c>
      <c r="D64" s="1" t="s">
        <v>85</v>
      </c>
      <c r="E64" s="1" t="s">
        <v>94</v>
      </c>
      <c r="F64" s="1" t="s">
        <v>87</v>
      </c>
      <c r="G64" s="2">
        <v>0.5</v>
      </c>
      <c r="H64" s="2">
        <v>0</v>
      </c>
      <c r="I64" s="1" t="s">
        <v>249</v>
      </c>
      <c r="J64" s="3">
        <v>0</v>
      </c>
      <c r="K64" s="3">
        <v>3300</v>
      </c>
      <c r="L64" s="3">
        <v>0</v>
      </c>
      <c r="M64" s="3">
        <v>1650</v>
      </c>
      <c r="N64" s="3">
        <v>1650</v>
      </c>
      <c r="O64" s="3">
        <v>0</v>
      </c>
      <c r="P64" s="3">
        <v>1650</v>
      </c>
      <c r="Q64" s="32">
        <f t="shared" ref="Q64:Q65" si="10">P64*111.85</f>
        <v>184552.5</v>
      </c>
      <c r="R64" s="3"/>
      <c r="S64" s="4"/>
      <c r="T64" s="4" t="s">
        <v>76</v>
      </c>
      <c r="U64" s="1" t="s">
        <v>171</v>
      </c>
      <c r="V64" s="1" t="s">
        <v>30</v>
      </c>
      <c r="W64" s="5" t="s">
        <v>250</v>
      </c>
    </row>
    <row r="65" spans="1:23" x14ac:dyDescent="0.2">
      <c r="A65" s="1">
        <v>861494</v>
      </c>
      <c r="B65" s="1" t="s">
        <v>251</v>
      </c>
      <c r="C65" s="1" t="s">
        <v>252</v>
      </c>
      <c r="D65" s="1" t="s">
        <v>85</v>
      </c>
      <c r="E65" s="1" t="s">
        <v>94</v>
      </c>
      <c r="F65" s="1" t="s">
        <v>87</v>
      </c>
      <c r="G65" s="2">
        <v>0.5</v>
      </c>
      <c r="H65" s="2">
        <v>0</v>
      </c>
      <c r="I65" s="1" t="s">
        <v>249</v>
      </c>
      <c r="J65" s="3">
        <v>0</v>
      </c>
      <c r="K65" s="3">
        <v>3200</v>
      </c>
      <c r="L65" s="3">
        <v>0</v>
      </c>
      <c r="M65" s="3">
        <v>1600</v>
      </c>
      <c r="N65" s="3">
        <v>1600</v>
      </c>
      <c r="O65" s="3">
        <v>0</v>
      </c>
      <c r="P65" s="3">
        <v>1600</v>
      </c>
      <c r="Q65" s="32">
        <f t="shared" si="10"/>
        <v>178960</v>
      </c>
      <c r="R65" s="3"/>
      <c r="S65" s="4"/>
      <c r="T65" s="4" t="s">
        <v>76</v>
      </c>
      <c r="U65" s="1" t="s">
        <v>253</v>
      </c>
      <c r="V65" s="1" t="s">
        <v>30</v>
      </c>
      <c r="W65" s="5" t="s">
        <v>250</v>
      </c>
    </row>
    <row r="66" spans="1:23" x14ac:dyDescent="0.2">
      <c r="A66" s="1">
        <v>688884</v>
      </c>
      <c r="B66" s="1" t="s">
        <v>953</v>
      </c>
      <c r="C66" s="1" t="s">
        <v>954</v>
      </c>
      <c r="D66" s="1" t="s">
        <v>74</v>
      </c>
      <c r="E66" s="1" t="s">
        <v>35</v>
      </c>
      <c r="F66" s="1" t="s">
        <v>75</v>
      </c>
      <c r="G66" s="2">
        <v>0.5</v>
      </c>
      <c r="H66" s="2">
        <v>0</v>
      </c>
      <c r="I66" s="1" t="s">
        <v>36</v>
      </c>
      <c r="J66" s="1">
        <v>0</v>
      </c>
      <c r="K66" s="1">
        <v>0</v>
      </c>
      <c r="L66" s="1">
        <v>0</v>
      </c>
      <c r="M66" s="1">
        <v>10</v>
      </c>
      <c r="N66" s="1">
        <v>0</v>
      </c>
      <c r="O66" s="1">
        <v>10</v>
      </c>
      <c r="P66" s="1">
        <v>10</v>
      </c>
      <c r="Q66" s="32">
        <f>P66*74.15</f>
        <v>741.5</v>
      </c>
      <c r="R66" s="1"/>
      <c r="S66" s="4"/>
      <c r="T66" s="4" t="s">
        <v>76</v>
      </c>
      <c r="U66" s="1" t="s">
        <v>955</v>
      </c>
      <c r="V66" s="1" t="s">
        <v>956</v>
      </c>
      <c r="W66" s="26" t="s">
        <v>778</v>
      </c>
    </row>
    <row r="67" spans="1:23" x14ac:dyDescent="0.2">
      <c r="A67" s="1">
        <v>405549</v>
      </c>
      <c r="B67" s="1" t="s">
        <v>957</v>
      </c>
      <c r="C67" s="1" t="s">
        <v>958</v>
      </c>
      <c r="D67" s="1" t="s">
        <v>959</v>
      </c>
      <c r="E67" s="1" t="s">
        <v>53</v>
      </c>
      <c r="F67" s="1" t="s">
        <v>25</v>
      </c>
      <c r="G67" s="2">
        <v>0</v>
      </c>
      <c r="H67" s="2">
        <v>0</v>
      </c>
      <c r="I67" s="1" t="s">
        <v>36</v>
      </c>
      <c r="J67" s="1">
        <v>0</v>
      </c>
      <c r="K67" s="1">
        <v>0</v>
      </c>
      <c r="L67" s="1">
        <v>0</v>
      </c>
      <c r="M67" s="1">
        <v>3500</v>
      </c>
      <c r="N67" s="1">
        <v>0</v>
      </c>
      <c r="O67" s="1">
        <v>3500</v>
      </c>
      <c r="P67" s="1">
        <v>3500</v>
      </c>
      <c r="Q67" s="32">
        <f>M67</f>
        <v>3500</v>
      </c>
      <c r="R67" s="3" t="s">
        <v>980</v>
      </c>
      <c r="S67" s="4"/>
      <c r="T67" s="4" t="s">
        <v>76</v>
      </c>
      <c r="U67" s="1" t="s">
        <v>81</v>
      </c>
      <c r="V67" s="1" t="s">
        <v>951</v>
      </c>
      <c r="W67" s="26" t="s">
        <v>824</v>
      </c>
    </row>
    <row r="68" spans="1:23" x14ac:dyDescent="0.2">
      <c r="A68" s="1">
        <v>861066</v>
      </c>
      <c r="B68" s="1" t="s">
        <v>254</v>
      </c>
      <c r="C68" s="1" t="s">
        <v>254</v>
      </c>
      <c r="D68" s="1" t="s">
        <v>255</v>
      </c>
      <c r="E68" s="1" t="s">
        <v>187</v>
      </c>
      <c r="F68" s="1" t="s">
        <v>87</v>
      </c>
      <c r="G68" s="2">
        <v>0.3</v>
      </c>
      <c r="H68" s="2">
        <v>0</v>
      </c>
      <c r="I68" s="1" t="s">
        <v>188</v>
      </c>
      <c r="J68" s="3">
        <v>16450</v>
      </c>
      <c r="K68" s="3">
        <v>64350</v>
      </c>
      <c r="L68" s="3">
        <v>176600</v>
      </c>
      <c r="M68" s="3">
        <v>38620</v>
      </c>
      <c r="N68" s="3">
        <v>-7935</v>
      </c>
      <c r="O68" s="3">
        <v>46555</v>
      </c>
      <c r="P68" s="3">
        <v>215220</v>
      </c>
      <c r="Q68" s="32">
        <f t="shared" ref="Q68:Q71" si="11">P68*111.85</f>
        <v>24072357</v>
      </c>
      <c r="R68" s="3"/>
      <c r="S68" s="4" t="s">
        <v>123</v>
      </c>
      <c r="T68" s="4" t="s">
        <v>256</v>
      </c>
      <c r="U68" s="1" t="s">
        <v>257</v>
      </c>
      <c r="V68" s="1" t="s">
        <v>30</v>
      </c>
      <c r="W68" s="5" t="s">
        <v>90</v>
      </c>
    </row>
    <row r="69" spans="1:23" x14ac:dyDescent="0.2">
      <c r="A69" s="1">
        <v>859300</v>
      </c>
      <c r="B69" s="1" t="s">
        <v>258</v>
      </c>
      <c r="C69" s="1" t="s">
        <v>259</v>
      </c>
      <c r="D69" s="1" t="s">
        <v>255</v>
      </c>
      <c r="E69" s="1" t="s">
        <v>187</v>
      </c>
      <c r="F69" s="1" t="s">
        <v>87</v>
      </c>
      <c r="G69" s="2">
        <v>0.3</v>
      </c>
      <c r="H69" s="2">
        <v>0</v>
      </c>
      <c r="I69" s="1" t="s">
        <v>188</v>
      </c>
      <c r="J69" s="3">
        <v>0</v>
      </c>
      <c r="K69" s="3">
        <v>26800</v>
      </c>
      <c r="L69" s="3">
        <v>73350</v>
      </c>
      <c r="M69" s="3">
        <v>18665</v>
      </c>
      <c r="N69" s="3">
        <v>-3245</v>
      </c>
      <c r="O69" s="3">
        <v>21910</v>
      </c>
      <c r="P69" s="3">
        <v>92015</v>
      </c>
      <c r="Q69" s="32">
        <f t="shared" si="11"/>
        <v>10291877.75</v>
      </c>
      <c r="R69" s="3"/>
      <c r="S69" s="4" t="s">
        <v>123</v>
      </c>
      <c r="T69" s="4" t="s">
        <v>256</v>
      </c>
      <c r="U69" s="1" t="s">
        <v>257</v>
      </c>
      <c r="V69" s="1" t="s">
        <v>30</v>
      </c>
      <c r="W69" s="5" t="s">
        <v>260</v>
      </c>
    </row>
    <row r="70" spans="1:23" x14ac:dyDescent="0.2">
      <c r="A70" s="1">
        <v>851628</v>
      </c>
      <c r="B70" s="1" t="s">
        <v>261</v>
      </c>
      <c r="C70" s="1" t="s">
        <v>261</v>
      </c>
      <c r="D70" s="1" t="s">
        <v>255</v>
      </c>
      <c r="E70" s="1" t="s">
        <v>187</v>
      </c>
      <c r="F70" s="1" t="s">
        <v>87</v>
      </c>
      <c r="G70" s="2">
        <v>0.3</v>
      </c>
      <c r="H70" s="2">
        <v>0</v>
      </c>
      <c r="I70" s="1" t="s">
        <v>188</v>
      </c>
      <c r="J70" s="3">
        <v>51070</v>
      </c>
      <c r="K70" s="3">
        <v>45950</v>
      </c>
      <c r="L70" s="3">
        <v>264050</v>
      </c>
      <c r="M70" s="3">
        <v>38873.5</v>
      </c>
      <c r="N70" s="3">
        <v>-47050</v>
      </c>
      <c r="O70" s="3">
        <v>85923.5</v>
      </c>
      <c r="P70" s="3">
        <v>302923.5</v>
      </c>
      <c r="Q70" s="32">
        <f t="shared" si="11"/>
        <v>33881993.475000001</v>
      </c>
      <c r="R70" s="3"/>
      <c r="S70" s="4" t="s">
        <v>123</v>
      </c>
      <c r="T70" s="4" t="s">
        <v>256</v>
      </c>
      <c r="U70" s="1" t="s">
        <v>257</v>
      </c>
      <c r="V70" s="1" t="s">
        <v>108</v>
      </c>
      <c r="W70" s="5" t="s">
        <v>260</v>
      </c>
    </row>
    <row r="71" spans="1:23" x14ac:dyDescent="0.2">
      <c r="A71" s="1">
        <v>861805</v>
      </c>
      <c r="B71" s="1" t="s">
        <v>262</v>
      </c>
      <c r="C71" s="1" t="s">
        <v>263</v>
      </c>
      <c r="D71" s="1" t="s">
        <v>255</v>
      </c>
      <c r="E71" s="1" t="s">
        <v>187</v>
      </c>
      <c r="F71" s="1" t="s">
        <v>87</v>
      </c>
      <c r="G71" s="2">
        <v>0.3</v>
      </c>
      <c r="H71" s="2">
        <v>0</v>
      </c>
      <c r="I71" s="1" t="s">
        <v>188</v>
      </c>
      <c r="J71" s="3">
        <v>38500</v>
      </c>
      <c r="K71" s="3">
        <v>0</v>
      </c>
      <c r="L71" s="3">
        <v>66500</v>
      </c>
      <c r="M71" s="3">
        <v>19100</v>
      </c>
      <c r="N71" s="3">
        <v>-19950</v>
      </c>
      <c r="O71" s="3">
        <v>39050</v>
      </c>
      <c r="P71" s="3">
        <v>85600</v>
      </c>
      <c r="Q71" s="32">
        <f t="shared" si="11"/>
        <v>9574360</v>
      </c>
      <c r="R71" s="3"/>
      <c r="S71" s="4" t="s">
        <v>123</v>
      </c>
      <c r="T71" s="4" t="s">
        <v>256</v>
      </c>
      <c r="U71" s="1" t="s">
        <v>257</v>
      </c>
      <c r="V71" s="1" t="s">
        <v>108</v>
      </c>
      <c r="W71" s="5" t="s">
        <v>55</v>
      </c>
    </row>
    <row r="72" spans="1:23" x14ac:dyDescent="0.2">
      <c r="A72" s="1">
        <v>859525</v>
      </c>
      <c r="B72" s="1" t="s">
        <v>264</v>
      </c>
      <c r="C72" s="1" t="s">
        <v>265</v>
      </c>
      <c r="D72" s="1" t="s">
        <v>266</v>
      </c>
      <c r="E72" s="1" t="s">
        <v>267</v>
      </c>
      <c r="F72" s="1" t="s">
        <v>25</v>
      </c>
      <c r="G72" s="2">
        <v>0</v>
      </c>
      <c r="H72" s="2">
        <v>0</v>
      </c>
      <c r="I72" s="1" t="s">
        <v>268</v>
      </c>
      <c r="J72" s="3">
        <v>4699000</v>
      </c>
      <c r="K72" s="3">
        <v>0</v>
      </c>
      <c r="L72" s="3">
        <v>0</v>
      </c>
      <c r="M72" s="3">
        <v>3681000</v>
      </c>
      <c r="N72" s="3">
        <v>0</v>
      </c>
      <c r="O72" s="3">
        <v>3681000</v>
      </c>
      <c r="P72" s="3">
        <v>3681000</v>
      </c>
      <c r="Q72" s="32">
        <f>P72</f>
        <v>3681000</v>
      </c>
      <c r="R72" s="3"/>
      <c r="S72" s="4" t="s">
        <v>43</v>
      </c>
      <c r="T72" s="4" t="s">
        <v>256</v>
      </c>
      <c r="U72" s="1" t="s">
        <v>269</v>
      </c>
      <c r="V72" s="1" t="s">
        <v>30</v>
      </c>
      <c r="W72" s="5" t="s">
        <v>51</v>
      </c>
    </row>
    <row r="73" spans="1:23" x14ac:dyDescent="0.2">
      <c r="A73" s="1">
        <v>193259</v>
      </c>
      <c r="B73" s="1" t="s">
        <v>270</v>
      </c>
      <c r="C73" s="1" t="s">
        <v>271</v>
      </c>
      <c r="D73" s="1" t="s">
        <v>255</v>
      </c>
      <c r="E73" s="1" t="s">
        <v>187</v>
      </c>
      <c r="F73" s="1" t="s">
        <v>87</v>
      </c>
      <c r="G73" s="2">
        <v>0.5</v>
      </c>
      <c r="H73" s="2">
        <v>0</v>
      </c>
      <c r="I73" s="1" t="s">
        <v>188</v>
      </c>
      <c r="J73" s="3">
        <v>0</v>
      </c>
      <c r="K73" s="3">
        <v>0</v>
      </c>
      <c r="L73" s="3">
        <v>6000</v>
      </c>
      <c r="M73" s="3">
        <v>0</v>
      </c>
      <c r="N73" s="3">
        <v>-3000</v>
      </c>
      <c r="O73" s="3">
        <v>3000</v>
      </c>
      <c r="P73" s="3">
        <v>6000</v>
      </c>
      <c r="Q73" s="32">
        <f t="shared" ref="Q73:Q80" si="12">P73*111.85</f>
        <v>671100</v>
      </c>
      <c r="R73" s="3"/>
      <c r="S73" s="4" t="s">
        <v>27</v>
      </c>
      <c r="T73" s="4" t="s">
        <v>272</v>
      </c>
      <c r="U73" s="1" t="s">
        <v>102</v>
      </c>
      <c r="V73" s="1" t="s">
        <v>30</v>
      </c>
      <c r="W73" s="5" t="s">
        <v>181</v>
      </c>
    </row>
    <row r="74" spans="1:23" x14ac:dyDescent="0.2">
      <c r="A74" s="1">
        <v>173476</v>
      </c>
      <c r="B74" s="1" t="s">
        <v>273</v>
      </c>
      <c r="C74" s="1" t="s">
        <v>274</v>
      </c>
      <c r="D74" s="1" t="s">
        <v>191</v>
      </c>
      <c r="E74" s="1" t="s">
        <v>86</v>
      </c>
      <c r="F74" s="1" t="s">
        <v>87</v>
      </c>
      <c r="G74" s="2">
        <v>0.5</v>
      </c>
      <c r="H74" s="2">
        <v>0</v>
      </c>
      <c r="I74" s="1" t="s">
        <v>192</v>
      </c>
      <c r="J74" s="3">
        <v>0</v>
      </c>
      <c r="K74" s="3">
        <v>0</v>
      </c>
      <c r="L74" s="3">
        <v>33900</v>
      </c>
      <c r="M74" s="3">
        <v>-10599.7</v>
      </c>
      <c r="N74" s="3">
        <v>-16950</v>
      </c>
      <c r="O74" s="3">
        <v>6350.3</v>
      </c>
      <c r="P74" s="3">
        <v>23300.3</v>
      </c>
      <c r="Q74" s="32">
        <f t="shared" si="12"/>
        <v>2606138.5549999997</v>
      </c>
      <c r="R74" s="3"/>
      <c r="S74" s="4" t="s">
        <v>27</v>
      </c>
      <c r="T74" s="4" t="s">
        <v>272</v>
      </c>
      <c r="U74" s="1" t="s">
        <v>275</v>
      </c>
      <c r="V74" s="1" t="s">
        <v>119</v>
      </c>
      <c r="W74" s="5">
        <v>43650</v>
      </c>
    </row>
    <row r="75" spans="1:23" x14ac:dyDescent="0.2">
      <c r="A75" s="1">
        <v>807899</v>
      </c>
      <c r="B75" s="1" t="s">
        <v>276</v>
      </c>
      <c r="C75" s="1" t="s">
        <v>277</v>
      </c>
      <c r="D75" s="1" t="s">
        <v>191</v>
      </c>
      <c r="E75" s="1" t="s">
        <v>86</v>
      </c>
      <c r="F75" s="1" t="s">
        <v>87</v>
      </c>
      <c r="G75" s="2">
        <v>0.5</v>
      </c>
      <c r="H75" s="2">
        <v>0</v>
      </c>
      <c r="I75" s="1" t="s">
        <v>192</v>
      </c>
      <c r="J75" s="3">
        <v>0</v>
      </c>
      <c r="K75" s="3">
        <v>0</v>
      </c>
      <c r="L75" s="3">
        <v>7800</v>
      </c>
      <c r="M75" s="3">
        <v>-3850</v>
      </c>
      <c r="N75" s="3">
        <v>-3900</v>
      </c>
      <c r="O75" s="3">
        <v>50</v>
      </c>
      <c r="P75" s="3">
        <v>3950</v>
      </c>
      <c r="Q75" s="32">
        <f t="shared" si="12"/>
        <v>441807.5</v>
      </c>
      <c r="R75" s="3"/>
      <c r="S75" s="4" t="s">
        <v>27</v>
      </c>
      <c r="T75" s="4" t="s">
        <v>272</v>
      </c>
      <c r="U75" s="1" t="s">
        <v>193</v>
      </c>
      <c r="V75" s="1" t="s">
        <v>30</v>
      </c>
      <c r="W75" s="5">
        <v>43742</v>
      </c>
    </row>
    <row r="76" spans="1:23" x14ac:dyDescent="0.2">
      <c r="A76" s="1">
        <v>863449</v>
      </c>
      <c r="B76" s="1" t="s">
        <v>278</v>
      </c>
      <c r="C76" s="1" t="s">
        <v>279</v>
      </c>
      <c r="D76" s="1" t="s">
        <v>191</v>
      </c>
      <c r="E76" s="1" t="s">
        <v>86</v>
      </c>
      <c r="F76" s="1" t="s">
        <v>87</v>
      </c>
      <c r="G76" s="2">
        <v>0.5</v>
      </c>
      <c r="H76" s="2">
        <v>0</v>
      </c>
      <c r="I76" s="1" t="s">
        <v>192</v>
      </c>
      <c r="J76" s="3">
        <v>0</v>
      </c>
      <c r="K76" s="3">
        <v>0</v>
      </c>
      <c r="L76" s="3">
        <v>6300</v>
      </c>
      <c r="M76" s="3">
        <v>-2859</v>
      </c>
      <c r="N76" s="3">
        <v>-3150</v>
      </c>
      <c r="O76" s="3">
        <v>291</v>
      </c>
      <c r="P76" s="3">
        <v>3441</v>
      </c>
      <c r="Q76" s="32">
        <f t="shared" si="12"/>
        <v>384875.85</v>
      </c>
      <c r="R76" s="3"/>
      <c r="S76" s="4" t="s">
        <v>27</v>
      </c>
      <c r="T76" s="4" t="s">
        <v>272</v>
      </c>
      <c r="U76" s="1" t="s">
        <v>232</v>
      </c>
      <c r="V76" s="1" t="s">
        <v>119</v>
      </c>
      <c r="W76" s="5" t="s">
        <v>280</v>
      </c>
    </row>
    <row r="77" spans="1:23" x14ac:dyDescent="0.2">
      <c r="A77" s="1">
        <v>850764</v>
      </c>
      <c r="B77" s="1" t="s">
        <v>281</v>
      </c>
      <c r="C77" s="1" t="s">
        <v>282</v>
      </c>
      <c r="D77" s="1" t="s">
        <v>191</v>
      </c>
      <c r="E77" s="1" t="s">
        <v>86</v>
      </c>
      <c r="F77" s="1" t="s">
        <v>87</v>
      </c>
      <c r="G77" s="2">
        <v>0.5</v>
      </c>
      <c r="H77" s="2">
        <v>0</v>
      </c>
      <c r="I77" s="1" t="s">
        <v>192</v>
      </c>
      <c r="J77" s="3">
        <v>0</v>
      </c>
      <c r="K77" s="3">
        <v>0</v>
      </c>
      <c r="L77" s="3">
        <v>14600</v>
      </c>
      <c r="M77" s="3">
        <v>-7105</v>
      </c>
      <c r="N77" s="3">
        <v>-7300</v>
      </c>
      <c r="O77" s="3">
        <v>195</v>
      </c>
      <c r="P77" s="3">
        <v>7495</v>
      </c>
      <c r="Q77" s="32">
        <f t="shared" si="12"/>
        <v>838315.75</v>
      </c>
      <c r="R77" s="3"/>
      <c r="S77" s="4" t="s">
        <v>27</v>
      </c>
      <c r="T77" s="4" t="s">
        <v>272</v>
      </c>
      <c r="U77" s="1" t="s">
        <v>283</v>
      </c>
      <c r="V77" s="1" t="s">
        <v>119</v>
      </c>
      <c r="W77" s="5" t="s">
        <v>284</v>
      </c>
    </row>
    <row r="78" spans="1:23" x14ac:dyDescent="0.2">
      <c r="A78" s="1">
        <v>311352</v>
      </c>
      <c r="B78" s="1" t="s">
        <v>285</v>
      </c>
      <c r="C78" s="1" t="s">
        <v>286</v>
      </c>
      <c r="D78" s="1" t="s">
        <v>191</v>
      </c>
      <c r="E78" s="1" t="s">
        <v>86</v>
      </c>
      <c r="F78" s="1" t="s">
        <v>87</v>
      </c>
      <c r="G78" s="2">
        <v>0.5</v>
      </c>
      <c r="H78" s="2">
        <v>0</v>
      </c>
      <c r="I78" s="1" t="s">
        <v>192</v>
      </c>
      <c r="J78" s="3">
        <v>0</v>
      </c>
      <c r="K78" s="3">
        <v>0</v>
      </c>
      <c r="L78" s="3">
        <v>13100</v>
      </c>
      <c r="M78" s="3">
        <v>-6498.66</v>
      </c>
      <c r="N78" s="3">
        <v>-6550</v>
      </c>
      <c r="O78" s="3">
        <v>51.34</v>
      </c>
      <c r="P78" s="3">
        <v>6601.34</v>
      </c>
      <c r="Q78" s="32">
        <f t="shared" si="12"/>
        <v>738359.87899999996</v>
      </c>
      <c r="R78" s="3"/>
      <c r="S78" s="4" t="s">
        <v>27</v>
      </c>
      <c r="T78" s="4" t="s">
        <v>272</v>
      </c>
      <c r="U78" s="1" t="s">
        <v>275</v>
      </c>
      <c r="V78" s="1" t="s">
        <v>30</v>
      </c>
      <c r="W78" s="5" t="s">
        <v>172</v>
      </c>
    </row>
    <row r="79" spans="1:23" x14ac:dyDescent="0.2">
      <c r="A79" s="1">
        <v>863900</v>
      </c>
      <c r="B79" s="1" t="s">
        <v>287</v>
      </c>
      <c r="C79" s="1" t="s">
        <v>288</v>
      </c>
      <c r="D79" s="1" t="s">
        <v>191</v>
      </c>
      <c r="E79" s="1" t="s">
        <v>86</v>
      </c>
      <c r="F79" s="1" t="s">
        <v>87</v>
      </c>
      <c r="G79" s="2">
        <v>0.5</v>
      </c>
      <c r="H79" s="2">
        <v>0</v>
      </c>
      <c r="I79" s="1" t="s">
        <v>192</v>
      </c>
      <c r="J79" s="3">
        <v>0</v>
      </c>
      <c r="K79" s="3">
        <v>0</v>
      </c>
      <c r="L79" s="3">
        <v>10000</v>
      </c>
      <c r="M79" s="3">
        <v>-4500</v>
      </c>
      <c r="N79" s="3">
        <v>-5000</v>
      </c>
      <c r="O79" s="3">
        <v>500</v>
      </c>
      <c r="P79" s="3">
        <v>5500</v>
      </c>
      <c r="Q79" s="32">
        <f t="shared" si="12"/>
        <v>615175</v>
      </c>
      <c r="R79" s="3"/>
      <c r="S79" s="4" t="s">
        <v>27</v>
      </c>
      <c r="T79" s="4" t="s">
        <v>272</v>
      </c>
      <c r="U79" s="1" t="s">
        <v>180</v>
      </c>
      <c r="V79" s="1" t="s">
        <v>119</v>
      </c>
      <c r="W79" s="5" t="s">
        <v>172</v>
      </c>
    </row>
    <row r="80" spans="1:23" x14ac:dyDescent="0.2">
      <c r="A80" s="1">
        <v>864531</v>
      </c>
      <c r="B80" s="1" t="s">
        <v>289</v>
      </c>
      <c r="C80" s="1" t="s">
        <v>290</v>
      </c>
      <c r="D80" s="1" t="s">
        <v>191</v>
      </c>
      <c r="E80" s="1" t="s">
        <v>86</v>
      </c>
      <c r="F80" s="1" t="s">
        <v>87</v>
      </c>
      <c r="G80" s="2">
        <v>0.5</v>
      </c>
      <c r="H80" s="2">
        <v>0</v>
      </c>
      <c r="I80" s="1" t="s">
        <v>192</v>
      </c>
      <c r="J80" s="3">
        <v>0</v>
      </c>
      <c r="K80" s="3">
        <v>0</v>
      </c>
      <c r="L80" s="3">
        <v>13500</v>
      </c>
      <c r="M80" s="3">
        <v>-2.1800000000000002</v>
      </c>
      <c r="N80" s="3">
        <v>-6750</v>
      </c>
      <c r="O80" s="3">
        <v>6747.82</v>
      </c>
      <c r="P80" s="3">
        <v>13497.82</v>
      </c>
      <c r="Q80" s="32">
        <f t="shared" si="12"/>
        <v>1509731.1669999999</v>
      </c>
      <c r="R80" s="3"/>
      <c r="S80" s="4" t="s">
        <v>27</v>
      </c>
      <c r="T80" s="4" t="s">
        <v>272</v>
      </c>
      <c r="U80" s="1" t="s">
        <v>102</v>
      </c>
      <c r="V80" s="1" t="s">
        <v>119</v>
      </c>
      <c r="W80" s="5" t="s">
        <v>31</v>
      </c>
    </row>
    <row r="81" spans="1:23" x14ac:dyDescent="0.2">
      <c r="A81" s="1">
        <v>865223</v>
      </c>
      <c r="B81" s="1" t="s">
        <v>291</v>
      </c>
      <c r="C81" s="1" t="s">
        <v>292</v>
      </c>
      <c r="D81" s="1" t="s">
        <v>98</v>
      </c>
      <c r="E81" s="1" t="s">
        <v>293</v>
      </c>
      <c r="F81" s="1" t="s">
        <v>100</v>
      </c>
      <c r="G81" s="2">
        <v>0.5</v>
      </c>
      <c r="H81" s="2">
        <v>0</v>
      </c>
      <c r="I81" s="1" t="s">
        <v>101</v>
      </c>
      <c r="J81" s="3">
        <v>0</v>
      </c>
      <c r="K81" s="3">
        <v>0</v>
      </c>
      <c r="L81" s="3">
        <v>2200</v>
      </c>
      <c r="M81" s="3">
        <v>0</v>
      </c>
      <c r="N81" s="3">
        <v>-1100</v>
      </c>
      <c r="O81" s="3">
        <v>1100</v>
      </c>
      <c r="P81" s="3">
        <v>2200</v>
      </c>
      <c r="Q81" s="32">
        <f>P81*Currency!B4</f>
        <v>317152</v>
      </c>
      <c r="R81" s="3"/>
      <c r="S81" s="4" t="s">
        <v>27</v>
      </c>
      <c r="T81" s="4" t="s">
        <v>272</v>
      </c>
      <c r="U81" s="1" t="s">
        <v>253</v>
      </c>
      <c r="V81" s="1" t="s">
        <v>30</v>
      </c>
      <c r="W81" s="5">
        <v>43589</v>
      </c>
    </row>
    <row r="82" spans="1:23" x14ac:dyDescent="0.2">
      <c r="A82" s="1">
        <v>755387</v>
      </c>
      <c r="B82" s="1" t="s">
        <v>294</v>
      </c>
      <c r="C82" s="1" t="s">
        <v>295</v>
      </c>
      <c r="D82" s="1" t="s">
        <v>98</v>
      </c>
      <c r="E82" s="1" t="s">
        <v>293</v>
      </c>
      <c r="F82" s="1" t="s">
        <v>100</v>
      </c>
      <c r="G82" s="2">
        <v>0.5</v>
      </c>
      <c r="H82" s="2">
        <v>0</v>
      </c>
      <c r="I82" s="1" t="s">
        <v>101</v>
      </c>
      <c r="J82" s="3">
        <v>0</v>
      </c>
      <c r="K82" s="3">
        <v>0</v>
      </c>
      <c r="L82" s="3">
        <v>3653</v>
      </c>
      <c r="M82" s="3">
        <v>30.67</v>
      </c>
      <c r="N82" s="3">
        <v>-1826.5</v>
      </c>
      <c r="O82" s="3">
        <v>1857.17</v>
      </c>
      <c r="P82" s="3">
        <v>3683.67</v>
      </c>
      <c r="Q82" s="32">
        <f>P82*Currency!B4</f>
        <v>531037.86719999998</v>
      </c>
      <c r="R82" s="3"/>
      <c r="S82" s="4" t="s">
        <v>27</v>
      </c>
      <c r="T82" s="4" t="s">
        <v>272</v>
      </c>
      <c r="U82" s="1" t="s">
        <v>118</v>
      </c>
      <c r="V82" s="1" t="s">
        <v>119</v>
      </c>
      <c r="W82" s="5">
        <v>43742</v>
      </c>
    </row>
    <row r="83" spans="1:23" x14ac:dyDescent="0.2">
      <c r="A83" s="1">
        <v>843798</v>
      </c>
      <c r="B83" s="1" t="s">
        <v>296</v>
      </c>
      <c r="C83" s="1" t="s">
        <v>297</v>
      </c>
      <c r="D83" s="1" t="s">
        <v>255</v>
      </c>
      <c r="E83" s="1" t="s">
        <v>187</v>
      </c>
      <c r="F83" s="1" t="s">
        <v>87</v>
      </c>
      <c r="G83" s="2">
        <v>0.5</v>
      </c>
      <c r="H83" s="2">
        <v>0</v>
      </c>
      <c r="I83" s="1" t="s">
        <v>188</v>
      </c>
      <c r="J83" s="3">
        <v>0</v>
      </c>
      <c r="K83" s="3">
        <v>4100</v>
      </c>
      <c r="L83" s="3">
        <v>8500</v>
      </c>
      <c r="M83" s="3">
        <v>2045.26</v>
      </c>
      <c r="N83" s="3">
        <v>-2200</v>
      </c>
      <c r="O83" s="3">
        <v>4245.26</v>
      </c>
      <c r="P83" s="3">
        <v>10545.26</v>
      </c>
      <c r="Q83" s="32">
        <f>P83*111.85</f>
        <v>1179487.331</v>
      </c>
      <c r="R83" s="3"/>
      <c r="S83" s="4" t="s">
        <v>123</v>
      </c>
      <c r="T83" s="4" t="s">
        <v>272</v>
      </c>
      <c r="U83" s="1" t="s">
        <v>102</v>
      </c>
      <c r="V83" s="1" t="s">
        <v>30</v>
      </c>
      <c r="W83" s="5">
        <v>43803</v>
      </c>
    </row>
    <row r="84" spans="1:23" x14ac:dyDescent="0.2">
      <c r="A84" s="1">
        <v>63699</v>
      </c>
      <c r="B84" s="1" t="s">
        <v>298</v>
      </c>
      <c r="C84" s="1" t="s">
        <v>299</v>
      </c>
      <c r="D84" s="1" t="s">
        <v>191</v>
      </c>
      <c r="E84" s="1" t="s">
        <v>86</v>
      </c>
      <c r="F84" s="1" t="s">
        <v>25</v>
      </c>
      <c r="G84" s="2">
        <v>0.5</v>
      </c>
      <c r="H84" s="2">
        <v>0</v>
      </c>
      <c r="I84" s="1" t="s">
        <v>192</v>
      </c>
      <c r="J84" s="3">
        <v>2050000</v>
      </c>
      <c r="K84" s="3">
        <v>3950000</v>
      </c>
      <c r="L84" s="3">
        <v>3820000</v>
      </c>
      <c r="M84" s="3">
        <v>1120730</v>
      </c>
      <c r="N84" s="3">
        <v>65000</v>
      </c>
      <c r="O84" s="3">
        <v>1055730</v>
      </c>
      <c r="P84" s="3">
        <v>4940730</v>
      </c>
      <c r="Q84" s="32">
        <f>P84</f>
        <v>4940730</v>
      </c>
      <c r="R84" s="3"/>
      <c r="S84" s="4" t="s">
        <v>123</v>
      </c>
      <c r="T84" s="4" t="s">
        <v>272</v>
      </c>
      <c r="U84" s="1" t="s">
        <v>77</v>
      </c>
      <c r="V84" s="1" t="s">
        <v>119</v>
      </c>
      <c r="W84" s="5" t="s">
        <v>250</v>
      </c>
    </row>
    <row r="85" spans="1:23" x14ac:dyDescent="0.2">
      <c r="A85" s="1">
        <v>138384</v>
      </c>
      <c r="B85" s="1" t="s">
        <v>300</v>
      </c>
      <c r="C85" s="1" t="s">
        <v>301</v>
      </c>
      <c r="D85" s="1" t="s">
        <v>191</v>
      </c>
      <c r="E85" s="1" t="s">
        <v>86</v>
      </c>
      <c r="F85" s="1" t="s">
        <v>87</v>
      </c>
      <c r="G85" s="2">
        <v>0.5</v>
      </c>
      <c r="H85" s="2">
        <v>0</v>
      </c>
      <c r="I85" s="1" t="s">
        <v>192</v>
      </c>
      <c r="J85" s="3">
        <v>0</v>
      </c>
      <c r="K85" s="3">
        <v>22948</v>
      </c>
      <c r="L85" s="3">
        <v>48874</v>
      </c>
      <c r="M85" s="3">
        <v>-7806.9400999999998</v>
      </c>
      <c r="N85" s="3">
        <v>-12963</v>
      </c>
      <c r="O85" s="3">
        <v>5156.0599000000002</v>
      </c>
      <c r="P85" s="3">
        <v>41067.0599</v>
      </c>
      <c r="Q85" s="32">
        <f>P85*111.85</f>
        <v>4593350.6498149997</v>
      </c>
      <c r="R85" s="3"/>
      <c r="S85" s="4" t="s">
        <v>123</v>
      </c>
      <c r="T85" s="4" t="s">
        <v>272</v>
      </c>
      <c r="U85" s="1" t="s">
        <v>77</v>
      </c>
      <c r="V85" s="1" t="s">
        <v>119</v>
      </c>
      <c r="W85" s="5" t="s">
        <v>250</v>
      </c>
    </row>
    <row r="86" spans="1:23" x14ac:dyDescent="0.2">
      <c r="A86" s="1">
        <v>124970</v>
      </c>
      <c r="B86" s="1" t="s">
        <v>302</v>
      </c>
      <c r="C86" s="1" t="s">
        <v>303</v>
      </c>
      <c r="D86" s="1" t="s">
        <v>304</v>
      </c>
      <c r="E86" s="1" t="s">
        <v>305</v>
      </c>
      <c r="F86" s="1" t="s">
        <v>25</v>
      </c>
      <c r="G86" s="2">
        <v>0.5</v>
      </c>
      <c r="H86" s="2">
        <v>0</v>
      </c>
      <c r="I86" s="1" t="s">
        <v>101</v>
      </c>
      <c r="J86" s="3">
        <v>408000</v>
      </c>
      <c r="K86" s="3">
        <v>649000</v>
      </c>
      <c r="L86" s="3">
        <v>1624000</v>
      </c>
      <c r="M86" s="3">
        <v>115500</v>
      </c>
      <c r="N86" s="3">
        <v>-487500</v>
      </c>
      <c r="O86" s="3">
        <v>603000</v>
      </c>
      <c r="P86" s="3">
        <v>1739500</v>
      </c>
      <c r="Q86" s="32">
        <f t="shared" ref="Q86:Q87" si="13">P86</f>
        <v>1739500</v>
      </c>
      <c r="R86" s="3"/>
      <c r="S86" s="4" t="s">
        <v>123</v>
      </c>
      <c r="T86" s="4" t="s">
        <v>272</v>
      </c>
      <c r="U86" s="1" t="s">
        <v>283</v>
      </c>
      <c r="V86" s="1" t="s">
        <v>119</v>
      </c>
      <c r="W86" s="5" t="s">
        <v>38</v>
      </c>
    </row>
    <row r="87" spans="1:23" x14ac:dyDescent="0.2">
      <c r="A87" s="1">
        <v>26107</v>
      </c>
      <c r="B87" s="1" t="s">
        <v>306</v>
      </c>
      <c r="C87" s="1" t="s">
        <v>307</v>
      </c>
      <c r="D87" s="1" t="s">
        <v>191</v>
      </c>
      <c r="E87" s="1" t="s">
        <v>86</v>
      </c>
      <c r="F87" s="1" t="s">
        <v>25</v>
      </c>
      <c r="G87" s="2">
        <v>0.5</v>
      </c>
      <c r="H87" s="2">
        <v>0</v>
      </c>
      <c r="I87" s="1" t="s">
        <v>192</v>
      </c>
      <c r="J87" s="3">
        <v>2520000</v>
      </c>
      <c r="K87" s="3">
        <v>0</v>
      </c>
      <c r="L87" s="3">
        <v>0</v>
      </c>
      <c r="M87" s="3">
        <v>1340537</v>
      </c>
      <c r="N87" s="3">
        <v>0</v>
      </c>
      <c r="O87" s="3">
        <v>1340537</v>
      </c>
      <c r="P87" s="3">
        <v>1340537</v>
      </c>
      <c r="Q87" s="32">
        <f t="shared" si="13"/>
        <v>1340537</v>
      </c>
      <c r="R87" s="3"/>
      <c r="S87" s="4" t="s">
        <v>43</v>
      </c>
      <c r="T87" s="4" t="s">
        <v>272</v>
      </c>
      <c r="U87" s="1" t="s">
        <v>275</v>
      </c>
      <c r="V87" s="1" t="s">
        <v>119</v>
      </c>
      <c r="W87" s="5" t="s">
        <v>308</v>
      </c>
    </row>
    <row r="88" spans="1:23" x14ac:dyDescent="0.2">
      <c r="A88" s="1">
        <v>128773</v>
      </c>
      <c r="B88" s="1" t="s">
        <v>309</v>
      </c>
      <c r="C88" s="1" t="s">
        <v>310</v>
      </c>
      <c r="D88" s="1" t="s">
        <v>191</v>
      </c>
      <c r="E88" s="1" t="s">
        <v>86</v>
      </c>
      <c r="F88" s="1" t="s">
        <v>87</v>
      </c>
      <c r="G88" s="2">
        <v>0.5</v>
      </c>
      <c r="H88" s="2">
        <v>0</v>
      </c>
      <c r="I88" s="1" t="s">
        <v>192</v>
      </c>
      <c r="J88" s="3">
        <v>6100</v>
      </c>
      <c r="K88" s="3">
        <v>0</v>
      </c>
      <c r="L88" s="3">
        <v>0</v>
      </c>
      <c r="M88" s="3">
        <v>2790</v>
      </c>
      <c r="N88" s="3">
        <v>0</v>
      </c>
      <c r="O88" s="3">
        <v>2790</v>
      </c>
      <c r="P88" s="3">
        <v>2790</v>
      </c>
      <c r="Q88" s="32">
        <f t="shared" ref="Q88:Q92" si="14">P88*111.85</f>
        <v>312061.5</v>
      </c>
      <c r="R88" s="3"/>
      <c r="S88" s="4" t="s">
        <v>43</v>
      </c>
      <c r="T88" s="4" t="s">
        <v>272</v>
      </c>
      <c r="U88" s="1" t="s">
        <v>165</v>
      </c>
      <c r="V88" s="1" t="s">
        <v>119</v>
      </c>
      <c r="W88" s="5" t="s">
        <v>311</v>
      </c>
    </row>
    <row r="89" spans="1:23" x14ac:dyDescent="0.2">
      <c r="A89" s="1">
        <v>618130</v>
      </c>
      <c r="B89" s="1" t="s">
        <v>312</v>
      </c>
      <c r="C89" s="1" t="s">
        <v>313</v>
      </c>
      <c r="D89" s="1" t="s">
        <v>191</v>
      </c>
      <c r="E89" s="1" t="s">
        <v>86</v>
      </c>
      <c r="F89" s="1" t="s">
        <v>87</v>
      </c>
      <c r="G89" s="2">
        <v>0.5</v>
      </c>
      <c r="H89" s="2">
        <v>0</v>
      </c>
      <c r="I89" s="1" t="s">
        <v>192</v>
      </c>
      <c r="J89" s="3">
        <v>0</v>
      </c>
      <c r="K89" s="3">
        <v>0</v>
      </c>
      <c r="L89" s="3">
        <v>5200</v>
      </c>
      <c r="M89" s="3">
        <v>-3625</v>
      </c>
      <c r="N89" s="3">
        <v>-2600</v>
      </c>
      <c r="O89" s="3">
        <v>0</v>
      </c>
      <c r="P89" s="3">
        <v>1575</v>
      </c>
      <c r="Q89" s="32">
        <f t="shared" si="14"/>
        <v>176163.75</v>
      </c>
      <c r="R89" s="3"/>
      <c r="S89" s="4"/>
      <c r="T89" s="4" t="s">
        <v>272</v>
      </c>
      <c r="U89" s="1" t="s">
        <v>235</v>
      </c>
      <c r="V89" s="1" t="s">
        <v>119</v>
      </c>
      <c r="W89" s="5">
        <v>43500</v>
      </c>
    </row>
    <row r="90" spans="1:23" x14ac:dyDescent="0.2">
      <c r="A90" s="1">
        <v>863154</v>
      </c>
      <c r="B90" s="1" t="s">
        <v>314</v>
      </c>
      <c r="C90" s="1" t="s">
        <v>315</v>
      </c>
      <c r="D90" s="1" t="s">
        <v>191</v>
      </c>
      <c r="E90" s="1" t="s">
        <v>86</v>
      </c>
      <c r="F90" s="1" t="s">
        <v>87</v>
      </c>
      <c r="G90" s="2">
        <v>0.5</v>
      </c>
      <c r="H90" s="2">
        <v>0</v>
      </c>
      <c r="I90" s="1" t="s">
        <v>192</v>
      </c>
      <c r="J90" s="3">
        <v>0</v>
      </c>
      <c r="K90" s="3">
        <v>0</v>
      </c>
      <c r="L90" s="3">
        <v>17000</v>
      </c>
      <c r="M90" s="3">
        <v>-9000</v>
      </c>
      <c r="N90" s="3">
        <v>-8500</v>
      </c>
      <c r="O90" s="3">
        <v>0</v>
      </c>
      <c r="P90" s="3">
        <v>8000</v>
      </c>
      <c r="Q90" s="32">
        <f t="shared" si="14"/>
        <v>894800</v>
      </c>
      <c r="R90" s="3"/>
      <c r="S90" s="4"/>
      <c r="T90" s="4" t="s">
        <v>272</v>
      </c>
      <c r="U90" s="1" t="s">
        <v>77</v>
      </c>
      <c r="V90" s="1" t="s">
        <v>119</v>
      </c>
      <c r="W90" s="5">
        <v>43528</v>
      </c>
    </row>
    <row r="91" spans="1:23" x14ac:dyDescent="0.2">
      <c r="A91" s="1">
        <v>285268</v>
      </c>
      <c r="B91" s="1" t="s">
        <v>316</v>
      </c>
      <c r="C91" s="1" t="s">
        <v>317</v>
      </c>
      <c r="D91" s="1" t="s">
        <v>191</v>
      </c>
      <c r="E91" s="1" t="s">
        <v>86</v>
      </c>
      <c r="F91" s="1" t="s">
        <v>87</v>
      </c>
      <c r="G91" s="2">
        <v>0.5</v>
      </c>
      <c r="H91" s="2">
        <v>0</v>
      </c>
      <c r="I91" s="1" t="s">
        <v>192</v>
      </c>
      <c r="J91" s="3">
        <v>0</v>
      </c>
      <c r="K91" s="3">
        <v>0</v>
      </c>
      <c r="L91" s="3">
        <v>7400</v>
      </c>
      <c r="M91" s="3">
        <v>-3700</v>
      </c>
      <c r="N91" s="3">
        <v>-3700</v>
      </c>
      <c r="O91" s="3">
        <v>0</v>
      </c>
      <c r="P91" s="3">
        <v>3700</v>
      </c>
      <c r="Q91" s="32">
        <f t="shared" si="14"/>
        <v>413845</v>
      </c>
      <c r="R91" s="3"/>
      <c r="S91" s="4"/>
      <c r="T91" s="4" t="s">
        <v>272</v>
      </c>
      <c r="U91" s="1" t="s">
        <v>235</v>
      </c>
      <c r="V91" s="1" t="s">
        <v>30</v>
      </c>
      <c r="W91" s="5">
        <v>43559</v>
      </c>
    </row>
    <row r="92" spans="1:23" x14ac:dyDescent="0.2">
      <c r="A92" s="1">
        <v>414176</v>
      </c>
      <c r="B92" s="1" t="s">
        <v>318</v>
      </c>
      <c r="C92" s="1" t="s">
        <v>319</v>
      </c>
      <c r="D92" s="1" t="s">
        <v>191</v>
      </c>
      <c r="E92" s="1" t="s">
        <v>86</v>
      </c>
      <c r="F92" s="1" t="s">
        <v>87</v>
      </c>
      <c r="G92" s="2">
        <v>0.5</v>
      </c>
      <c r="H92" s="2">
        <v>0</v>
      </c>
      <c r="I92" s="1" t="s">
        <v>192</v>
      </c>
      <c r="J92" s="3">
        <v>0</v>
      </c>
      <c r="K92" s="3">
        <v>0</v>
      </c>
      <c r="L92" s="3">
        <v>35500</v>
      </c>
      <c r="M92" s="3">
        <v>-17750</v>
      </c>
      <c r="N92" s="3">
        <v>-17750</v>
      </c>
      <c r="O92" s="3">
        <v>0</v>
      </c>
      <c r="P92" s="3">
        <v>17750</v>
      </c>
      <c r="Q92" s="32">
        <f t="shared" si="14"/>
        <v>1985337.5</v>
      </c>
      <c r="R92" s="3"/>
      <c r="S92" s="4"/>
      <c r="T92" s="4" t="s">
        <v>272</v>
      </c>
      <c r="U92" s="1" t="s">
        <v>235</v>
      </c>
      <c r="V92" s="1" t="s">
        <v>30</v>
      </c>
      <c r="W92" s="5">
        <v>43559</v>
      </c>
    </row>
    <row r="93" spans="1:23" x14ac:dyDescent="0.2">
      <c r="A93" s="1">
        <v>84519</v>
      </c>
      <c r="B93" s="1" t="s">
        <v>320</v>
      </c>
      <c r="C93" s="1" t="s">
        <v>321</v>
      </c>
      <c r="D93" s="1" t="s">
        <v>191</v>
      </c>
      <c r="E93" s="1" t="s">
        <v>86</v>
      </c>
      <c r="F93" s="1" t="s">
        <v>25</v>
      </c>
      <c r="G93" s="2">
        <v>0.5</v>
      </c>
      <c r="H93" s="2">
        <v>0</v>
      </c>
      <c r="I93" s="1" t="s">
        <v>192</v>
      </c>
      <c r="J93" s="3">
        <v>0</v>
      </c>
      <c r="K93" s="3">
        <v>0</v>
      </c>
      <c r="L93" s="3">
        <v>1081500</v>
      </c>
      <c r="M93" s="3">
        <v>-667860</v>
      </c>
      <c r="N93" s="3">
        <v>-540750</v>
      </c>
      <c r="O93" s="3">
        <v>0</v>
      </c>
      <c r="P93" s="3">
        <v>413640</v>
      </c>
      <c r="Q93" s="32">
        <f t="shared" ref="Q93:Q94" si="15">P93</f>
        <v>413640</v>
      </c>
      <c r="R93" s="3"/>
      <c r="S93" s="4"/>
      <c r="T93" s="4" t="s">
        <v>272</v>
      </c>
      <c r="U93" s="1" t="s">
        <v>102</v>
      </c>
      <c r="V93" s="1" t="s">
        <v>119</v>
      </c>
      <c r="W93" s="5">
        <v>43589</v>
      </c>
    </row>
    <row r="94" spans="1:23" x14ac:dyDescent="0.2">
      <c r="A94" s="1">
        <v>100727</v>
      </c>
      <c r="B94" s="1" t="s">
        <v>322</v>
      </c>
      <c r="C94" s="1" t="s">
        <v>323</v>
      </c>
      <c r="D94" s="1" t="s">
        <v>191</v>
      </c>
      <c r="E94" s="1" t="s">
        <v>86</v>
      </c>
      <c r="F94" s="1" t="s">
        <v>25</v>
      </c>
      <c r="G94" s="2">
        <v>0.5</v>
      </c>
      <c r="H94" s="2">
        <v>0</v>
      </c>
      <c r="I94" s="1" t="s">
        <v>192</v>
      </c>
      <c r="J94" s="3">
        <v>0</v>
      </c>
      <c r="K94" s="3">
        <v>0</v>
      </c>
      <c r="L94" s="3">
        <v>1360000</v>
      </c>
      <c r="M94" s="3">
        <v>-680000</v>
      </c>
      <c r="N94" s="3">
        <v>-680000</v>
      </c>
      <c r="O94" s="3">
        <v>0</v>
      </c>
      <c r="P94" s="3">
        <v>680000</v>
      </c>
      <c r="Q94" s="32">
        <f t="shared" si="15"/>
        <v>680000</v>
      </c>
      <c r="R94" s="3"/>
      <c r="S94" s="4"/>
      <c r="T94" s="4" t="s">
        <v>272</v>
      </c>
      <c r="U94" s="1" t="s">
        <v>171</v>
      </c>
      <c r="V94" s="1" t="s">
        <v>119</v>
      </c>
      <c r="W94" s="5">
        <v>43589</v>
      </c>
    </row>
    <row r="95" spans="1:23" x14ac:dyDescent="0.2">
      <c r="A95" s="1">
        <v>248322</v>
      </c>
      <c r="B95" s="1" t="s">
        <v>324</v>
      </c>
      <c r="C95" s="1" t="s">
        <v>325</v>
      </c>
      <c r="D95" s="1" t="s">
        <v>191</v>
      </c>
      <c r="E95" s="1" t="s">
        <v>86</v>
      </c>
      <c r="F95" s="1" t="s">
        <v>87</v>
      </c>
      <c r="G95" s="2">
        <v>0.5</v>
      </c>
      <c r="H95" s="2">
        <v>0</v>
      </c>
      <c r="I95" s="1" t="s">
        <v>192</v>
      </c>
      <c r="J95" s="3">
        <v>0</v>
      </c>
      <c r="K95" s="3">
        <v>0</v>
      </c>
      <c r="L95" s="3">
        <v>4300</v>
      </c>
      <c r="M95" s="3">
        <v>-2150</v>
      </c>
      <c r="N95" s="3">
        <v>-2150</v>
      </c>
      <c r="O95" s="3">
        <v>0</v>
      </c>
      <c r="P95" s="3">
        <v>2150</v>
      </c>
      <c r="Q95" s="32">
        <f t="shared" ref="Q95:Q97" si="16">P95*111.85</f>
        <v>240477.5</v>
      </c>
      <c r="R95" s="3"/>
      <c r="S95" s="4"/>
      <c r="T95" s="4" t="s">
        <v>272</v>
      </c>
      <c r="U95" s="1" t="s">
        <v>253</v>
      </c>
      <c r="V95" s="1" t="s">
        <v>119</v>
      </c>
      <c r="W95" s="5">
        <v>43589</v>
      </c>
    </row>
    <row r="96" spans="1:23" x14ac:dyDescent="0.2">
      <c r="A96" s="1">
        <v>236188</v>
      </c>
      <c r="B96" s="1" t="s">
        <v>326</v>
      </c>
      <c r="C96" s="1" t="s">
        <v>327</v>
      </c>
      <c r="D96" s="1" t="s">
        <v>191</v>
      </c>
      <c r="E96" s="1" t="s">
        <v>86</v>
      </c>
      <c r="F96" s="1" t="s">
        <v>87</v>
      </c>
      <c r="G96" s="2">
        <v>0.5</v>
      </c>
      <c r="H96" s="2">
        <v>0</v>
      </c>
      <c r="I96" s="1" t="s">
        <v>192</v>
      </c>
      <c r="J96" s="3">
        <v>0</v>
      </c>
      <c r="K96" s="3">
        <v>0</v>
      </c>
      <c r="L96" s="3">
        <v>12500</v>
      </c>
      <c r="M96" s="3">
        <v>-6250</v>
      </c>
      <c r="N96" s="3">
        <v>-6250</v>
      </c>
      <c r="O96" s="3">
        <v>0</v>
      </c>
      <c r="P96" s="3">
        <v>6250</v>
      </c>
      <c r="Q96" s="32">
        <f t="shared" si="16"/>
        <v>699062.5</v>
      </c>
      <c r="R96" s="3"/>
      <c r="S96" s="4"/>
      <c r="T96" s="4" t="s">
        <v>272</v>
      </c>
      <c r="U96" s="1" t="s">
        <v>124</v>
      </c>
      <c r="V96" s="1" t="s">
        <v>119</v>
      </c>
      <c r="W96" s="5">
        <v>43681</v>
      </c>
    </row>
    <row r="97" spans="1:23" x14ac:dyDescent="0.2">
      <c r="A97" s="1">
        <v>864734</v>
      </c>
      <c r="B97" s="1" t="s">
        <v>328</v>
      </c>
      <c r="C97" s="1" t="s">
        <v>329</v>
      </c>
      <c r="D97" s="1" t="s">
        <v>191</v>
      </c>
      <c r="E97" s="1" t="s">
        <v>86</v>
      </c>
      <c r="F97" s="1" t="s">
        <v>87</v>
      </c>
      <c r="G97" s="2">
        <v>0.5</v>
      </c>
      <c r="H97" s="2">
        <v>0</v>
      </c>
      <c r="I97" s="1" t="s">
        <v>192</v>
      </c>
      <c r="J97" s="3">
        <v>0</v>
      </c>
      <c r="K97" s="3">
        <v>0</v>
      </c>
      <c r="L97" s="3">
        <v>30800</v>
      </c>
      <c r="M97" s="3">
        <v>-15400</v>
      </c>
      <c r="N97" s="3">
        <v>-15400</v>
      </c>
      <c r="O97" s="3">
        <v>0</v>
      </c>
      <c r="P97" s="3">
        <v>15400</v>
      </c>
      <c r="Q97" s="32">
        <f t="shared" si="16"/>
        <v>1722490</v>
      </c>
      <c r="R97" s="3"/>
      <c r="S97" s="4"/>
      <c r="T97" s="4" t="s">
        <v>272</v>
      </c>
      <c r="U97" s="1" t="s">
        <v>235</v>
      </c>
      <c r="V97" s="1" t="s">
        <v>119</v>
      </c>
      <c r="W97" s="5">
        <v>43681</v>
      </c>
    </row>
    <row r="98" spans="1:23" x14ac:dyDescent="0.2">
      <c r="A98" s="1">
        <v>107219</v>
      </c>
      <c r="B98" s="1" t="s">
        <v>330</v>
      </c>
      <c r="C98" s="1" t="s">
        <v>331</v>
      </c>
      <c r="D98" s="1" t="s">
        <v>191</v>
      </c>
      <c r="E98" s="1" t="s">
        <v>86</v>
      </c>
      <c r="F98" s="1" t="s">
        <v>25</v>
      </c>
      <c r="G98" s="2">
        <v>0.25</v>
      </c>
      <c r="H98" s="2">
        <v>0</v>
      </c>
      <c r="I98" s="1" t="s">
        <v>192</v>
      </c>
      <c r="J98" s="3">
        <v>0</v>
      </c>
      <c r="K98" s="3">
        <v>0</v>
      </c>
      <c r="L98" s="3">
        <v>4535000</v>
      </c>
      <c r="M98" s="3">
        <v>-4430030</v>
      </c>
      <c r="N98" s="3">
        <v>-1133750</v>
      </c>
      <c r="O98" s="3">
        <v>0</v>
      </c>
      <c r="P98" s="3">
        <v>104970</v>
      </c>
      <c r="Q98" s="32">
        <f>P98</f>
        <v>104970</v>
      </c>
      <c r="R98" s="3"/>
      <c r="S98" s="4"/>
      <c r="T98" s="4" t="s">
        <v>272</v>
      </c>
      <c r="U98" s="1" t="s">
        <v>131</v>
      </c>
      <c r="V98" s="1" t="s">
        <v>119</v>
      </c>
      <c r="W98" s="5">
        <v>43742</v>
      </c>
    </row>
    <row r="99" spans="1:23" x14ac:dyDescent="0.2">
      <c r="A99" s="1">
        <v>827192</v>
      </c>
      <c r="B99" s="1" t="s">
        <v>332</v>
      </c>
      <c r="C99" s="1" t="s">
        <v>333</v>
      </c>
      <c r="D99" s="1" t="s">
        <v>191</v>
      </c>
      <c r="E99" s="1" t="s">
        <v>86</v>
      </c>
      <c r="F99" s="1" t="s">
        <v>87</v>
      </c>
      <c r="G99" s="2">
        <v>0.5</v>
      </c>
      <c r="H99" s="2">
        <v>0</v>
      </c>
      <c r="I99" s="1" t="s">
        <v>192</v>
      </c>
      <c r="J99" s="3">
        <v>0</v>
      </c>
      <c r="K99" s="3">
        <v>0</v>
      </c>
      <c r="L99" s="3">
        <v>30400</v>
      </c>
      <c r="M99" s="3">
        <v>-16000</v>
      </c>
      <c r="N99" s="3">
        <v>-15200</v>
      </c>
      <c r="O99" s="3">
        <v>0</v>
      </c>
      <c r="P99" s="3">
        <v>14400</v>
      </c>
      <c r="Q99" s="32">
        <f t="shared" ref="Q99:Q102" si="17">P99*111.85</f>
        <v>1610640</v>
      </c>
      <c r="R99" s="3"/>
      <c r="S99" s="4"/>
      <c r="T99" s="4" t="s">
        <v>272</v>
      </c>
      <c r="U99" s="1" t="s">
        <v>235</v>
      </c>
      <c r="V99" s="1" t="s">
        <v>30</v>
      </c>
      <c r="W99" s="5">
        <v>43773</v>
      </c>
    </row>
    <row r="100" spans="1:23" x14ac:dyDescent="0.2">
      <c r="A100" s="1">
        <v>146979</v>
      </c>
      <c r="B100" s="1" t="s">
        <v>334</v>
      </c>
      <c r="C100" s="1" t="s">
        <v>335</v>
      </c>
      <c r="D100" s="1" t="s">
        <v>191</v>
      </c>
      <c r="E100" s="1" t="s">
        <v>86</v>
      </c>
      <c r="F100" s="1" t="s">
        <v>87</v>
      </c>
      <c r="G100" s="2">
        <v>0.5</v>
      </c>
      <c r="H100" s="2">
        <v>0</v>
      </c>
      <c r="I100" s="1" t="s">
        <v>192</v>
      </c>
      <c r="J100" s="3">
        <v>0</v>
      </c>
      <c r="K100" s="3">
        <v>0</v>
      </c>
      <c r="L100" s="3">
        <v>22264</v>
      </c>
      <c r="M100" s="3">
        <v>-16264</v>
      </c>
      <c r="N100" s="3">
        <v>-11132</v>
      </c>
      <c r="O100" s="3">
        <v>0</v>
      </c>
      <c r="P100" s="3">
        <v>6000</v>
      </c>
      <c r="Q100" s="32">
        <f t="shared" si="17"/>
        <v>671100</v>
      </c>
      <c r="R100" s="3"/>
      <c r="S100" s="4"/>
      <c r="T100" s="4" t="s">
        <v>272</v>
      </c>
      <c r="U100" s="1" t="s">
        <v>77</v>
      </c>
      <c r="V100" s="1" t="s">
        <v>119</v>
      </c>
      <c r="W100" s="5">
        <v>43773</v>
      </c>
    </row>
    <row r="101" spans="1:23" x14ac:dyDescent="0.2">
      <c r="A101" s="1">
        <v>381328</v>
      </c>
      <c r="B101" s="1" t="s">
        <v>336</v>
      </c>
      <c r="C101" s="1" t="s">
        <v>337</v>
      </c>
      <c r="D101" s="1" t="s">
        <v>191</v>
      </c>
      <c r="E101" s="1" t="s">
        <v>86</v>
      </c>
      <c r="F101" s="1" t="s">
        <v>87</v>
      </c>
      <c r="G101" s="2">
        <v>0.5</v>
      </c>
      <c r="H101" s="2">
        <v>0</v>
      </c>
      <c r="I101" s="1" t="s">
        <v>192</v>
      </c>
      <c r="J101" s="3">
        <v>0</v>
      </c>
      <c r="K101" s="3">
        <v>0</v>
      </c>
      <c r="L101" s="3">
        <v>3100</v>
      </c>
      <c r="M101" s="3">
        <v>-1578.2195999999999</v>
      </c>
      <c r="N101" s="3">
        <v>-1550</v>
      </c>
      <c r="O101" s="3">
        <v>0</v>
      </c>
      <c r="P101" s="3">
        <v>1521.7804000000001</v>
      </c>
      <c r="Q101" s="32">
        <f t="shared" si="17"/>
        <v>170211.13774000001</v>
      </c>
      <c r="R101" s="3"/>
      <c r="S101" s="4"/>
      <c r="T101" s="4" t="s">
        <v>272</v>
      </c>
      <c r="U101" s="1" t="s">
        <v>275</v>
      </c>
      <c r="V101" s="1" t="s">
        <v>30</v>
      </c>
      <c r="W101" s="5">
        <v>43803</v>
      </c>
    </row>
    <row r="102" spans="1:23" x14ac:dyDescent="0.2">
      <c r="A102" s="1">
        <v>797381</v>
      </c>
      <c r="B102" s="1" t="s">
        <v>338</v>
      </c>
      <c r="C102" s="1" t="s">
        <v>339</v>
      </c>
      <c r="D102" s="1" t="s">
        <v>191</v>
      </c>
      <c r="E102" s="1" t="s">
        <v>86</v>
      </c>
      <c r="F102" s="1" t="s">
        <v>87</v>
      </c>
      <c r="G102" s="2">
        <v>0.5</v>
      </c>
      <c r="H102" s="2">
        <v>0</v>
      </c>
      <c r="I102" s="1" t="s">
        <v>192</v>
      </c>
      <c r="J102" s="3">
        <v>0</v>
      </c>
      <c r="K102" s="3">
        <v>0</v>
      </c>
      <c r="L102" s="3">
        <v>18700</v>
      </c>
      <c r="M102" s="3">
        <v>-12875</v>
      </c>
      <c r="N102" s="3">
        <v>-9350</v>
      </c>
      <c r="O102" s="3">
        <v>0</v>
      </c>
      <c r="P102" s="3">
        <v>5825</v>
      </c>
      <c r="Q102" s="32">
        <f t="shared" si="17"/>
        <v>651526.25</v>
      </c>
      <c r="R102" s="3"/>
      <c r="S102" s="4"/>
      <c r="T102" s="4" t="s">
        <v>272</v>
      </c>
      <c r="U102" s="1" t="s">
        <v>102</v>
      </c>
      <c r="V102" s="1" t="s">
        <v>119</v>
      </c>
      <c r="W102" s="5">
        <v>43803</v>
      </c>
    </row>
    <row r="103" spans="1:23" x14ac:dyDescent="0.2">
      <c r="A103" s="1">
        <v>435898</v>
      </c>
      <c r="B103" s="1" t="s">
        <v>340</v>
      </c>
      <c r="C103" s="1" t="s">
        <v>341</v>
      </c>
      <c r="D103" s="1" t="s">
        <v>191</v>
      </c>
      <c r="E103" s="1" t="s">
        <v>86</v>
      </c>
      <c r="F103" s="1" t="s">
        <v>25</v>
      </c>
      <c r="G103" s="2">
        <v>0.3</v>
      </c>
      <c r="H103" s="2">
        <v>0</v>
      </c>
      <c r="I103" s="1" t="s">
        <v>192</v>
      </c>
      <c r="J103" s="3">
        <v>0</v>
      </c>
      <c r="K103" s="3">
        <v>0</v>
      </c>
      <c r="L103" s="3">
        <v>4540000</v>
      </c>
      <c r="M103" s="3">
        <v>-3279521</v>
      </c>
      <c r="N103" s="3">
        <v>-1362000</v>
      </c>
      <c r="O103" s="3">
        <v>0</v>
      </c>
      <c r="P103" s="3">
        <v>1260479</v>
      </c>
      <c r="Q103" s="32">
        <f>P103</f>
        <v>1260479</v>
      </c>
      <c r="R103" s="3"/>
      <c r="S103" s="4"/>
      <c r="T103" s="4" t="s">
        <v>272</v>
      </c>
      <c r="U103" s="1" t="s">
        <v>102</v>
      </c>
      <c r="V103" s="1" t="s">
        <v>30</v>
      </c>
      <c r="W103" s="5" t="s">
        <v>38</v>
      </c>
    </row>
    <row r="104" spans="1:23" x14ac:dyDescent="0.2">
      <c r="A104" s="1">
        <v>864886</v>
      </c>
      <c r="B104" s="1" t="s">
        <v>342</v>
      </c>
      <c r="C104" s="1" t="s">
        <v>343</v>
      </c>
      <c r="D104" s="1" t="s">
        <v>191</v>
      </c>
      <c r="E104" s="1" t="s">
        <v>86</v>
      </c>
      <c r="F104" s="1" t="s">
        <v>87</v>
      </c>
      <c r="G104" s="2">
        <v>0.5</v>
      </c>
      <c r="H104" s="2">
        <v>0</v>
      </c>
      <c r="I104" s="1" t="s">
        <v>192</v>
      </c>
      <c r="J104" s="3">
        <v>0</v>
      </c>
      <c r="K104" s="3">
        <v>0</v>
      </c>
      <c r="L104" s="3">
        <v>18900</v>
      </c>
      <c r="M104" s="3">
        <v>-14700</v>
      </c>
      <c r="N104" s="3">
        <v>-9450</v>
      </c>
      <c r="O104" s="3">
        <v>0</v>
      </c>
      <c r="P104" s="3">
        <v>4200</v>
      </c>
      <c r="Q104" s="32">
        <f t="shared" ref="Q104:Q105" si="18">P104*111.85</f>
        <v>469770</v>
      </c>
      <c r="R104" s="3"/>
      <c r="S104" s="4"/>
      <c r="T104" s="4" t="s">
        <v>272</v>
      </c>
      <c r="U104" s="1" t="s">
        <v>77</v>
      </c>
      <c r="V104" s="1" t="s">
        <v>119</v>
      </c>
      <c r="W104" s="5" t="s">
        <v>38</v>
      </c>
    </row>
    <row r="105" spans="1:23" x14ac:dyDescent="0.2">
      <c r="A105" s="1">
        <v>389154</v>
      </c>
      <c r="B105" s="1" t="s">
        <v>344</v>
      </c>
      <c r="C105" s="1" t="s">
        <v>345</v>
      </c>
      <c r="D105" s="1" t="s">
        <v>191</v>
      </c>
      <c r="E105" s="1" t="s">
        <v>86</v>
      </c>
      <c r="F105" s="1" t="s">
        <v>87</v>
      </c>
      <c r="G105" s="2">
        <v>0.5</v>
      </c>
      <c r="H105" s="2">
        <v>0</v>
      </c>
      <c r="I105" s="1" t="s">
        <v>192</v>
      </c>
      <c r="J105" s="3">
        <v>0</v>
      </c>
      <c r="K105" s="3">
        <v>9302</v>
      </c>
      <c r="L105" s="3">
        <v>12374</v>
      </c>
      <c r="M105" s="3">
        <v>-6795</v>
      </c>
      <c r="N105" s="3">
        <v>-1536</v>
      </c>
      <c r="O105" s="3">
        <v>0</v>
      </c>
      <c r="P105" s="3">
        <v>5579</v>
      </c>
      <c r="Q105" s="32">
        <f t="shared" si="18"/>
        <v>624011.15</v>
      </c>
      <c r="R105" s="3"/>
      <c r="S105" s="4"/>
      <c r="T105" s="4" t="s">
        <v>272</v>
      </c>
      <c r="U105" s="1" t="s">
        <v>102</v>
      </c>
      <c r="V105" s="1" t="s">
        <v>30</v>
      </c>
      <c r="W105" s="5" t="s">
        <v>31</v>
      </c>
    </row>
    <row r="106" spans="1:23" x14ac:dyDescent="0.2">
      <c r="A106" s="1">
        <v>385207</v>
      </c>
      <c r="B106" s="1" t="s">
        <v>346</v>
      </c>
      <c r="C106" s="1" t="s">
        <v>347</v>
      </c>
      <c r="D106" s="1" t="s">
        <v>153</v>
      </c>
      <c r="E106" s="1" t="s">
        <v>53</v>
      </c>
      <c r="F106" s="1" t="s">
        <v>25</v>
      </c>
      <c r="G106" s="2">
        <v>0</v>
      </c>
      <c r="H106" s="2">
        <v>0</v>
      </c>
      <c r="I106" s="1" t="s">
        <v>36</v>
      </c>
      <c r="J106" s="3">
        <v>0</v>
      </c>
      <c r="K106" s="3">
        <v>0</v>
      </c>
      <c r="L106" s="3">
        <v>1391000</v>
      </c>
      <c r="M106" s="3">
        <v>0</v>
      </c>
      <c r="N106" s="3">
        <v>0</v>
      </c>
      <c r="O106" s="3">
        <v>0</v>
      </c>
      <c r="P106" s="3">
        <v>1391000</v>
      </c>
      <c r="Q106" s="32">
        <f>M106</f>
        <v>0</v>
      </c>
      <c r="R106" s="3" t="s">
        <v>980</v>
      </c>
      <c r="S106" s="4"/>
      <c r="T106" s="4" t="s">
        <v>272</v>
      </c>
      <c r="U106" s="1" t="s">
        <v>81</v>
      </c>
      <c r="V106" s="1" t="s">
        <v>132</v>
      </c>
      <c r="W106" s="5">
        <v>43589</v>
      </c>
    </row>
    <row r="107" spans="1:23" x14ac:dyDescent="0.2">
      <c r="A107" s="1">
        <v>146527</v>
      </c>
      <c r="B107" s="1" t="s">
        <v>348</v>
      </c>
      <c r="C107" s="1" t="s">
        <v>349</v>
      </c>
      <c r="D107" s="1" t="s">
        <v>350</v>
      </c>
      <c r="E107" s="1" t="s">
        <v>35</v>
      </c>
      <c r="F107" s="1" t="s">
        <v>75</v>
      </c>
      <c r="G107" s="2">
        <v>0.25</v>
      </c>
      <c r="H107" s="2">
        <v>0</v>
      </c>
      <c r="I107" s="1" t="s">
        <v>36</v>
      </c>
      <c r="J107" s="3">
        <v>0</v>
      </c>
      <c r="K107" s="3">
        <v>0</v>
      </c>
      <c r="L107" s="3">
        <v>9350</v>
      </c>
      <c r="M107" s="3">
        <v>-2337.13</v>
      </c>
      <c r="N107" s="3">
        <v>-2337.5</v>
      </c>
      <c r="O107" s="3">
        <v>0.37</v>
      </c>
      <c r="P107" s="3">
        <v>7012.87</v>
      </c>
      <c r="Q107" s="32">
        <f t="shared" ref="Q107:Q109" si="19">P107*74.15</f>
        <v>520004.31050000002</v>
      </c>
      <c r="R107" s="3"/>
      <c r="S107" s="4"/>
      <c r="T107" s="4" t="s">
        <v>272</v>
      </c>
      <c r="U107" s="1" t="s">
        <v>351</v>
      </c>
      <c r="V107" s="1" t="s">
        <v>37</v>
      </c>
      <c r="W107" s="5">
        <v>43712</v>
      </c>
    </row>
    <row r="108" spans="1:23" x14ac:dyDescent="0.2">
      <c r="A108" s="1">
        <v>711626</v>
      </c>
      <c r="B108" s="1" t="s">
        <v>352</v>
      </c>
      <c r="C108" s="1" t="s">
        <v>353</v>
      </c>
      <c r="D108" s="1" t="s">
        <v>350</v>
      </c>
      <c r="E108" s="1" t="s">
        <v>35</v>
      </c>
      <c r="F108" s="1" t="s">
        <v>75</v>
      </c>
      <c r="G108" s="2">
        <v>0.25</v>
      </c>
      <c r="H108" s="2">
        <v>0</v>
      </c>
      <c r="I108" s="1" t="s">
        <v>36</v>
      </c>
      <c r="J108" s="3">
        <v>0</v>
      </c>
      <c r="K108" s="3">
        <v>0</v>
      </c>
      <c r="L108" s="3">
        <v>13500</v>
      </c>
      <c r="M108" s="3">
        <v>-3375</v>
      </c>
      <c r="N108" s="3">
        <v>-3375</v>
      </c>
      <c r="O108" s="3">
        <v>0</v>
      </c>
      <c r="P108" s="3">
        <v>10125</v>
      </c>
      <c r="Q108" s="32">
        <f t="shared" si="19"/>
        <v>750768.75</v>
      </c>
      <c r="R108" s="3"/>
      <c r="S108" s="4"/>
      <c r="T108" s="4" t="s">
        <v>272</v>
      </c>
      <c r="U108" s="1" t="s">
        <v>149</v>
      </c>
      <c r="V108" s="1" t="s">
        <v>37</v>
      </c>
      <c r="W108" s="5">
        <v>43712</v>
      </c>
    </row>
    <row r="109" spans="1:23" x14ac:dyDescent="0.2">
      <c r="A109" s="1">
        <v>863869</v>
      </c>
      <c r="B109" s="1" t="s">
        <v>354</v>
      </c>
      <c r="C109" s="1" t="s">
        <v>354</v>
      </c>
      <c r="D109" s="1" t="s">
        <v>122</v>
      </c>
      <c r="E109" s="1" t="s">
        <v>35</v>
      </c>
      <c r="F109" s="1" t="s">
        <v>75</v>
      </c>
      <c r="G109" s="2">
        <v>0.25</v>
      </c>
      <c r="H109" s="2">
        <v>0</v>
      </c>
      <c r="I109" s="1" t="s">
        <v>36</v>
      </c>
      <c r="J109" s="3">
        <v>0</v>
      </c>
      <c r="K109" s="3">
        <v>0</v>
      </c>
      <c r="L109" s="3">
        <v>10500</v>
      </c>
      <c r="M109" s="3">
        <v>-10250</v>
      </c>
      <c r="N109" s="3">
        <v>-2625</v>
      </c>
      <c r="O109" s="3">
        <v>0</v>
      </c>
      <c r="P109" s="3">
        <v>250</v>
      </c>
      <c r="Q109" s="32">
        <f t="shared" si="19"/>
        <v>18537.5</v>
      </c>
      <c r="R109" s="3"/>
      <c r="S109" s="4"/>
      <c r="T109" s="4" t="s">
        <v>272</v>
      </c>
      <c r="U109" s="1" t="s">
        <v>351</v>
      </c>
      <c r="V109" s="1" t="s">
        <v>37</v>
      </c>
      <c r="W109" s="5">
        <v>43742</v>
      </c>
    </row>
    <row r="110" spans="1:23" x14ac:dyDescent="0.2">
      <c r="A110" s="1">
        <v>376124</v>
      </c>
      <c r="B110" s="1" t="s">
        <v>81</v>
      </c>
      <c r="C110" s="1" t="s">
        <v>355</v>
      </c>
      <c r="D110" s="1" t="s">
        <v>356</v>
      </c>
      <c r="E110" s="1" t="s">
        <v>53</v>
      </c>
      <c r="F110" s="1" t="s">
        <v>25</v>
      </c>
      <c r="G110" s="2">
        <v>0</v>
      </c>
      <c r="H110" s="2">
        <v>0</v>
      </c>
      <c r="I110" s="1" t="s">
        <v>36</v>
      </c>
      <c r="J110" s="3">
        <v>0</v>
      </c>
      <c r="K110" s="3">
        <v>0</v>
      </c>
      <c r="L110" s="3">
        <v>1152500</v>
      </c>
      <c r="M110" s="3">
        <v>0</v>
      </c>
      <c r="N110" s="3">
        <v>0</v>
      </c>
      <c r="O110" s="3">
        <v>0</v>
      </c>
      <c r="P110" s="3">
        <v>1152500</v>
      </c>
      <c r="Q110" s="32">
        <f>M110</f>
        <v>0</v>
      </c>
      <c r="R110" s="3" t="s">
        <v>980</v>
      </c>
      <c r="S110" s="4"/>
      <c r="T110" s="4" t="s">
        <v>272</v>
      </c>
      <c r="U110" s="1" t="s">
        <v>81</v>
      </c>
      <c r="V110" s="1" t="s">
        <v>37</v>
      </c>
      <c r="W110" s="5">
        <v>43742</v>
      </c>
    </row>
    <row r="111" spans="1:23" x14ac:dyDescent="0.2">
      <c r="A111" s="1">
        <v>864868</v>
      </c>
      <c r="B111" s="1" t="s">
        <v>357</v>
      </c>
      <c r="C111" s="1" t="s">
        <v>358</v>
      </c>
      <c r="D111" s="1" t="s">
        <v>359</v>
      </c>
      <c r="E111" s="1" t="s">
        <v>220</v>
      </c>
      <c r="F111" s="1" t="s">
        <v>75</v>
      </c>
      <c r="G111" s="2">
        <v>0.25</v>
      </c>
      <c r="H111" s="2">
        <v>0</v>
      </c>
      <c r="I111" s="1" t="s">
        <v>36</v>
      </c>
      <c r="J111" s="3">
        <v>0</v>
      </c>
      <c r="K111" s="3">
        <v>0</v>
      </c>
      <c r="L111" s="3">
        <v>12900</v>
      </c>
      <c r="M111" s="3">
        <v>-3225</v>
      </c>
      <c r="N111" s="3">
        <v>-3225</v>
      </c>
      <c r="O111" s="3">
        <v>0</v>
      </c>
      <c r="P111" s="3">
        <v>9675</v>
      </c>
      <c r="Q111" s="32">
        <f t="shared" ref="Q111:Q117" si="20">P111*74.15</f>
        <v>717401.25</v>
      </c>
      <c r="R111" s="3"/>
      <c r="S111" s="4"/>
      <c r="T111" s="4" t="s">
        <v>272</v>
      </c>
      <c r="U111" s="1" t="s">
        <v>149</v>
      </c>
      <c r="V111" s="1" t="s">
        <v>37</v>
      </c>
      <c r="W111" s="5">
        <v>43742</v>
      </c>
    </row>
    <row r="112" spans="1:23" x14ac:dyDescent="0.2">
      <c r="A112" s="1">
        <v>206961</v>
      </c>
      <c r="B112" s="1" t="s">
        <v>360</v>
      </c>
      <c r="C112" s="1" t="s">
        <v>361</v>
      </c>
      <c r="D112" s="1" t="s">
        <v>215</v>
      </c>
      <c r="E112" s="1" t="s">
        <v>35</v>
      </c>
      <c r="F112" s="1" t="s">
        <v>75</v>
      </c>
      <c r="G112" s="2">
        <v>0</v>
      </c>
      <c r="H112" s="2">
        <v>0</v>
      </c>
      <c r="I112" s="1" t="s">
        <v>36</v>
      </c>
      <c r="J112" s="3">
        <v>0</v>
      </c>
      <c r="K112" s="3">
        <v>0</v>
      </c>
      <c r="L112" s="3">
        <v>4650</v>
      </c>
      <c r="M112" s="3">
        <v>0</v>
      </c>
      <c r="N112" s="3">
        <v>0</v>
      </c>
      <c r="O112" s="3">
        <v>0</v>
      </c>
      <c r="P112" s="3">
        <v>4650</v>
      </c>
      <c r="Q112" s="32">
        <f t="shared" si="20"/>
        <v>344797.5</v>
      </c>
      <c r="R112" s="3"/>
      <c r="S112" s="4"/>
      <c r="T112" s="4" t="s">
        <v>272</v>
      </c>
      <c r="U112" s="1" t="s">
        <v>131</v>
      </c>
      <c r="V112" s="1" t="s">
        <v>37</v>
      </c>
      <c r="W112" s="5">
        <v>43773</v>
      </c>
    </row>
    <row r="113" spans="1:30" x14ac:dyDescent="0.2">
      <c r="A113" s="1">
        <v>159754</v>
      </c>
      <c r="B113" s="1" t="s">
        <v>362</v>
      </c>
      <c r="C113" s="1" t="s">
        <v>363</v>
      </c>
      <c r="D113" s="1" t="s">
        <v>350</v>
      </c>
      <c r="E113" s="1" t="s">
        <v>35</v>
      </c>
      <c r="F113" s="1" t="s">
        <v>75</v>
      </c>
      <c r="G113" s="2">
        <v>0.25</v>
      </c>
      <c r="H113" s="2">
        <v>0</v>
      </c>
      <c r="I113" s="1" t="s">
        <v>36</v>
      </c>
      <c r="J113" s="3">
        <v>0</v>
      </c>
      <c r="K113" s="3">
        <v>20850</v>
      </c>
      <c r="L113" s="3">
        <v>0</v>
      </c>
      <c r="M113" s="3">
        <v>-229.53120000000001</v>
      </c>
      <c r="N113" s="3">
        <v>15637.5</v>
      </c>
      <c r="O113" s="3">
        <v>0</v>
      </c>
      <c r="P113" s="3">
        <v>-229.53120000000001</v>
      </c>
      <c r="Q113" s="32">
        <f t="shared" si="20"/>
        <v>-17019.738480000004</v>
      </c>
      <c r="R113" s="3"/>
      <c r="S113" s="4"/>
      <c r="T113" s="4" t="s">
        <v>272</v>
      </c>
      <c r="U113" s="1" t="s">
        <v>77</v>
      </c>
      <c r="V113" s="1" t="s">
        <v>37</v>
      </c>
      <c r="W113" s="5">
        <v>43803</v>
      </c>
    </row>
    <row r="114" spans="1:30" x14ac:dyDescent="0.2">
      <c r="A114" s="1">
        <v>661521</v>
      </c>
      <c r="B114" s="1" t="s">
        <v>364</v>
      </c>
      <c r="C114" s="1" t="s">
        <v>365</v>
      </c>
      <c r="D114" s="1" t="s">
        <v>74</v>
      </c>
      <c r="E114" s="1" t="s">
        <v>35</v>
      </c>
      <c r="F114" s="1" t="s">
        <v>75</v>
      </c>
      <c r="G114" s="2">
        <v>0.25</v>
      </c>
      <c r="H114" s="2">
        <v>0</v>
      </c>
      <c r="I114" s="1" t="s">
        <v>36</v>
      </c>
      <c r="J114" s="3">
        <v>0</v>
      </c>
      <c r="K114" s="3">
        <v>8000</v>
      </c>
      <c r="L114" s="3">
        <v>0</v>
      </c>
      <c r="M114" s="3">
        <v>6000</v>
      </c>
      <c r="N114" s="3">
        <v>6000</v>
      </c>
      <c r="O114" s="3">
        <v>0</v>
      </c>
      <c r="P114" s="3">
        <v>6000</v>
      </c>
      <c r="Q114" s="32">
        <f t="shared" si="20"/>
        <v>444900.00000000006</v>
      </c>
      <c r="R114" s="3"/>
      <c r="S114" s="4"/>
      <c r="T114" s="4" t="s">
        <v>272</v>
      </c>
      <c r="U114" s="1" t="s">
        <v>165</v>
      </c>
      <c r="V114" s="1" t="s">
        <v>37</v>
      </c>
      <c r="W114" s="5">
        <v>43803</v>
      </c>
    </row>
    <row r="115" spans="1:30" x14ac:dyDescent="0.2">
      <c r="A115" s="1">
        <v>300655</v>
      </c>
      <c r="B115" s="1" t="s">
        <v>366</v>
      </c>
      <c r="C115" s="1" t="s">
        <v>367</v>
      </c>
      <c r="D115" s="1" t="s">
        <v>350</v>
      </c>
      <c r="E115" s="1" t="s">
        <v>35</v>
      </c>
      <c r="F115" s="1" t="s">
        <v>75</v>
      </c>
      <c r="G115" s="2">
        <v>0.25</v>
      </c>
      <c r="H115" s="2">
        <v>0</v>
      </c>
      <c r="I115" s="1" t="s">
        <v>36</v>
      </c>
      <c r="J115" s="3">
        <v>0</v>
      </c>
      <c r="K115" s="3">
        <v>4963</v>
      </c>
      <c r="L115" s="3">
        <v>0</v>
      </c>
      <c r="M115" s="3">
        <v>3960</v>
      </c>
      <c r="N115" s="3">
        <v>3722.25</v>
      </c>
      <c r="O115" s="3">
        <v>237.75</v>
      </c>
      <c r="P115" s="3">
        <v>3960</v>
      </c>
      <c r="Q115" s="32">
        <f t="shared" si="20"/>
        <v>293634</v>
      </c>
      <c r="R115" s="3"/>
      <c r="S115" s="4"/>
      <c r="T115" s="4" t="s">
        <v>272</v>
      </c>
      <c r="U115" s="1" t="s">
        <v>77</v>
      </c>
      <c r="V115" s="1" t="s">
        <v>132</v>
      </c>
      <c r="W115" s="5">
        <v>43803</v>
      </c>
    </row>
    <row r="116" spans="1:30" x14ac:dyDescent="0.2">
      <c r="A116" s="1">
        <v>436884</v>
      </c>
      <c r="B116" s="1" t="s">
        <v>368</v>
      </c>
      <c r="C116" s="1" t="s">
        <v>369</v>
      </c>
      <c r="D116" s="1" t="s">
        <v>350</v>
      </c>
      <c r="E116" s="1" t="s">
        <v>370</v>
      </c>
      <c r="F116" s="1" t="s">
        <v>75</v>
      </c>
      <c r="G116" s="2">
        <v>0.25</v>
      </c>
      <c r="H116" s="2">
        <v>0</v>
      </c>
      <c r="I116" s="1" t="s">
        <v>36</v>
      </c>
      <c r="J116" s="3">
        <v>0</v>
      </c>
      <c r="K116" s="3">
        <v>8000</v>
      </c>
      <c r="L116" s="3">
        <v>0</v>
      </c>
      <c r="M116" s="3">
        <v>4800.1202000000003</v>
      </c>
      <c r="N116" s="3">
        <v>6000</v>
      </c>
      <c r="O116" s="3">
        <v>0</v>
      </c>
      <c r="P116" s="3">
        <v>4800.1202000000003</v>
      </c>
      <c r="Q116" s="32">
        <f t="shared" si="20"/>
        <v>355928.91283000004</v>
      </c>
      <c r="R116" s="3"/>
      <c r="S116" s="4"/>
      <c r="T116" s="4" t="s">
        <v>272</v>
      </c>
      <c r="U116" s="1" t="s">
        <v>124</v>
      </c>
      <c r="V116" s="1" t="s">
        <v>37</v>
      </c>
      <c r="W116" s="5" t="s">
        <v>250</v>
      </c>
    </row>
    <row r="117" spans="1:30" x14ac:dyDescent="0.2">
      <c r="A117" s="1">
        <v>862208</v>
      </c>
      <c r="B117" s="1" t="s">
        <v>371</v>
      </c>
      <c r="C117" s="1" t="s">
        <v>372</v>
      </c>
      <c r="D117" s="1" t="s">
        <v>215</v>
      </c>
      <c r="E117" s="1" t="s">
        <v>53</v>
      </c>
      <c r="F117" s="1" t="s">
        <v>75</v>
      </c>
      <c r="G117" s="2">
        <v>0.25</v>
      </c>
      <c r="H117" s="2">
        <v>0</v>
      </c>
      <c r="I117" s="1" t="s">
        <v>36</v>
      </c>
      <c r="J117" s="3">
        <v>5600</v>
      </c>
      <c r="K117" s="3">
        <v>30800</v>
      </c>
      <c r="L117" s="3">
        <v>0</v>
      </c>
      <c r="M117" s="3">
        <v>20499.680199999999</v>
      </c>
      <c r="N117" s="3">
        <v>23100</v>
      </c>
      <c r="O117" s="3">
        <v>0</v>
      </c>
      <c r="P117" s="3">
        <v>20499.680199999999</v>
      </c>
      <c r="Q117" s="32">
        <f t="shared" si="20"/>
        <v>1520051.2868300001</v>
      </c>
      <c r="R117" s="3"/>
      <c r="S117" s="4"/>
      <c r="T117" s="4" t="s">
        <v>272</v>
      </c>
      <c r="U117" s="1" t="s">
        <v>351</v>
      </c>
      <c r="V117" s="1" t="s">
        <v>37</v>
      </c>
      <c r="W117" s="5" t="s">
        <v>109</v>
      </c>
    </row>
    <row r="118" spans="1:30" x14ac:dyDescent="0.2">
      <c r="A118" s="1">
        <v>749273</v>
      </c>
      <c r="B118" s="1" t="s">
        <v>373</v>
      </c>
      <c r="C118" s="1" t="s">
        <v>374</v>
      </c>
      <c r="D118" s="1" t="s">
        <v>350</v>
      </c>
      <c r="E118" s="1" t="s">
        <v>49</v>
      </c>
      <c r="F118" s="1" t="s">
        <v>25</v>
      </c>
      <c r="G118" s="2">
        <v>0.25</v>
      </c>
      <c r="H118" s="2">
        <v>0</v>
      </c>
      <c r="I118" s="1" t="s">
        <v>36</v>
      </c>
      <c r="J118" s="3">
        <v>0</v>
      </c>
      <c r="K118" s="3">
        <v>723000</v>
      </c>
      <c r="L118" s="3">
        <v>0</v>
      </c>
      <c r="M118" s="3">
        <v>457500</v>
      </c>
      <c r="N118" s="3">
        <v>542250</v>
      </c>
      <c r="O118" s="3">
        <v>0</v>
      </c>
      <c r="P118" s="3">
        <v>457500</v>
      </c>
      <c r="Q118" s="32">
        <f>M118</f>
        <v>457500</v>
      </c>
      <c r="R118" s="3" t="s">
        <v>980</v>
      </c>
      <c r="S118" s="4"/>
      <c r="T118" s="4" t="s">
        <v>272</v>
      </c>
      <c r="U118" s="1" t="s">
        <v>375</v>
      </c>
      <c r="V118" s="1" t="s">
        <v>37</v>
      </c>
      <c r="W118" s="5" t="s">
        <v>90</v>
      </c>
    </row>
    <row r="119" spans="1:30" x14ac:dyDescent="0.2">
      <c r="A119" s="1">
        <v>863676</v>
      </c>
      <c r="B119" s="1" t="s">
        <v>376</v>
      </c>
      <c r="C119" s="1" t="s">
        <v>376</v>
      </c>
      <c r="D119" s="1" t="s">
        <v>350</v>
      </c>
      <c r="E119" s="1" t="s">
        <v>53</v>
      </c>
      <c r="F119" s="1" t="s">
        <v>75</v>
      </c>
      <c r="G119" s="2">
        <v>0.25</v>
      </c>
      <c r="H119" s="2">
        <v>0.25</v>
      </c>
      <c r="I119" s="1" t="s">
        <v>36</v>
      </c>
      <c r="J119" s="3">
        <v>0</v>
      </c>
      <c r="K119" s="3">
        <v>7700</v>
      </c>
      <c r="L119" s="3">
        <v>0</v>
      </c>
      <c r="M119" s="3">
        <v>6024.5</v>
      </c>
      <c r="N119" s="3">
        <v>5775</v>
      </c>
      <c r="O119" s="3">
        <v>249.5</v>
      </c>
      <c r="P119" s="3">
        <v>6024.5</v>
      </c>
      <c r="Q119" s="32">
        <f>P119*74.15</f>
        <v>446716.67500000005</v>
      </c>
      <c r="R119" s="3"/>
      <c r="S119" s="4"/>
      <c r="T119" s="4" t="s">
        <v>272</v>
      </c>
      <c r="U119" s="1" t="s">
        <v>102</v>
      </c>
      <c r="V119" s="1" t="s">
        <v>37</v>
      </c>
      <c r="W119" s="5" t="s">
        <v>90</v>
      </c>
    </row>
    <row r="120" spans="1:30" x14ac:dyDescent="0.2">
      <c r="A120" s="1">
        <v>199339</v>
      </c>
      <c r="B120" s="1" t="s">
        <v>377</v>
      </c>
      <c r="C120" s="1" t="s">
        <v>378</v>
      </c>
      <c r="D120" s="1" t="s">
        <v>379</v>
      </c>
      <c r="E120" s="1" t="s">
        <v>53</v>
      </c>
      <c r="F120" s="1" t="s">
        <v>25</v>
      </c>
      <c r="G120" s="2">
        <v>0</v>
      </c>
      <c r="H120" s="2">
        <v>0</v>
      </c>
      <c r="I120" s="1" t="s">
        <v>36</v>
      </c>
      <c r="J120" s="3">
        <v>0</v>
      </c>
      <c r="K120" s="3">
        <v>343000</v>
      </c>
      <c r="L120" s="3">
        <v>0</v>
      </c>
      <c r="M120" s="3">
        <v>223000</v>
      </c>
      <c r="N120" s="3">
        <v>343000</v>
      </c>
      <c r="O120" s="3">
        <v>0</v>
      </c>
      <c r="P120" s="3">
        <v>223000</v>
      </c>
      <c r="Q120" s="32">
        <f>M120</f>
        <v>223000</v>
      </c>
      <c r="R120" s="3" t="s">
        <v>980</v>
      </c>
      <c r="S120" s="4"/>
      <c r="T120" s="4" t="s">
        <v>272</v>
      </c>
      <c r="U120" s="1" t="s">
        <v>81</v>
      </c>
      <c r="V120" s="1" t="s">
        <v>37</v>
      </c>
      <c r="W120" s="5" t="s">
        <v>90</v>
      </c>
    </row>
    <row r="121" spans="1:30" x14ac:dyDescent="0.2">
      <c r="A121" s="1">
        <v>257820</v>
      </c>
      <c r="B121" s="1" t="s">
        <v>380</v>
      </c>
      <c r="C121" s="1" t="s">
        <v>381</v>
      </c>
      <c r="D121" s="1" t="s">
        <v>74</v>
      </c>
      <c r="E121" s="1" t="s">
        <v>49</v>
      </c>
      <c r="F121" s="1" t="s">
        <v>75</v>
      </c>
      <c r="G121" s="2">
        <v>0</v>
      </c>
      <c r="H121" s="2">
        <v>0</v>
      </c>
      <c r="I121" s="1" t="s">
        <v>36</v>
      </c>
      <c r="J121" s="3">
        <v>0</v>
      </c>
      <c r="K121" s="3">
        <v>13000</v>
      </c>
      <c r="L121" s="3">
        <v>0</v>
      </c>
      <c r="M121" s="3">
        <v>13750.3598</v>
      </c>
      <c r="N121" s="3">
        <v>13000</v>
      </c>
      <c r="O121" s="3">
        <v>750.35979999999995</v>
      </c>
      <c r="P121" s="3">
        <v>13750.3598</v>
      </c>
      <c r="Q121" s="32">
        <f>P121*74.15</f>
        <v>1019589.1791700001</v>
      </c>
      <c r="R121" s="3"/>
      <c r="S121" s="4"/>
      <c r="T121" s="4" t="s">
        <v>272</v>
      </c>
      <c r="U121" s="1" t="s">
        <v>375</v>
      </c>
      <c r="V121" s="1" t="s">
        <v>37</v>
      </c>
      <c r="W121" s="5" t="s">
        <v>90</v>
      </c>
    </row>
    <row r="122" spans="1:30" x14ac:dyDescent="0.2">
      <c r="A122" s="1">
        <v>384670</v>
      </c>
      <c r="B122" s="1" t="s">
        <v>382</v>
      </c>
      <c r="C122" s="1" t="s">
        <v>383</v>
      </c>
      <c r="D122" s="1" t="s">
        <v>384</v>
      </c>
      <c r="E122" s="1" t="s">
        <v>53</v>
      </c>
      <c r="F122" s="1" t="s">
        <v>25</v>
      </c>
      <c r="G122" s="2">
        <v>0</v>
      </c>
      <c r="H122" s="2">
        <v>0</v>
      </c>
      <c r="I122" s="1" t="s">
        <v>36</v>
      </c>
      <c r="J122" s="3">
        <v>0</v>
      </c>
      <c r="K122" s="3">
        <v>557000</v>
      </c>
      <c r="L122" s="3">
        <v>0</v>
      </c>
      <c r="M122" s="3">
        <v>432500</v>
      </c>
      <c r="N122" s="3">
        <v>557000</v>
      </c>
      <c r="O122" s="3">
        <v>0</v>
      </c>
      <c r="P122" s="3">
        <v>432500</v>
      </c>
      <c r="Q122" s="32">
        <f t="shared" ref="Q122:Q123" si="21">M122</f>
        <v>432500</v>
      </c>
      <c r="R122" s="3" t="s">
        <v>980</v>
      </c>
      <c r="S122" s="4"/>
      <c r="T122" s="4" t="s">
        <v>272</v>
      </c>
      <c r="U122" s="1" t="s">
        <v>81</v>
      </c>
      <c r="V122" s="1" t="s">
        <v>37</v>
      </c>
      <c r="W122" s="5" t="s">
        <v>90</v>
      </c>
    </row>
    <row r="123" spans="1:30" x14ac:dyDescent="0.2">
      <c r="A123" s="1">
        <v>50014</v>
      </c>
      <c r="B123" s="1" t="s">
        <v>960</v>
      </c>
      <c r="C123" s="1" t="s">
        <v>961</v>
      </c>
      <c r="D123" s="1" t="s">
        <v>350</v>
      </c>
      <c r="E123" s="1" t="s">
        <v>53</v>
      </c>
      <c r="F123" s="1" t="s">
        <v>25</v>
      </c>
      <c r="G123" s="2">
        <v>0</v>
      </c>
      <c r="H123" s="2">
        <v>0</v>
      </c>
      <c r="I123" s="1" t="s">
        <v>36</v>
      </c>
      <c r="J123" s="1">
        <v>0</v>
      </c>
      <c r="K123" s="1">
        <v>0</v>
      </c>
      <c r="L123" s="1">
        <v>0</v>
      </c>
      <c r="M123" s="1">
        <v>-91060</v>
      </c>
      <c r="N123" s="1">
        <v>0</v>
      </c>
      <c r="O123" s="1">
        <v>0</v>
      </c>
      <c r="P123" s="1">
        <v>-91060</v>
      </c>
      <c r="Q123" s="32">
        <f t="shared" si="21"/>
        <v>-91060</v>
      </c>
      <c r="R123" s="3" t="s">
        <v>980</v>
      </c>
      <c r="S123" s="4"/>
      <c r="T123" s="4" t="s">
        <v>272</v>
      </c>
      <c r="U123" s="1" t="s">
        <v>809</v>
      </c>
      <c r="V123" s="1" t="s">
        <v>962</v>
      </c>
      <c r="W123" s="26">
        <v>43742.626388888886</v>
      </c>
    </row>
    <row r="124" spans="1:30" x14ac:dyDescent="0.2">
      <c r="A124" s="1">
        <v>680767</v>
      </c>
      <c r="B124" s="1" t="s">
        <v>963</v>
      </c>
      <c r="C124" s="1" t="s">
        <v>964</v>
      </c>
      <c r="D124" s="1" t="s">
        <v>122</v>
      </c>
      <c r="E124" s="1" t="s">
        <v>497</v>
      </c>
      <c r="F124" s="1" t="s">
        <v>75</v>
      </c>
      <c r="G124" s="2">
        <v>0.25</v>
      </c>
      <c r="H124" s="2">
        <v>0</v>
      </c>
      <c r="I124" s="1" t="s">
        <v>36</v>
      </c>
      <c r="J124" s="1">
        <v>0</v>
      </c>
      <c r="K124" s="1">
        <v>4300</v>
      </c>
      <c r="L124" s="1">
        <v>0</v>
      </c>
      <c r="M124" s="1">
        <v>3224.8004000000001</v>
      </c>
      <c r="N124" s="1">
        <v>3225</v>
      </c>
      <c r="O124" s="1">
        <v>0</v>
      </c>
      <c r="P124" s="1">
        <v>3224.8004000000001</v>
      </c>
      <c r="Q124" s="32">
        <f>P124*74.15</f>
        <v>239118.94966000001</v>
      </c>
      <c r="R124" s="1"/>
      <c r="S124" s="4"/>
      <c r="T124" s="4" t="s">
        <v>272</v>
      </c>
      <c r="U124" s="1" t="s">
        <v>124</v>
      </c>
      <c r="V124" s="1" t="s">
        <v>956</v>
      </c>
      <c r="W124" s="26" t="s">
        <v>965</v>
      </c>
      <c r="AA124" s="8">
        <v>43142</v>
      </c>
      <c r="AB124" s="7">
        <v>939387</v>
      </c>
      <c r="AC124" s="7" t="s">
        <v>631</v>
      </c>
      <c r="AD124" s="7" t="s">
        <v>632</v>
      </c>
    </row>
    <row r="125" spans="1:30" x14ac:dyDescent="0.2">
      <c r="A125" s="1">
        <v>392458</v>
      </c>
      <c r="B125" s="1" t="s">
        <v>385</v>
      </c>
      <c r="C125" s="1" t="s">
        <v>385</v>
      </c>
      <c r="D125" s="1" t="s">
        <v>191</v>
      </c>
      <c r="E125" s="1" t="s">
        <v>86</v>
      </c>
      <c r="F125" s="1" t="s">
        <v>25</v>
      </c>
      <c r="G125" s="2">
        <v>0.5</v>
      </c>
      <c r="H125" s="2">
        <v>0</v>
      </c>
      <c r="I125" s="1" t="s">
        <v>192</v>
      </c>
      <c r="J125" s="3">
        <v>0</v>
      </c>
      <c r="K125" s="3">
        <v>0</v>
      </c>
      <c r="L125" s="3">
        <v>3454000</v>
      </c>
      <c r="M125" s="3">
        <v>-729828</v>
      </c>
      <c r="N125" s="3">
        <v>-1727000</v>
      </c>
      <c r="O125" s="3">
        <v>997172</v>
      </c>
      <c r="P125" s="3">
        <v>2724172</v>
      </c>
      <c r="Q125" s="32">
        <f>P125</f>
        <v>2724172</v>
      </c>
      <c r="R125" s="3"/>
      <c r="S125" s="4" t="s">
        <v>27</v>
      </c>
      <c r="T125" s="4" t="s">
        <v>386</v>
      </c>
      <c r="U125" s="1" t="s">
        <v>165</v>
      </c>
      <c r="V125" s="1" t="s">
        <v>30</v>
      </c>
      <c r="W125" s="5">
        <v>43500</v>
      </c>
    </row>
    <row r="126" spans="1:30" x14ac:dyDescent="0.2">
      <c r="A126" s="1">
        <v>630527</v>
      </c>
      <c r="B126" s="1" t="s">
        <v>387</v>
      </c>
      <c r="C126" s="1" t="s">
        <v>388</v>
      </c>
      <c r="D126" s="1" t="s">
        <v>191</v>
      </c>
      <c r="E126" s="1" t="s">
        <v>86</v>
      </c>
      <c r="F126" s="1" t="s">
        <v>87</v>
      </c>
      <c r="G126" s="2">
        <v>0.5</v>
      </c>
      <c r="H126" s="2">
        <v>0</v>
      </c>
      <c r="I126" s="1" t="s">
        <v>192</v>
      </c>
      <c r="J126" s="3">
        <v>0</v>
      </c>
      <c r="K126" s="3">
        <v>0</v>
      </c>
      <c r="L126" s="3">
        <v>10000</v>
      </c>
      <c r="M126" s="3">
        <v>-0.5</v>
      </c>
      <c r="N126" s="3">
        <v>-5000</v>
      </c>
      <c r="O126" s="3">
        <v>4999.5</v>
      </c>
      <c r="P126" s="3">
        <v>9999.5</v>
      </c>
      <c r="Q126" s="32">
        <f t="shared" ref="Q126:Q136" si="22">P126*111.85</f>
        <v>1118444.075</v>
      </c>
      <c r="R126" s="3"/>
      <c r="S126" s="4" t="s">
        <v>27</v>
      </c>
      <c r="T126" s="4" t="s">
        <v>386</v>
      </c>
      <c r="U126" s="1" t="s">
        <v>171</v>
      </c>
      <c r="V126" s="1" t="s">
        <v>30</v>
      </c>
      <c r="W126" s="5">
        <v>43528</v>
      </c>
    </row>
    <row r="127" spans="1:30" x14ac:dyDescent="0.2">
      <c r="A127" s="1">
        <v>777380</v>
      </c>
      <c r="B127" s="1" t="s">
        <v>389</v>
      </c>
      <c r="C127" s="1" t="s">
        <v>390</v>
      </c>
      <c r="D127" s="1" t="s">
        <v>191</v>
      </c>
      <c r="E127" s="1" t="s">
        <v>86</v>
      </c>
      <c r="F127" s="1" t="s">
        <v>87</v>
      </c>
      <c r="G127" s="2">
        <v>0.5</v>
      </c>
      <c r="H127" s="2">
        <v>0</v>
      </c>
      <c r="I127" s="1" t="s">
        <v>192</v>
      </c>
      <c r="J127" s="3">
        <v>0</v>
      </c>
      <c r="K127" s="3">
        <v>0</v>
      </c>
      <c r="L127" s="3">
        <v>6500</v>
      </c>
      <c r="M127" s="3">
        <v>0</v>
      </c>
      <c r="N127" s="3">
        <v>-3250</v>
      </c>
      <c r="O127" s="3">
        <v>3250</v>
      </c>
      <c r="P127" s="3">
        <v>6500</v>
      </c>
      <c r="Q127" s="32">
        <f t="shared" si="22"/>
        <v>727025</v>
      </c>
      <c r="R127" s="3"/>
      <c r="S127" s="4" t="s">
        <v>27</v>
      </c>
      <c r="T127" s="4" t="s">
        <v>386</v>
      </c>
      <c r="U127" s="1" t="s">
        <v>391</v>
      </c>
      <c r="V127" s="1" t="s">
        <v>30</v>
      </c>
      <c r="W127" s="5">
        <v>43528</v>
      </c>
    </row>
    <row r="128" spans="1:30" x14ac:dyDescent="0.2">
      <c r="A128" s="1">
        <v>842238</v>
      </c>
      <c r="B128" s="1" t="s">
        <v>392</v>
      </c>
      <c r="C128" s="1" t="s">
        <v>393</v>
      </c>
      <c r="D128" s="1" t="s">
        <v>85</v>
      </c>
      <c r="E128" s="1" t="s">
        <v>94</v>
      </c>
      <c r="F128" s="1" t="s">
        <v>87</v>
      </c>
      <c r="G128" s="2">
        <v>0.5</v>
      </c>
      <c r="H128" s="2">
        <v>0</v>
      </c>
      <c r="I128" s="1" t="s">
        <v>249</v>
      </c>
      <c r="J128" s="3">
        <v>0</v>
      </c>
      <c r="K128" s="3">
        <v>0</v>
      </c>
      <c r="L128" s="3">
        <v>12200</v>
      </c>
      <c r="M128" s="3">
        <v>-2850</v>
      </c>
      <c r="N128" s="3">
        <v>-6100</v>
      </c>
      <c r="O128" s="3">
        <v>3250</v>
      </c>
      <c r="P128" s="3">
        <v>9350</v>
      </c>
      <c r="Q128" s="32">
        <f t="shared" si="22"/>
        <v>1045797.5</v>
      </c>
      <c r="R128" s="3"/>
      <c r="S128" s="4" t="s">
        <v>27</v>
      </c>
      <c r="T128" s="4" t="s">
        <v>386</v>
      </c>
      <c r="U128" s="1" t="s">
        <v>171</v>
      </c>
      <c r="V128" s="1" t="s">
        <v>30</v>
      </c>
      <c r="W128" s="5">
        <v>43528</v>
      </c>
    </row>
    <row r="129" spans="1:30" x14ac:dyDescent="0.2">
      <c r="A129" s="1">
        <v>685397</v>
      </c>
      <c r="B129" s="1" t="s">
        <v>394</v>
      </c>
      <c r="C129" s="1" t="s">
        <v>395</v>
      </c>
      <c r="D129" s="1" t="s">
        <v>191</v>
      </c>
      <c r="E129" s="1" t="s">
        <v>86</v>
      </c>
      <c r="F129" s="1" t="s">
        <v>87</v>
      </c>
      <c r="G129" s="2">
        <v>0.5</v>
      </c>
      <c r="H129" s="2">
        <v>0</v>
      </c>
      <c r="I129" s="1" t="s">
        <v>192</v>
      </c>
      <c r="J129" s="3">
        <v>0</v>
      </c>
      <c r="K129" s="3">
        <v>0</v>
      </c>
      <c r="L129" s="3">
        <v>13000</v>
      </c>
      <c r="M129" s="3">
        <v>0</v>
      </c>
      <c r="N129" s="3">
        <v>-6500</v>
      </c>
      <c r="O129" s="3">
        <v>6500</v>
      </c>
      <c r="P129" s="3">
        <v>13000</v>
      </c>
      <c r="Q129" s="32">
        <f t="shared" si="22"/>
        <v>1454050</v>
      </c>
      <c r="R129" s="3"/>
      <c r="S129" s="4" t="s">
        <v>27</v>
      </c>
      <c r="T129" s="4" t="s">
        <v>386</v>
      </c>
      <c r="U129" s="1" t="s">
        <v>253</v>
      </c>
      <c r="V129" s="1" t="s">
        <v>30</v>
      </c>
      <c r="W129" s="5">
        <v>43559</v>
      </c>
    </row>
    <row r="130" spans="1:30" x14ac:dyDescent="0.2">
      <c r="A130" s="1">
        <v>349061</v>
      </c>
      <c r="B130" s="1" t="s">
        <v>396</v>
      </c>
      <c r="C130" s="1" t="s">
        <v>397</v>
      </c>
      <c r="D130" s="1" t="s">
        <v>191</v>
      </c>
      <c r="E130" s="1" t="s">
        <v>86</v>
      </c>
      <c r="F130" s="1" t="s">
        <v>87</v>
      </c>
      <c r="G130" s="2">
        <v>0.5</v>
      </c>
      <c r="H130" s="2">
        <v>0</v>
      </c>
      <c r="I130" s="1" t="s">
        <v>192</v>
      </c>
      <c r="J130" s="3">
        <v>0</v>
      </c>
      <c r="K130" s="3">
        <v>0</v>
      </c>
      <c r="L130" s="3">
        <v>12800</v>
      </c>
      <c r="M130" s="3">
        <v>0</v>
      </c>
      <c r="N130" s="3">
        <v>-6400</v>
      </c>
      <c r="O130" s="3">
        <v>6400</v>
      </c>
      <c r="P130" s="3">
        <v>12800</v>
      </c>
      <c r="Q130" s="32">
        <f t="shared" si="22"/>
        <v>1431680</v>
      </c>
      <c r="R130" s="3"/>
      <c r="S130" s="4" t="s">
        <v>27</v>
      </c>
      <c r="T130" s="4" t="s">
        <v>386</v>
      </c>
      <c r="U130" s="1" t="s">
        <v>124</v>
      </c>
      <c r="V130" s="1" t="s">
        <v>30</v>
      </c>
      <c r="W130" s="5">
        <v>43589</v>
      </c>
    </row>
    <row r="131" spans="1:30" x14ac:dyDescent="0.2">
      <c r="A131" s="1">
        <v>436010</v>
      </c>
      <c r="B131" s="1" t="s">
        <v>398</v>
      </c>
      <c r="C131" s="1" t="s">
        <v>399</v>
      </c>
      <c r="D131" s="1" t="s">
        <v>191</v>
      </c>
      <c r="E131" s="1" t="s">
        <v>86</v>
      </c>
      <c r="F131" s="1" t="s">
        <v>87</v>
      </c>
      <c r="G131" s="2">
        <v>0.5</v>
      </c>
      <c r="H131" s="2">
        <v>0</v>
      </c>
      <c r="I131" s="1" t="s">
        <v>192</v>
      </c>
      <c r="J131" s="3">
        <v>0</v>
      </c>
      <c r="K131" s="3">
        <v>0</v>
      </c>
      <c r="L131" s="3">
        <v>10800</v>
      </c>
      <c r="M131" s="3">
        <v>-121</v>
      </c>
      <c r="N131" s="3">
        <v>-5400</v>
      </c>
      <c r="O131" s="3">
        <v>5279</v>
      </c>
      <c r="P131" s="3">
        <v>10679</v>
      </c>
      <c r="Q131" s="32">
        <f t="shared" si="22"/>
        <v>1194446.1499999999</v>
      </c>
      <c r="R131" s="3"/>
      <c r="S131" s="4" t="s">
        <v>27</v>
      </c>
      <c r="T131" s="4" t="s">
        <v>386</v>
      </c>
      <c r="U131" s="1" t="s">
        <v>199</v>
      </c>
      <c r="V131" s="1" t="s">
        <v>30</v>
      </c>
      <c r="W131" s="5">
        <v>43589</v>
      </c>
    </row>
    <row r="132" spans="1:30" x14ac:dyDescent="0.2">
      <c r="A132" s="1">
        <v>653056</v>
      </c>
      <c r="B132" s="1" t="s">
        <v>400</v>
      </c>
      <c r="C132" s="1" t="s">
        <v>401</v>
      </c>
      <c r="D132" s="1" t="s">
        <v>191</v>
      </c>
      <c r="E132" s="1" t="s">
        <v>86</v>
      </c>
      <c r="F132" s="1" t="s">
        <v>87</v>
      </c>
      <c r="G132" s="2">
        <v>0.5</v>
      </c>
      <c r="H132" s="2">
        <v>0</v>
      </c>
      <c r="I132" s="1" t="s">
        <v>192</v>
      </c>
      <c r="J132" s="3">
        <v>0</v>
      </c>
      <c r="K132" s="3">
        <v>0</v>
      </c>
      <c r="L132" s="3">
        <v>3500</v>
      </c>
      <c r="M132" s="3">
        <v>-500</v>
      </c>
      <c r="N132" s="3">
        <v>-1750</v>
      </c>
      <c r="O132" s="3">
        <v>1250</v>
      </c>
      <c r="P132" s="3">
        <v>3000</v>
      </c>
      <c r="Q132" s="32">
        <f t="shared" si="22"/>
        <v>335550</v>
      </c>
      <c r="R132" s="3"/>
      <c r="S132" s="4" t="s">
        <v>27</v>
      </c>
      <c r="T132" s="4" t="s">
        <v>386</v>
      </c>
      <c r="U132" s="1" t="s">
        <v>232</v>
      </c>
      <c r="V132" s="1" t="s">
        <v>30</v>
      </c>
      <c r="W132" s="5">
        <v>43589</v>
      </c>
    </row>
    <row r="133" spans="1:30" x14ac:dyDescent="0.2">
      <c r="A133" s="1">
        <v>678808</v>
      </c>
      <c r="B133" s="1" t="s">
        <v>402</v>
      </c>
      <c r="C133" s="1" t="s">
        <v>403</v>
      </c>
      <c r="D133" s="1" t="s">
        <v>191</v>
      </c>
      <c r="E133" s="1" t="s">
        <v>86</v>
      </c>
      <c r="F133" s="1" t="s">
        <v>87</v>
      </c>
      <c r="G133" s="2">
        <v>0.5</v>
      </c>
      <c r="H133" s="2">
        <v>0</v>
      </c>
      <c r="I133" s="1" t="s">
        <v>192</v>
      </c>
      <c r="J133" s="3">
        <v>0</v>
      </c>
      <c r="K133" s="3">
        <v>0</v>
      </c>
      <c r="L133" s="3">
        <v>6000</v>
      </c>
      <c r="M133" s="3">
        <v>0</v>
      </c>
      <c r="N133" s="3">
        <v>-3000</v>
      </c>
      <c r="O133" s="3">
        <v>3000</v>
      </c>
      <c r="P133" s="3">
        <v>6000</v>
      </c>
      <c r="Q133" s="32">
        <f t="shared" si="22"/>
        <v>671100</v>
      </c>
      <c r="R133" s="3"/>
      <c r="S133" s="4" t="s">
        <v>27</v>
      </c>
      <c r="T133" s="4" t="s">
        <v>386</v>
      </c>
      <c r="U133" s="1" t="s">
        <v>160</v>
      </c>
      <c r="V133" s="1" t="s">
        <v>30</v>
      </c>
      <c r="W133" s="5">
        <v>43589</v>
      </c>
      <c r="AA133" s="8">
        <v>43142</v>
      </c>
      <c r="AB133" s="7">
        <v>17462693</v>
      </c>
      <c r="AC133" s="7" t="s">
        <v>633</v>
      </c>
      <c r="AD133" s="7" t="s">
        <v>632</v>
      </c>
    </row>
    <row r="134" spans="1:30" x14ac:dyDescent="0.2">
      <c r="A134" s="1">
        <v>254830</v>
      </c>
      <c r="B134" s="1" t="s">
        <v>404</v>
      </c>
      <c r="C134" s="1" t="s">
        <v>405</v>
      </c>
      <c r="D134" s="1" t="s">
        <v>191</v>
      </c>
      <c r="E134" s="1" t="s">
        <v>86</v>
      </c>
      <c r="F134" s="1" t="s">
        <v>87</v>
      </c>
      <c r="G134" s="2">
        <v>0.5</v>
      </c>
      <c r="H134" s="2">
        <v>0</v>
      </c>
      <c r="I134" s="1" t="s">
        <v>192</v>
      </c>
      <c r="J134" s="3">
        <v>0</v>
      </c>
      <c r="K134" s="3">
        <v>0</v>
      </c>
      <c r="L134" s="3">
        <v>5700</v>
      </c>
      <c r="M134" s="3">
        <v>0</v>
      </c>
      <c r="N134" s="3">
        <v>-2850</v>
      </c>
      <c r="O134" s="3">
        <v>2850</v>
      </c>
      <c r="P134" s="3">
        <v>5700</v>
      </c>
      <c r="Q134" s="32">
        <f t="shared" si="22"/>
        <v>637545</v>
      </c>
      <c r="R134" s="3"/>
      <c r="S134" s="4" t="s">
        <v>27</v>
      </c>
      <c r="T134" s="4" t="s">
        <v>386</v>
      </c>
      <c r="U134" s="1" t="s">
        <v>193</v>
      </c>
      <c r="V134" s="1" t="s">
        <v>119</v>
      </c>
      <c r="W134" s="5">
        <v>43589</v>
      </c>
    </row>
    <row r="135" spans="1:30" x14ac:dyDescent="0.2">
      <c r="A135" s="1">
        <v>626099</v>
      </c>
      <c r="B135" s="1" t="s">
        <v>406</v>
      </c>
      <c r="C135" s="1" t="s">
        <v>407</v>
      </c>
      <c r="D135" s="1" t="s">
        <v>191</v>
      </c>
      <c r="E135" s="1" t="s">
        <v>86</v>
      </c>
      <c r="F135" s="1" t="s">
        <v>87</v>
      </c>
      <c r="G135" s="2">
        <v>0.5</v>
      </c>
      <c r="H135" s="2">
        <v>0</v>
      </c>
      <c r="I135" s="1" t="s">
        <v>192</v>
      </c>
      <c r="J135" s="3">
        <v>0</v>
      </c>
      <c r="K135" s="3">
        <v>0</v>
      </c>
      <c r="L135" s="3">
        <v>21500</v>
      </c>
      <c r="M135" s="3">
        <v>-150</v>
      </c>
      <c r="N135" s="3">
        <v>-10750</v>
      </c>
      <c r="O135" s="3">
        <v>10600</v>
      </c>
      <c r="P135" s="3">
        <v>21350</v>
      </c>
      <c r="Q135" s="32">
        <f t="shared" si="22"/>
        <v>2387997.5</v>
      </c>
      <c r="R135" s="3"/>
      <c r="S135" s="4" t="s">
        <v>27</v>
      </c>
      <c r="T135" s="4" t="s">
        <v>386</v>
      </c>
      <c r="U135" s="1" t="s">
        <v>408</v>
      </c>
      <c r="V135" s="1" t="s">
        <v>119</v>
      </c>
      <c r="W135" s="5">
        <v>43650</v>
      </c>
    </row>
    <row r="136" spans="1:30" x14ac:dyDescent="0.2">
      <c r="A136" s="1">
        <v>864000</v>
      </c>
      <c r="B136" s="1" t="s">
        <v>409</v>
      </c>
      <c r="C136" s="1" t="s">
        <v>410</v>
      </c>
      <c r="D136" s="1" t="s">
        <v>191</v>
      </c>
      <c r="E136" s="1" t="s">
        <v>86</v>
      </c>
      <c r="F136" s="1" t="s">
        <v>87</v>
      </c>
      <c r="G136" s="2">
        <v>0.5</v>
      </c>
      <c r="H136" s="2">
        <v>0</v>
      </c>
      <c r="I136" s="1" t="s">
        <v>192</v>
      </c>
      <c r="J136" s="3">
        <v>0</v>
      </c>
      <c r="K136" s="3">
        <v>0</v>
      </c>
      <c r="L136" s="3">
        <v>4500</v>
      </c>
      <c r="M136" s="3">
        <v>0</v>
      </c>
      <c r="N136" s="3">
        <v>-2250</v>
      </c>
      <c r="O136" s="3">
        <v>2250</v>
      </c>
      <c r="P136" s="3">
        <v>4500</v>
      </c>
      <c r="Q136" s="32">
        <f t="shared" si="22"/>
        <v>503325</v>
      </c>
      <c r="R136" s="3"/>
      <c r="S136" s="4" t="s">
        <v>27</v>
      </c>
      <c r="T136" s="4" t="s">
        <v>386</v>
      </c>
      <c r="U136" s="1" t="s">
        <v>253</v>
      </c>
      <c r="V136" s="1" t="s">
        <v>119</v>
      </c>
      <c r="W136" s="5">
        <v>43681</v>
      </c>
    </row>
    <row r="137" spans="1:30" x14ac:dyDescent="0.2">
      <c r="A137" s="1">
        <v>865242</v>
      </c>
      <c r="B137" s="1" t="s">
        <v>411</v>
      </c>
      <c r="C137" s="1" t="s">
        <v>412</v>
      </c>
      <c r="D137" s="1" t="s">
        <v>191</v>
      </c>
      <c r="E137" s="1" t="s">
        <v>86</v>
      </c>
      <c r="F137" s="1" t="s">
        <v>25</v>
      </c>
      <c r="G137" s="2">
        <v>0.5</v>
      </c>
      <c r="H137" s="2">
        <v>0</v>
      </c>
      <c r="I137" s="1" t="s">
        <v>192</v>
      </c>
      <c r="J137" s="3">
        <v>0</v>
      </c>
      <c r="K137" s="3">
        <v>0</v>
      </c>
      <c r="L137" s="3">
        <v>1490000</v>
      </c>
      <c r="M137" s="3">
        <v>0</v>
      </c>
      <c r="N137" s="3">
        <v>-745000</v>
      </c>
      <c r="O137" s="3">
        <v>745000</v>
      </c>
      <c r="P137" s="3">
        <v>1490000</v>
      </c>
      <c r="Q137" s="32">
        <f>P137</f>
        <v>1490000</v>
      </c>
      <c r="R137" s="3"/>
      <c r="S137" s="4" t="s">
        <v>27</v>
      </c>
      <c r="T137" s="4" t="s">
        <v>386</v>
      </c>
      <c r="U137" s="1" t="s">
        <v>253</v>
      </c>
      <c r="V137" s="1" t="s">
        <v>119</v>
      </c>
      <c r="W137" s="5">
        <v>43681</v>
      </c>
    </row>
    <row r="138" spans="1:30" x14ac:dyDescent="0.2">
      <c r="A138" s="1">
        <v>433974</v>
      </c>
      <c r="B138" s="1" t="s">
        <v>413</v>
      </c>
      <c r="C138" s="1" t="s">
        <v>414</v>
      </c>
      <c r="D138" s="1" t="s">
        <v>191</v>
      </c>
      <c r="E138" s="1" t="s">
        <v>86</v>
      </c>
      <c r="F138" s="1" t="s">
        <v>87</v>
      </c>
      <c r="G138" s="2">
        <v>0.5</v>
      </c>
      <c r="H138" s="2">
        <v>0</v>
      </c>
      <c r="I138" s="1" t="s">
        <v>192</v>
      </c>
      <c r="J138" s="3">
        <v>0</v>
      </c>
      <c r="K138" s="3">
        <v>0</v>
      </c>
      <c r="L138" s="3">
        <v>16200</v>
      </c>
      <c r="M138" s="3">
        <v>-24.850100000000001</v>
      </c>
      <c r="N138" s="3">
        <v>-8100</v>
      </c>
      <c r="O138" s="3">
        <v>8075.1499000000003</v>
      </c>
      <c r="P138" s="3">
        <v>16175.1499</v>
      </c>
      <c r="Q138" s="32">
        <f t="shared" ref="Q138:Q163" si="23">P138*111.85</f>
        <v>1809190.5163149999</v>
      </c>
      <c r="R138" s="3"/>
      <c r="S138" s="4" t="s">
        <v>27</v>
      </c>
      <c r="T138" s="4" t="s">
        <v>386</v>
      </c>
      <c r="U138" s="1" t="s">
        <v>124</v>
      </c>
      <c r="V138" s="1" t="s">
        <v>30</v>
      </c>
      <c r="W138" s="5">
        <v>43712</v>
      </c>
    </row>
    <row r="139" spans="1:30" x14ac:dyDescent="0.2">
      <c r="A139" s="1">
        <v>632599</v>
      </c>
      <c r="B139" s="1" t="s">
        <v>415</v>
      </c>
      <c r="C139" s="1" t="s">
        <v>416</v>
      </c>
      <c r="D139" s="1" t="s">
        <v>85</v>
      </c>
      <c r="E139" s="1" t="s">
        <v>94</v>
      </c>
      <c r="F139" s="1" t="s">
        <v>87</v>
      </c>
      <c r="G139" s="2">
        <v>0.5</v>
      </c>
      <c r="H139" s="2">
        <v>0</v>
      </c>
      <c r="I139" s="1" t="s">
        <v>249</v>
      </c>
      <c r="J139" s="3">
        <v>0</v>
      </c>
      <c r="K139" s="3">
        <v>0</v>
      </c>
      <c r="L139" s="3">
        <v>4200</v>
      </c>
      <c r="M139" s="3">
        <v>0</v>
      </c>
      <c r="N139" s="3">
        <v>-2100</v>
      </c>
      <c r="O139" s="3">
        <v>2100</v>
      </c>
      <c r="P139" s="3">
        <v>4200</v>
      </c>
      <c r="Q139" s="32">
        <f t="shared" si="23"/>
        <v>469770</v>
      </c>
      <c r="R139" s="3"/>
      <c r="S139" s="4" t="s">
        <v>27</v>
      </c>
      <c r="T139" s="4" t="s">
        <v>386</v>
      </c>
      <c r="U139" s="1" t="s">
        <v>232</v>
      </c>
      <c r="V139" s="1" t="s">
        <v>30</v>
      </c>
      <c r="W139" s="5">
        <v>43712</v>
      </c>
    </row>
    <row r="140" spans="1:30" x14ac:dyDescent="0.2">
      <c r="A140" s="1">
        <v>323829</v>
      </c>
      <c r="B140" s="1" t="s">
        <v>417</v>
      </c>
      <c r="C140" s="1" t="s">
        <v>418</v>
      </c>
      <c r="D140" s="1" t="s">
        <v>191</v>
      </c>
      <c r="E140" s="1" t="s">
        <v>86</v>
      </c>
      <c r="F140" s="1" t="s">
        <v>87</v>
      </c>
      <c r="G140" s="2">
        <v>0.5</v>
      </c>
      <c r="H140" s="2">
        <v>0</v>
      </c>
      <c r="I140" s="1" t="s">
        <v>192</v>
      </c>
      <c r="J140" s="3">
        <v>0</v>
      </c>
      <c r="K140" s="3">
        <v>0</v>
      </c>
      <c r="L140" s="3">
        <v>13500</v>
      </c>
      <c r="M140" s="3">
        <v>0</v>
      </c>
      <c r="N140" s="3">
        <v>-6750</v>
      </c>
      <c r="O140" s="3">
        <v>6750</v>
      </c>
      <c r="P140" s="3">
        <v>13500</v>
      </c>
      <c r="Q140" s="32">
        <f t="shared" si="23"/>
        <v>1509975</v>
      </c>
      <c r="R140" s="3"/>
      <c r="S140" s="4" t="s">
        <v>27</v>
      </c>
      <c r="T140" s="4" t="s">
        <v>386</v>
      </c>
      <c r="U140" s="1" t="s">
        <v>419</v>
      </c>
      <c r="V140" s="1" t="s">
        <v>30</v>
      </c>
      <c r="W140" s="5">
        <v>43742</v>
      </c>
    </row>
    <row r="141" spans="1:30" x14ac:dyDescent="0.2">
      <c r="A141" s="1">
        <v>386248</v>
      </c>
      <c r="B141" s="1" t="s">
        <v>420</v>
      </c>
      <c r="C141" s="1" t="s">
        <v>421</v>
      </c>
      <c r="D141" s="1" t="s">
        <v>191</v>
      </c>
      <c r="E141" s="1" t="s">
        <v>86</v>
      </c>
      <c r="F141" s="1" t="s">
        <v>87</v>
      </c>
      <c r="G141" s="2">
        <v>0.5</v>
      </c>
      <c r="H141" s="2">
        <v>0</v>
      </c>
      <c r="I141" s="1" t="s">
        <v>192</v>
      </c>
      <c r="J141" s="3">
        <v>0</v>
      </c>
      <c r="K141" s="3">
        <v>0</v>
      </c>
      <c r="L141" s="3">
        <v>4600</v>
      </c>
      <c r="M141" s="3">
        <v>0</v>
      </c>
      <c r="N141" s="3">
        <v>-2300</v>
      </c>
      <c r="O141" s="3">
        <v>2300</v>
      </c>
      <c r="P141" s="3">
        <v>4600</v>
      </c>
      <c r="Q141" s="32">
        <f t="shared" si="23"/>
        <v>514510</v>
      </c>
      <c r="R141" s="3"/>
      <c r="S141" s="4" t="s">
        <v>27</v>
      </c>
      <c r="T141" s="4" t="s">
        <v>386</v>
      </c>
      <c r="U141" s="1" t="s">
        <v>232</v>
      </c>
      <c r="V141" s="1" t="s">
        <v>30</v>
      </c>
      <c r="W141" s="5">
        <v>43773</v>
      </c>
    </row>
    <row r="142" spans="1:30" x14ac:dyDescent="0.2">
      <c r="A142" s="1">
        <v>665335</v>
      </c>
      <c r="B142" s="1" t="s">
        <v>422</v>
      </c>
      <c r="C142" s="1" t="s">
        <v>423</v>
      </c>
      <c r="D142" s="1" t="s">
        <v>98</v>
      </c>
      <c r="E142" s="1" t="s">
        <v>424</v>
      </c>
      <c r="F142" s="1" t="s">
        <v>87</v>
      </c>
      <c r="G142" s="2">
        <v>0.5</v>
      </c>
      <c r="H142" s="2">
        <v>0</v>
      </c>
      <c r="I142" s="1" t="s">
        <v>425</v>
      </c>
      <c r="J142" s="3">
        <v>0</v>
      </c>
      <c r="K142" s="3">
        <v>0</v>
      </c>
      <c r="L142" s="3">
        <v>7000</v>
      </c>
      <c r="M142" s="3">
        <v>0</v>
      </c>
      <c r="N142" s="3">
        <v>-3500</v>
      </c>
      <c r="O142" s="3">
        <v>3500</v>
      </c>
      <c r="P142" s="3">
        <v>7000</v>
      </c>
      <c r="Q142" s="32">
        <f t="shared" si="23"/>
        <v>782950</v>
      </c>
      <c r="R142" s="3"/>
      <c r="S142" s="4" t="s">
        <v>27</v>
      </c>
      <c r="T142" s="4" t="s">
        <v>386</v>
      </c>
      <c r="U142" s="1" t="s">
        <v>180</v>
      </c>
      <c r="V142" s="1" t="s">
        <v>30</v>
      </c>
      <c r="W142" s="5">
        <v>43773</v>
      </c>
    </row>
    <row r="143" spans="1:30" x14ac:dyDescent="0.2">
      <c r="A143" s="1">
        <v>853257</v>
      </c>
      <c r="B143" s="1" t="s">
        <v>426</v>
      </c>
      <c r="C143" s="1" t="s">
        <v>427</v>
      </c>
      <c r="D143" s="1" t="s">
        <v>191</v>
      </c>
      <c r="E143" s="1" t="s">
        <v>86</v>
      </c>
      <c r="F143" s="1" t="s">
        <v>87</v>
      </c>
      <c r="G143" s="2">
        <v>0.5</v>
      </c>
      <c r="H143" s="2">
        <v>0</v>
      </c>
      <c r="I143" s="1" t="s">
        <v>192</v>
      </c>
      <c r="J143" s="3">
        <v>0</v>
      </c>
      <c r="K143" s="3">
        <v>0</v>
      </c>
      <c r="L143" s="3">
        <v>4500</v>
      </c>
      <c r="M143" s="3">
        <v>0</v>
      </c>
      <c r="N143" s="3">
        <v>-2250</v>
      </c>
      <c r="O143" s="3">
        <v>2250</v>
      </c>
      <c r="P143" s="3">
        <v>4500</v>
      </c>
      <c r="Q143" s="32">
        <f t="shared" si="23"/>
        <v>503325</v>
      </c>
      <c r="R143" s="3"/>
      <c r="S143" s="4" t="s">
        <v>27</v>
      </c>
      <c r="T143" s="4" t="s">
        <v>386</v>
      </c>
      <c r="U143" s="1" t="s">
        <v>193</v>
      </c>
      <c r="V143" s="1" t="s">
        <v>119</v>
      </c>
      <c r="W143" s="5">
        <v>43773</v>
      </c>
      <c r="AA143" s="7" t="s">
        <v>634</v>
      </c>
      <c r="AB143" s="7">
        <v>18000</v>
      </c>
      <c r="AC143" s="7" t="s">
        <v>635</v>
      </c>
      <c r="AD143" s="7" t="s">
        <v>632</v>
      </c>
    </row>
    <row r="144" spans="1:30" x14ac:dyDescent="0.2">
      <c r="A144" s="1">
        <v>132188</v>
      </c>
      <c r="B144" s="1" t="s">
        <v>428</v>
      </c>
      <c r="C144" s="1" t="s">
        <v>429</v>
      </c>
      <c r="D144" s="1" t="s">
        <v>191</v>
      </c>
      <c r="E144" s="1" t="s">
        <v>86</v>
      </c>
      <c r="F144" s="1" t="s">
        <v>87</v>
      </c>
      <c r="G144" s="2">
        <v>0.4</v>
      </c>
      <c r="H144" s="2">
        <v>0</v>
      </c>
      <c r="I144" s="1" t="s">
        <v>192</v>
      </c>
      <c r="J144" s="3">
        <v>0</v>
      </c>
      <c r="K144" s="3">
        <v>0</v>
      </c>
      <c r="L144" s="3">
        <v>54025</v>
      </c>
      <c r="M144" s="3">
        <v>-19609.5</v>
      </c>
      <c r="N144" s="3">
        <v>-21610</v>
      </c>
      <c r="O144" s="3">
        <v>2000.5</v>
      </c>
      <c r="P144" s="3">
        <v>34415.5</v>
      </c>
      <c r="Q144" s="32">
        <f t="shared" si="23"/>
        <v>3849373.6749999998</v>
      </c>
      <c r="R144" s="3"/>
      <c r="S144" s="4" t="s">
        <v>27</v>
      </c>
      <c r="T144" s="4" t="s">
        <v>386</v>
      </c>
      <c r="U144" s="1" t="s">
        <v>131</v>
      </c>
      <c r="V144" s="1" t="s">
        <v>119</v>
      </c>
      <c r="W144" s="5" t="s">
        <v>430</v>
      </c>
    </row>
    <row r="145" spans="1:30" x14ac:dyDescent="0.2">
      <c r="A145" s="1">
        <v>438934</v>
      </c>
      <c r="B145" s="1" t="s">
        <v>431</v>
      </c>
      <c r="C145" s="1" t="s">
        <v>432</v>
      </c>
      <c r="D145" s="1" t="s">
        <v>191</v>
      </c>
      <c r="E145" s="1" t="s">
        <v>86</v>
      </c>
      <c r="F145" s="1" t="s">
        <v>87</v>
      </c>
      <c r="G145" s="2">
        <v>0.5</v>
      </c>
      <c r="H145" s="2">
        <v>0</v>
      </c>
      <c r="I145" s="1" t="s">
        <v>192</v>
      </c>
      <c r="J145" s="3">
        <v>0</v>
      </c>
      <c r="K145" s="3">
        <v>0</v>
      </c>
      <c r="L145" s="3">
        <v>20200</v>
      </c>
      <c r="M145" s="3">
        <v>-0.1399</v>
      </c>
      <c r="N145" s="3">
        <v>-10100</v>
      </c>
      <c r="O145" s="3">
        <v>10099.8601</v>
      </c>
      <c r="P145" s="3">
        <v>20199.860100000002</v>
      </c>
      <c r="Q145" s="32">
        <f t="shared" si="23"/>
        <v>2259354.3521850002</v>
      </c>
      <c r="R145" s="3"/>
      <c r="S145" s="4" t="s">
        <v>27</v>
      </c>
      <c r="T145" s="4" t="s">
        <v>386</v>
      </c>
      <c r="U145" s="1" t="s">
        <v>171</v>
      </c>
      <c r="V145" s="1" t="s">
        <v>30</v>
      </c>
      <c r="W145" s="5" t="s">
        <v>433</v>
      </c>
      <c r="AA145" s="7" t="s">
        <v>636</v>
      </c>
      <c r="AB145" s="7">
        <v>491839</v>
      </c>
      <c r="AC145" s="7" t="s">
        <v>637</v>
      </c>
      <c r="AD145" s="7" t="s">
        <v>632</v>
      </c>
    </row>
    <row r="146" spans="1:30" x14ac:dyDescent="0.2">
      <c r="A146" s="1">
        <v>662860</v>
      </c>
      <c r="B146" s="1" t="s">
        <v>434</v>
      </c>
      <c r="C146" s="1" t="s">
        <v>435</v>
      </c>
      <c r="D146" s="1" t="s">
        <v>191</v>
      </c>
      <c r="E146" s="1" t="s">
        <v>86</v>
      </c>
      <c r="F146" s="1" t="s">
        <v>87</v>
      </c>
      <c r="G146" s="2">
        <v>0.5</v>
      </c>
      <c r="H146" s="2">
        <v>0</v>
      </c>
      <c r="I146" s="1" t="s">
        <v>192</v>
      </c>
      <c r="J146" s="3">
        <v>0</v>
      </c>
      <c r="K146" s="3">
        <v>0</v>
      </c>
      <c r="L146" s="3">
        <v>22200</v>
      </c>
      <c r="M146" s="3">
        <v>-50</v>
      </c>
      <c r="N146" s="3">
        <v>-11100</v>
      </c>
      <c r="O146" s="3">
        <v>11050</v>
      </c>
      <c r="P146" s="3">
        <v>22150</v>
      </c>
      <c r="Q146" s="32">
        <f t="shared" si="23"/>
        <v>2477477.5</v>
      </c>
      <c r="R146" s="3"/>
      <c r="S146" s="4" t="s">
        <v>27</v>
      </c>
      <c r="T146" s="4" t="s">
        <v>386</v>
      </c>
      <c r="U146" s="1" t="s">
        <v>89</v>
      </c>
      <c r="V146" s="1" t="s">
        <v>30</v>
      </c>
      <c r="W146" s="5" t="s">
        <v>284</v>
      </c>
    </row>
    <row r="147" spans="1:30" x14ac:dyDescent="0.2">
      <c r="A147" s="1">
        <v>647319</v>
      </c>
      <c r="B147" s="1" t="s">
        <v>436</v>
      </c>
      <c r="C147" s="1" t="s">
        <v>437</v>
      </c>
      <c r="D147" s="1" t="s">
        <v>98</v>
      </c>
      <c r="E147" s="1" t="s">
        <v>438</v>
      </c>
      <c r="F147" s="1" t="s">
        <v>87</v>
      </c>
      <c r="G147" s="2">
        <v>0.5</v>
      </c>
      <c r="H147" s="2">
        <v>0</v>
      </c>
      <c r="I147" s="1" t="s">
        <v>439</v>
      </c>
      <c r="J147" s="3">
        <v>0</v>
      </c>
      <c r="K147" s="3">
        <v>0</v>
      </c>
      <c r="L147" s="3">
        <v>4700</v>
      </c>
      <c r="M147" s="3">
        <v>-2163</v>
      </c>
      <c r="N147" s="3">
        <v>-2350</v>
      </c>
      <c r="O147" s="3">
        <v>187</v>
      </c>
      <c r="P147" s="3">
        <v>2537</v>
      </c>
      <c r="Q147" s="32">
        <f t="shared" si="23"/>
        <v>283763.45</v>
      </c>
      <c r="R147" s="3"/>
      <c r="S147" s="4" t="s">
        <v>27</v>
      </c>
      <c r="T147" s="4" t="s">
        <v>386</v>
      </c>
      <c r="U147" s="1" t="s">
        <v>235</v>
      </c>
      <c r="V147" s="1" t="s">
        <v>119</v>
      </c>
      <c r="W147" s="5">
        <v>43500</v>
      </c>
    </row>
    <row r="148" spans="1:30" x14ac:dyDescent="0.2">
      <c r="A148" s="1">
        <v>309101</v>
      </c>
      <c r="B148" s="1" t="s">
        <v>440</v>
      </c>
      <c r="C148" s="1" t="s">
        <v>441</v>
      </c>
      <c r="D148" s="1" t="s">
        <v>191</v>
      </c>
      <c r="E148" s="1" t="s">
        <v>86</v>
      </c>
      <c r="F148" s="1" t="s">
        <v>87</v>
      </c>
      <c r="G148" s="2">
        <v>0.5</v>
      </c>
      <c r="H148" s="2">
        <v>0</v>
      </c>
      <c r="I148" s="1" t="s">
        <v>192</v>
      </c>
      <c r="J148" s="3">
        <v>0</v>
      </c>
      <c r="K148" s="3">
        <v>0</v>
      </c>
      <c r="L148" s="3">
        <v>33419</v>
      </c>
      <c r="M148" s="3">
        <v>-4.9700000000000001E-2</v>
      </c>
      <c r="N148" s="3">
        <v>-16709.5</v>
      </c>
      <c r="O148" s="3">
        <v>16709.4503</v>
      </c>
      <c r="P148" s="3">
        <v>33418.950299999997</v>
      </c>
      <c r="Q148" s="32">
        <f t="shared" si="23"/>
        <v>3737909.5910549993</v>
      </c>
      <c r="R148" s="3"/>
      <c r="S148" s="4" t="s">
        <v>27</v>
      </c>
      <c r="T148" s="4" t="s">
        <v>386</v>
      </c>
      <c r="U148" s="1" t="s">
        <v>89</v>
      </c>
      <c r="V148" s="1" t="s">
        <v>119</v>
      </c>
      <c r="W148" s="5" t="s">
        <v>109</v>
      </c>
    </row>
    <row r="149" spans="1:30" x14ac:dyDescent="0.2">
      <c r="A149" s="1">
        <v>683400</v>
      </c>
      <c r="B149" s="1" t="s">
        <v>442</v>
      </c>
      <c r="C149" s="1" t="s">
        <v>443</v>
      </c>
      <c r="D149" s="1" t="s">
        <v>191</v>
      </c>
      <c r="E149" s="1" t="s">
        <v>86</v>
      </c>
      <c r="F149" s="1" t="s">
        <v>87</v>
      </c>
      <c r="G149" s="2">
        <v>0.5</v>
      </c>
      <c r="H149" s="2">
        <v>0</v>
      </c>
      <c r="I149" s="1" t="s">
        <v>192</v>
      </c>
      <c r="J149" s="3">
        <v>0</v>
      </c>
      <c r="K149" s="3">
        <v>0</v>
      </c>
      <c r="L149" s="3">
        <v>10200</v>
      </c>
      <c r="M149" s="3">
        <v>30</v>
      </c>
      <c r="N149" s="3">
        <v>-5100</v>
      </c>
      <c r="O149" s="3">
        <v>5130</v>
      </c>
      <c r="P149" s="3">
        <v>10230</v>
      </c>
      <c r="Q149" s="32">
        <f t="shared" si="23"/>
        <v>1144225.5</v>
      </c>
      <c r="R149" s="3"/>
      <c r="S149" s="4" t="s">
        <v>27</v>
      </c>
      <c r="T149" s="4" t="s">
        <v>386</v>
      </c>
      <c r="U149" s="1" t="s">
        <v>246</v>
      </c>
      <c r="V149" s="1" t="s">
        <v>30</v>
      </c>
      <c r="W149" s="5" t="s">
        <v>260</v>
      </c>
    </row>
    <row r="150" spans="1:30" x14ac:dyDescent="0.2">
      <c r="A150" s="1">
        <v>427824</v>
      </c>
      <c r="B150" s="1" t="s">
        <v>444</v>
      </c>
      <c r="C150" s="1" t="s">
        <v>445</v>
      </c>
      <c r="D150" s="1" t="s">
        <v>191</v>
      </c>
      <c r="E150" s="1" t="s">
        <v>86</v>
      </c>
      <c r="F150" s="1" t="s">
        <v>87</v>
      </c>
      <c r="G150" s="2">
        <v>0.5</v>
      </c>
      <c r="H150" s="2">
        <v>0</v>
      </c>
      <c r="I150" s="1" t="s">
        <v>192</v>
      </c>
      <c r="J150" s="3">
        <v>0</v>
      </c>
      <c r="K150" s="3">
        <v>0</v>
      </c>
      <c r="L150" s="3">
        <v>46913</v>
      </c>
      <c r="M150" s="3">
        <v>-20802.968799999999</v>
      </c>
      <c r="N150" s="3">
        <v>-23456.5</v>
      </c>
      <c r="O150" s="3">
        <v>2653.5313000000001</v>
      </c>
      <c r="P150" s="3">
        <v>26110.031299999999</v>
      </c>
      <c r="Q150" s="32">
        <f t="shared" si="23"/>
        <v>2920407.0009049997</v>
      </c>
      <c r="R150" s="3"/>
      <c r="S150" s="4" t="s">
        <v>27</v>
      </c>
      <c r="T150" s="4" t="s">
        <v>386</v>
      </c>
      <c r="U150" s="1" t="s">
        <v>446</v>
      </c>
      <c r="V150" s="1" t="s">
        <v>30</v>
      </c>
      <c r="W150" s="5" t="s">
        <v>51</v>
      </c>
    </row>
    <row r="151" spans="1:30" x14ac:dyDescent="0.2">
      <c r="A151" s="1">
        <v>405094</v>
      </c>
      <c r="B151" s="1" t="s">
        <v>447</v>
      </c>
      <c r="C151" s="1" t="s">
        <v>448</v>
      </c>
      <c r="D151" s="1" t="s">
        <v>85</v>
      </c>
      <c r="E151" s="1" t="s">
        <v>94</v>
      </c>
      <c r="F151" s="1" t="s">
        <v>87</v>
      </c>
      <c r="G151" s="2">
        <v>0.3</v>
      </c>
      <c r="H151" s="2">
        <v>0</v>
      </c>
      <c r="I151" s="1" t="s">
        <v>249</v>
      </c>
      <c r="J151" s="3">
        <v>0</v>
      </c>
      <c r="K151" s="3">
        <v>6000</v>
      </c>
      <c r="L151" s="3">
        <v>30750</v>
      </c>
      <c r="M151" s="3">
        <v>4200</v>
      </c>
      <c r="N151" s="3">
        <v>-5025</v>
      </c>
      <c r="O151" s="3">
        <v>9225</v>
      </c>
      <c r="P151" s="3">
        <v>34950</v>
      </c>
      <c r="Q151" s="32">
        <f t="shared" si="23"/>
        <v>3909157.5</v>
      </c>
      <c r="R151" s="3"/>
      <c r="S151" s="4" t="s">
        <v>123</v>
      </c>
      <c r="T151" s="4" t="s">
        <v>386</v>
      </c>
      <c r="U151" s="1" t="s">
        <v>89</v>
      </c>
      <c r="V151" s="1" t="s">
        <v>30</v>
      </c>
      <c r="W151" s="5" t="s">
        <v>250</v>
      </c>
    </row>
    <row r="152" spans="1:30" x14ac:dyDescent="0.2">
      <c r="A152" s="1">
        <v>265704</v>
      </c>
      <c r="B152" s="1" t="s">
        <v>449</v>
      </c>
      <c r="C152" s="1" t="s">
        <v>450</v>
      </c>
      <c r="D152" s="1" t="s">
        <v>85</v>
      </c>
      <c r="E152" s="1" t="s">
        <v>86</v>
      </c>
      <c r="F152" s="1" t="s">
        <v>87</v>
      </c>
      <c r="G152" s="2">
        <v>0.5</v>
      </c>
      <c r="H152" s="2">
        <v>0</v>
      </c>
      <c r="I152" s="1" t="s">
        <v>88</v>
      </c>
      <c r="J152" s="3">
        <v>2500</v>
      </c>
      <c r="K152" s="3">
        <v>0</v>
      </c>
      <c r="L152" s="3">
        <v>3200</v>
      </c>
      <c r="M152" s="3">
        <v>1350</v>
      </c>
      <c r="N152" s="3">
        <v>-1600</v>
      </c>
      <c r="O152" s="3">
        <v>2950</v>
      </c>
      <c r="P152" s="3">
        <v>4550</v>
      </c>
      <c r="Q152" s="32">
        <f t="shared" si="23"/>
        <v>508917.5</v>
      </c>
      <c r="R152" s="3"/>
      <c r="S152" s="4" t="s">
        <v>123</v>
      </c>
      <c r="T152" s="4" t="s">
        <v>386</v>
      </c>
      <c r="U152" s="1" t="s">
        <v>235</v>
      </c>
      <c r="V152" s="1" t="s">
        <v>30</v>
      </c>
      <c r="W152" s="5" t="s">
        <v>90</v>
      </c>
    </row>
    <row r="153" spans="1:30" x14ac:dyDescent="0.2">
      <c r="A153" s="1">
        <v>280236</v>
      </c>
      <c r="B153" s="1" t="s">
        <v>451</v>
      </c>
      <c r="C153" s="1" t="s">
        <v>452</v>
      </c>
      <c r="D153" s="1" t="s">
        <v>191</v>
      </c>
      <c r="E153" s="1" t="s">
        <v>86</v>
      </c>
      <c r="F153" s="1" t="s">
        <v>87</v>
      </c>
      <c r="G153" s="2">
        <v>0.5</v>
      </c>
      <c r="H153" s="2">
        <v>0</v>
      </c>
      <c r="I153" s="1" t="s">
        <v>192</v>
      </c>
      <c r="J153" s="3">
        <v>54022</v>
      </c>
      <c r="K153" s="3">
        <v>35750</v>
      </c>
      <c r="L153" s="3">
        <v>15358</v>
      </c>
      <c r="M153" s="3">
        <v>53793.047899999998</v>
      </c>
      <c r="N153" s="3">
        <v>10196</v>
      </c>
      <c r="O153" s="3">
        <v>43597.047899999998</v>
      </c>
      <c r="P153" s="3">
        <v>69151.047900000005</v>
      </c>
      <c r="Q153" s="32">
        <f t="shared" si="23"/>
        <v>7734544.7076150002</v>
      </c>
      <c r="R153" s="3"/>
      <c r="S153" s="4" t="s">
        <v>123</v>
      </c>
      <c r="T153" s="4" t="s">
        <v>386</v>
      </c>
      <c r="U153" s="1" t="s">
        <v>131</v>
      </c>
      <c r="V153" s="1" t="s">
        <v>119</v>
      </c>
      <c r="W153" s="5" t="s">
        <v>38</v>
      </c>
    </row>
    <row r="154" spans="1:30" x14ac:dyDescent="0.2">
      <c r="A154" s="1">
        <v>864686</v>
      </c>
      <c r="B154" s="1" t="s">
        <v>453</v>
      </c>
      <c r="C154" s="1" t="s">
        <v>454</v>
      </c>
      <c r="D154" s="1" t="s">
        <v>191</v>
      </c>
      <c r="E154" s="1" t="s">
        <v>86</v>
      </c>
      <c r="F154" s="1" t="s">
        <v>87</v>
      </c>
      <c r="G154" s="2">
        <v>0.5</v>
      </c>
      <c r="H154" s="2">
        <v>0</v>
      </c>
      <c r="I154" s="1" t="s">
        <v>192</v>
      </c>
      <c r="J154" s="3">
        <v>0</v>
      </c>
      <c r="K154" s="3">
        <v>0</v>
      </c>
      <c r="L154" s="3">
        <v>23000</v>
      </c>
      <c r="M154" s="3">
        <v>-12000</v>
      </c>
      <c r="N154" s="3">
        <v>-11500</v>
      </c>
      <c r="O154" s="3">
        <v>0</v>
      </c>
      <c r="P154" s="3">
        <v>11000</v>
      </c>
      <c r="Q154" s="32">
        <f t="shared" si="23"/>
        <v>1230350</v>
      </c>
      <c r="R154" s="3"/>
      <c r="S154" s="4"/>
      <c r="T154" s="4" t="s">
        <v>386</v>
      </c>
      <c r="U154" s="1" t="s">
        <v>102</v>
      </c>
      <c r="V154" s="1" t="s">
        <v>119</v>
      </c>
      <c r="W154" s="5">
        <v>43803</v>
      </c>
    </row>
    <row r="155" spans="1:30" x14ac:dyDescent="0.2">
      <c r="A155" s="1">
        <v>132234</v>
      </c>
      <c r="B155" s="1" t="s">
        <v>455</v>
      </c>
      <c r="C155" s="1" t="s">
        <v>456</v>
      </c>
      <c r="D155" s="1" t="s">
        <v>191</v>
      </c>
      <c r="E155" s="1" t="s">
        <v>86</v>
      </c>
      <c r="F155" s="1" t="s">
        <v>87</v>
      </c>
      <c r="G155" s="2">
        <v>0.5</v>
      </c>
      <c r="H155" s="2">
        <v>0</v>
      </c>
      <c r="I155" s="1" t="s">
        <v>192</v>
      </c>
      <c r="J155" s="3">
        <v>0</v>
      </c>
      <c r="K155" s="3">
        <v>0</v>
      </c>
      <c r="L155" s="3">
        <v>33500</v>
      </c>
      <c r="M155" s="3">
        <v>-16754</v>
      </c>
      <c r="N155" s="3">
        <v>-16750</v>
      </c>
      <c r="O155" s="3">
        <v>0</v>
      </c>
      <c r="P155" s="3">
        <v>16746</v>
      </c>
      <c r="Q155" s="32">
        <f t="shared" si="23"/>
        <v>1873040.0999999999</v>
      </c>
      <c r="R155" s="3"/>
      <c r="S155" s="4"/>
      <c r="T155" s="4" t="s">
        <v>386</v>
      </c>
      <c r="U155" s="1" t="s">
        <v>124</v>
      </c>
      <c r="V155" s="1" t="s">
        <v>119</v>
      </c>
      <c r="W155" s="5" t="s">
        <v>430</v>
      </c>
    </row>
    <row r="156" spans="1:30" x14ac:dyDescent="0.2">
      <c r="A156" s="1">
        <v>193640</v>
      </c>
      <c r="B156" s="1" t="s">
        <v>457</v>
      </c>
      <c r="C156" s="1" t="s">
        <v>458</v>
      </c>
      <c r="D156" s="1" t="s">
        <v>191</v>
      </c>
      <c r="E156" s="1" t="s">
        <v>86</v>
      </c>
      <c r="F156" s="1" t="s">
        <v>87</v>
      </c>
      <c r="G156" s="2">
        <v>0.5</v>
      </c>
      <c r="H156" s="2">
        <v>0</v>
      </c>
      <c r="I156" s="1" t="s">
        <v>192</v>
      </c>
      <c r="J156" s="3">
        <v>0</v>
      </c>
      <c r="K156" s="3">
        <v>0</v>
      </c>
      <c r="L156" s="3">
        <v>38800</v>
      </c>
      <c r="M156" s="3">
        <v>-20770</v>
      </c>
      <c r="N156" s="3">
        <v>-19400</v>
      </c>
      <c r="O156" s="3">
        <v>0</v>
      </c>
      <c r="P156" s="3">
        <v>18030</v>
      </c>
      <c r="Q156" s="32">
        <f t="shared" si="23"/>
        <v>2016655.5</v>
      </c>
      <c r="R156" s="3"/>
      <c r="S156" s="4"/>
      <c r="T156" s="4" t="s">
        <v>386</v>
      </c>
      <c r="U156" s="1" t="s">
        <v>275</v>
      </c>
      <c r="V156" s="1" t="s">
        <v>119</v>
      </c>
      <c r="W156" s="5" t="s">
        <v>433</v>
      </c>
    </row>
    <row r="157" spans="1:30" x14ac:dyDescent="0.2">
      <c r="A157" s="1">
        <v>286015</v>
      </c>
      <c r="B157" s="1" t="s">
        <v>459</v>
      </c>
      <c r="C157" s="1" t="s">
        <v>460</v>
      </c>
      <c r="D157" s="1" t="s">
        <v>191</v>
      </c>
      <c r="E157" s="1" t="s">
        <v>86</v>
      </c>
      <c r="F157" s="1" t="s">
        <v>87</v>
      </c>
      <c r="G157" s="2">
        <v>0.5</v>
      </c>
      <c r="H157" s="2">
        <v>0</v>
      </c>
      <c r="I157" s="1" t="s">
        <v>192</v>
      </c>
      <c r="J157" s="3">
        <v>0</v>
      </c>
      <c r="K157" s="3">
        <v>3500</v>
      </c>
      <c r="L157" s="3">
        <v>0</v>
      </c>
      <c r="M157" s="3">
        <v>1500</v>
      </c>
      <c r="N157" s="3">
        <v>1750</v>
      </c>
      <c r="O157" s="3">
        <v>0</v>
      </c>
      <c r="P157" s="3">
        <v>1500</v>
      </c>
      <c r="Q157" s="32">
        <f t="shared" si="23"/>
        <v>167775</v>
      </c>
      <c r="R157" s="3"/>
      <c r="S157" s="4"/>
      <c r="T157" s="4" t="s">
        <v>386</v>
      </c>
      <c r="U157" s="1" t="s">
        <v>246</v>
      </c>
      <c r="V157" s="1" t="s">
        <v>30</v>
      </c>
      <c r="W157" s="5" t="s">
        <v>250</v>
      </c>
    </row>
    <row r="158" spans="1:30" x14ac:dyDescent="0.2">
      <c r="A158" s="1">
        <v>288427</v>
      </c>
      <c r="B158" s="1" t="s">
        <v>461</v>
      </c>
      <c r="C158" s="1" t="s">
        <v>462</v>
      </c>
      <c r="D158" s="1" t="s">
        <v>191</v>
      </c>
      <c r="E158" s="1" t="s">
        <v>86</v>
      </c>
      <c r="F158" s="1" t="s">
        <v>87</v>
      </c>
      <c r="G158" s="2">
        <v>0.5</v>
      </c>
      <c r="H158" s="2">
        <v>0</v>
      </c>
      <c r="I158" s="1" t="s">
        <v>192</v>
      </c>
      <c r="J158" s="3">
        <v>0</v>
      </c>
      <c r="K158" s="3">
        <v>14500</v>
      </c>
      <c r="L158" s="3">
        <v>0</v>
      </c>
      <c r="M158" s="3">
        <v>7220</v>
      </c>
      <c r="N158" s="3">
        <v>7250</v>
      </c>
      <c r="O158" s="3">
        <v>0</v>
      </c>
      <c r="P158" s="3">
        <v>7220</v>
      </c>
      <c r="Q158" s="32">
        <f t="shared" si="23"/>
        <v>807557</v>
      </c>
      <c r="R158" s="3"/>
      <c r="S158" s="4"/>
      <c r="T158" s="4" t="s">
        <v>386</v>
      </c>
      <c r="U158" s="1" t="s">
        <v>408</v>
      </c>
      <c r="V158" s="1" t="s">
        <v>30</v>
      </c>
      <c r="W158" s="5" t="s">
        <v>250</v>
      </c>
    </row>
    <row r="159" spans="1:30" x14ac:dyDescent="0.2">
      <c r="A159" s="1">
        <v>294338</v>
      </c>
      <c r="B159" s="1" t="s">
        <v>463</v>
      </c>
      <c r="C159" s="1" t="s">
        <v>464</v>
      </c>
      <c r="D159" s="1" t="s">
        <v>191</v>
      </c>
      <c r="E159" s="1" t="s">
        <v>86</v>
      </c>
      <c r="F159" s="1" t="s">
        <v>87</v>
      </c>
      <c r="G159" s="2">
        <v>0.5</v>
      </c>
      <c r="H159" s="2">
        <v>0</v>
      </c>
      <c r="I159" s="1" t="s">
        <v>192</v>
      </c>
      <c r="J159" s="3">
        <v>0</v>
      </c>
      <c r="K159" s="3">
        <v>28000</v>
      </c>
      <c r="L159" s="3">
        <v>0</v>
      </c>
      <c r="M159" s="3">
        <v>7998</v>
      </c>
      <c r="N159" s="3">
        <v>14000</v>
      </c>
      <c r="O159" s="3">
        <v>0</v>
      </c>
      <c r="P159" s="3">
        <v>7998</v>
      </c>
      <c r="Q159" s="32">
        <f t="shared" si="23"/>
        <v>894576.29999999993</v>
      </c>
      <c r="R159" s="3"/>
      <c r="S159" s="4"/>
      <c r="T159" s="4" t="s">
        <v>386</v>
      </c>
      <c r="U159" s="1" t="s">
        <v>118</v>
      </c>
      <c r="V159" s="1" t="s">
        <v>30</v>
      </c>
      <c r="W159" s="5" t="s">
        <v>250</v>
      </c>
    </row>
    <row r="160" spans="1:30" x14ac:dyDescent="0.2">
      <c r="A160" s="1">
        <v>357612</v>
      </c>
      <c r="B160" s="1" t="s">
        <v>465</v>
      </c>
      <c r="C160" s="1">
        <v>-357612</v>
      </c>
      <c r="D160" s="1" t="s">
        <v>191</v>
      </c>
      <c r="E160" s="1" t="s">
        <v>86</v>
      </c>
      <c r="F160" s="1" t="s">
        <v>87</v>
      </c>
      <c r="G160" s="2">
        <v>0.5</v>
      </c>
      <c r="H160" s="2">
        <v>0</v>
      </c>
      <c r="I160" s="1" t="s">
        <v>192</v>
      </c>
      <c r="J160" s="3">
        <v>0</v>
      </c>
      <c r="K160" s="3">
        <v>11500</v>
      </c>
      <c r="L160" s="3">
        <v>0</v>
      </c>
      <c r="M160" s="3">
        <v>5750</v>
      </c>
      <c r="N160" s="3">
        <v>5750</v>
      </c>
      <c r="O160" s="3">
        <v>0</v>
      </c>
      <c r="P160" s="3">
        <v>5750</v>
      </c>
      <c r="Q160" s="32">
        <f t="shared" si="23"/>
        <v>643137.5</v>
      </c>
      <c r="R160" s="3"/>
      <c r="S160" s="4"/>
      <c r="T160" s="4" t="s">
        <v>386</v>
      </c>
      <c r="U160" s="1" t="s">
        <v>165</v>
      </c>
      <c r="V160" s="1" t="s">
        <v>30</v>
      </c>
      <c r="W160" s="5" t="s">
        <v>250</v>
      </c>
    </row>
    <row r="161" spans="1:30" x14ac:dyDescent="0.2">
      <c r="A161" s="1">
        <v>713252</v>
      </c>
      <c r="B161" s="1" t="s">
        <v>466</v>
      </c>
      <c r="C161" s="1" t="s">
        <v>467</v>
      </c>
      <c r="D161" s="1" t="s">
        <v>191</v>
      </c>
      <c r="E161" s="1" t="s">
        <v>86</v>
      </c>
      <c r="F161" s="1" t="s">
        <v>87</v>
      </c>
      <c r="G161" s="2">
        <v>0.5</v>
      </c>
      <c r="H161" s="2">
        <v>0</v>
      </c>
      <c r="I161" s="1" t="s">
        <v>192</v>
      </c>
      <c r="J161" s="3">
        <v>0</v>
      </c>
      <c r="K161" s="3">
        <v>9500</v>
      </c>
      <c r="L161" s="3">
        <v>0</v>
      </c>
      <c r="M161" s="3">
        <v>4667</v>
      </c>
      <c r="N161" s="3">
        <v>4750</v>
      </c>
      <c r="O161" s="3">
        <v>0</v>
      </c>
      <c r="P161" s="3">
        <v>4667</v>
      </c>
      <c r="Q161" s="32">
        <f t="shared" si="23"/>
        <v>522003.94999999995</v>
      </c>
      <c r="R161" s="3"/>
      <c r="S161" s="4"/>
      <c r="T161" s="4" t="s">
        <v>386</v>
      </c>
      <c r="U161" s="1" t="s">
        <v>149</v>
      </c>
      <c r="V161" s="1" t="s">
        <v>30</v>
      </c>
      <c r="W161" s="5" t="s">
        <v>250</v>
      </c>
    </row>
    <row r="162" spans="1:30" x14ac:dyDescent="0.2">
      <c r="A162" s="1">
        <v>732029</v>
      </c>
      <c r="B162" s="1" t="s">
        <v>468</v>
      </c>
      <c r="C162" s="1" t="s">
        <v>469</v>
      </c>
      <c r="D162" s="1" t="s">
        <v>191</v>
      </c>
      <c r="E162" s="1" t="s">
        <v>86</v>
      </c>
      <c r="F162" s="1" t="s">
        <v>87</v>
      </c>
      <c r="G162" s="2">
        <v>0.5</v>
      </c>
      <c r="H162" s="2">
        <v>0</v>
      </c>
      <c r="I162" s="1" t="s">
        <v>192</v>
      </c>
      <c r="J162" s="3">
        <v>0</v>
      </c>
      <c r="K162" s="3">
        <v>0</v>
      </c>
      <c r="L162" s="3">
        <v>12397</v>
      </c>
      <c r="M162" s="3">
        <v>-12506</v>
      </c>
      <c r="N162" s="3">
        <v>-6198.5</v>
      </c>
      <c r="O162" s="3">
        <v>0</v>
      </c>
      <c r="P162" s="3">
        <v>-109</v>
      </c>
      <c r="Q162" s="32">
        <f t="shared" si="23"/>
        <v>-12191.65</v>
      </c>
      <c r="R162" s="3"/>
      <c r="S162" s="4"/>
      <c r="T162" s="4" t="s">
        <v>386</v>
      </c>
      <c r="U162" s="1" t="s">
        <v>77</v>
      </c>
      <c r="V162" s="1" t="s">
        <v>30</v>
      </c>
      <c r="W162" s="5" t="s">
        <v>250</v>
      </c>
    </row>
    <row r="163" spans="1:30" x14ac:dyDescent="0.2">
      <c r="A163" s="1">
        <v>793705</v>
      </c>
      <c r="B163" s="1" t="s">
        <v>470</v>
      </c>
      <c r="C163" s="1" t="s">
        <v>471</v>
      </c>
      <c r="D163" s="1" t="s">
        <v>191</v>
      </c>
      <c r="E163" s="1" t="s">
        <v>86</v>
      </c>
      <c r="F163" s="1" t="s">
        <v>87</v>
      </c>
      <c r="G163" s="2">
        <v>0.5</v>
      </c>
      <c r="H163" s="2">
        <v>0</v>
      </c>
      <c r="I163" s="1" t="s">
        <v>192</v>
      </c>
      <c r="J163" s="3">
        <v>0</v>
      </c>
      <c r="K163" s="3">
        <v>10900</v>
      </c>
      <c r="L163" s="3">
        <v>0</v>
      </c>
      <c r="M163" s="3">
        <v>5450</v>
      </c>
      <c r="N163" s="3">
        <v>5450</v>
      </c>
      <c r="O163" s="3">
        <v>0</v>
      </c>
      <c r="P163" s="3">
        <v>5450</v>
      </c>
      <c r="Q163" s="32">
        <f t="shared" si="23"/>
        <v>609582.5</v>
      </c>
      <c r="R163" s="3"/>
      <c r="S163" s="4"/>
      <c r="T163" s="4" t="s">
        <v>386</v>
      </c>
      <c r="U163" s="1" t="s">
        <v>241</v>
      </c>
      <c r="V163" s="1" t="s">
        <v>30</v>
      </c>
      <c r="W163" s="5" t="s">
        <v>250</v>
      </c>
    </row>
    <row r="164" spans="1:30" x14ac:dyDescent="0.2">
      <c r="A164" s="1">
        <v>107324</v>
      </c>
      <c r="B164" s="1" t="s">
        <v>472</v>
      </c>
      <c r="C164" s="1" t="s">
        <v>473</v>
      </c>
      <c r="D164" s="1" t="s">
        <v>191</v>
      </c>
      <c r="E164" s="1" t="s">
        <v>86</v>
      </c>
      <c r="F164" s="1" t="s">
        <v>25</v>
      </c>
      <c r="G164" s="2">
        <v>0.5</v>
      </c>
      <c r="H164" s="2">
        <v>0</v>
      </c>
      <c r="I164" s="1" t="s">
        <v>192</v>
      </c>
      <c r="J164" s="3">
        <v>0</v>
      </c>
      <c r="K164" s="3">
        <v>1650000</v>
      </c>
      <c r="L164" s="3">
        <v>0</v>
      </c>
      <c r="M164" s="3">
        <v>815725</v>
      </c>
      <c r="N164" s="3">
        <v>825000</v>
      </c>
      <c r="O164" s="3">
        <v>0</v>
      </c>
      <c r="P164" s="3">
        <v>815725</v>
      </c>
      <c r="Q164" s="32">
        <f>P164</f>
        <v>815725</v>
      </c>
      <c r="R164" s="3"/>
      <c r="S164" s="4"/>
      <c r="T164" s="4" t="s">
        <v>386</v>
      </c>
      <c r="U164" s="1" t="s">
        <v>193</v>
      </c>
      <c r="V164" s="1" t="s">
        <v>119</v>
      </c>
      <c r="W164" s="5" t="s">
        <v>250</v>
      </c>
    </row>
    <row r="165" spans="1:30" x14ac:dyDescent="0.2">
      <c r="A165" s="1">
        <v>188764</v>
      </c>
      <c r="B165" s="1" t="s">
        <v>474</v>
      </c>
      <c r="C165" s="1" t="s">
        <v>475</v>
      </c>
      <c r="D165" s="1" t="s">
        <v>191</v>
      </c>
      <c r="E165" s="1" t="s">
        <v>86</v>
      </c>
      <c r="F165" s="1" t="s">
        <v>87</v>
      </c>
      <c r="G165" s="2">
        <v>0.5</v>
      </c>
      <c r="H165" s="2">
        <v>0</v>
      </c>
      <c r="I165" s="1" t="s">
        <v>192</v>
      </c>
      <c r="J165" s="3">
        <v>0</v>
      </c>
      <c r="K165" s="3">
        <v>16400</v>
      </c>
      <c r="L165" s="3">
        <v>0</v>
      </c>
      <c r="M165" s="3">
        <v>2292</v>
      </c>
      <c r="N165" s="3">
        <v>8200</v>
      </c>
      <c r="O165" s="3">
        <v>0</v>
      </c>
      <c r="P165" s="3">
        <v>2292</v>
      </c>
      <c r="Q165" s="32">
        <f t="shared" ref="Q165:Q174" si="24">P165*111.85</f>
        <v>256360.19999999998</v>
      </c>
      <c r="R165" s="3"/>
      <c r="S165" s="4"/>
      <c r="T165" s="4" t="s">
        <v>386</v>
      </c>
      <c r="U165" s="1" t="s">
        <v>171</v>
      </c>
      <c r="V165" s="1" t="s">
        <v>119</v>
      </c>
      <c r="W165" s="5" t="s">
        <v>250</v>
      </c>
    </row>
    <row r="166" spans="1:30" x14ac:dyDescent="0.2">
      <c r="A166" s="1">
        <v>864455</v>
      </c>
      <c r="B166" s="1" t="s">
        <v>476</v>
      </c>
      <c r="C166" s="1" t="s">
        <v>477</v>
      </c>
      <c r="D166" s="1" t="s">
        <v>191</v>
      </c>
      <c r="E166" s="1" t="s">
        <v>86</v>
      </c>
      <c r="F166" s="1" t="s">
        <v>87</v>
      </c>
      <c r="G166" s="2">
        <v>0.5</v>
      </c>
      <c r="H166" s="2">
        <v>0</v>
      </c>
      <c r="I166" s="1" t="s">
        <v>192</v>
      </c>
      <c r="J166" s="3">
        <v>0</v>
      </c>
      <c r="K166" s="3">
        <v>0</v>
      </c>
      <c r="L166" s="3">
        <v>6850</v>
      </c>
      <c r="M166" s="3">
        <v>-3425</v>
      </c>
      <c r="N166" s="3">
        <v>-3425</v>
      </c>
      <c r="O166" s="3">
        <v>0</v>
      </c>
      <c r="P166" s="3">
        <v>3425</v>
      </c>
      <c r="Q166" s="32">
        <f t="shared" si="24"/>
        <v>383086.25</v>
      </c>
      <c r="R166" s="3"/>
      <c r="S166" s="4"/>
      <c r="T166" s="4" t="s">
        <v>386</v>
      </c>
      <c r="U166" s="1" t="s">
        <v>419</v>
      </c>
      <c r="V166" s="1" t="s">
        <v>119</v>
      </c>
      <c r="W166" s="5" t="s">
        <v>478</v>
      </c>
    </row>
    <row r="167" spans="1:30" x14ac:dyDescent="0.2">
      <c r="A167" s="1">
        <v>774568</v>
      </c>
      <c r="B167" s="1" t="s">
        <v>479</v>
      </c>
      <c r="C167" s="1" t="s">
        <v>480</v>
      </c>
      <c r="D167" s="1" t="s">
        <v>191</v>
      </c>
      <c r="E167" s="1" t="s">
        <v>86</v>
      </c>
      <c r="F167" s="1" t="s">
        <v>87</v>
      </c>
      <c r="G167" s="2">
        <v>0.5</v>
      </c>
      <c r="H167" s="2">
        <v>0</v>
      </c>
      <c r="I167" s="1" t="s">
        <v>192</v>
      </c>
      <c r="J167" s="3">
        <v>0</v>
      </c>
      <c r="K167" s="3">
        <v>0</v>
      </c>
      <c r="L167" s="3">
        <v>6400</v>
      </c>
      <c r="M167" s="3">
        <v>-6625</v>
      </c>
      <c r="N167" s="3">
        <v>-3200</v>
      </c>
      <c r="O167" s="3">
        <v>0</v>
      </c>
      <c r="P167" s="3">
        <v>-225</v>
      </c>
      <c r="Q167" s="32">
        <f t="shared" si="24"/>
        <v>-25166.25</v>
      </c>
      <c r="R167" s="3"/>
      <c r="S167" s="4"/>
      <c r="T167" s="4" t="s">
        <v>386</v>
      </c>
      <c r="U167" s="1" t="s">
        <v>246</v>
      </c>
      <c r="V167" s="1" t="s">
        <v>30</v>
      </c>
      <c r="W167" s="5" t="s">
        <v>109</v>
      </c>
    </row>
    <row r="168" spans="1:30" x14ac:dyDescent="0.2">
      <c r="A168" s="1">
        <v>850204</v>
      </c>
      <c r="B168" s="1" t="s">
        <v>481</v>
      </c>
      <c r="C168" s="1" t="s">
        <v>482</v>
      </c>
      <c r="D168" s="1" t="s">
        <v>191</v>
      </c>
      <c r="E168" s="1" t="s">
        <v>86</v>
      </c>
      <c r="F168" s="1" t="s">
        <v>87</v>
      </c>
      <c r="G168" s="2">
        <v>0</v>
      </c>
      <c r="H168" s="2">
        <v>0</v>
      </c>
      <c r="I168" s="1" t="s">
        <v>192</v>
      </c>
      <c r="J168" s="3">
        <v>0</v>
      </c>
      <c r="K168" s="3">
        <v>0</v>
      </c>
      <c r="L168" s="3">
        <v>17500</v>
      </c>
      <c r="M168" s="3">
        <v>0</v>
      </c>
      <c r="N168" s="3">
        <v>0</v>
      </c>
      <c r="O168" s="3">
        <v>0</v>
      </c>
      <c r="P168" s="3">
        <v>17500</v>
      </c>
      <c r="Q168" s="32">
        <f t="shared" si="24"/>
        <v>1957375</v>
      </c>
      <c r="R168" s="3"/>
      <c r="S168" s="4"/>
      <c r="T168" s="4" t="s">
        <v>386</v>
      </c>
      <c r="U168" s="1" t="s">
        <v>235</v>
      </c>
      <c r="V168" s="1" t="s">
        <v>30</v>
      </c>
      <c r="W168" s="5" t="s">
        <v>109</v>
      </c>
    </row>
    <row r="169" spans="1:30" x14ac:dyDescent="0.2">
      <c r="A169" s="1">
        <v>290403</v>
      </c>
      <c r="B169" s="1" t="s">
        <v>483</v>
      </c>
      <c r="C169" s="1" t="s">
        <v>484</v>
      </c>
      <c r="D169" s="1" t="s">
        <v>191</v>
      </c>
      <c r="E169" s="1" t="s">
        <v>86</v>
      </c>
      <c r="F169" s="1" t="s">
        <v>87</v>
      </c>
      <c r="G169" s="2">
        <v>0.5</v>
      </c>
      <c r="H169" s="2">
        <v>0</v>
      </c>
      <c r="I169" s="1" t="s">
        <v>192</v>
      </c>
      <c r="J169" s="3">
        <v>0</v>
      </c>
      <c r="K169" s="3">
        <v>0</v>
      </c>
      <c r="L169" s="3">
        <v>4781</v>
      </c>
      <c r="M169" s="3">
        <v>-9993.5</v>
      </c>
      <c r="N169" s="3">
        <v>-2390.5</v>
      </c>
      <c r="O169" s="3">
        <v>0</v>
      </c>
      <c r="P169" s="3">
        <v>-5212.5</v>
      </c>
      <c r="Q169" s="32">
        <f t="shared" si="24"/>
        <v>-583018.125</v>
      </c>
      <c r="R169" s="3"/>
      <c r="S169" s="4"/>
      <c r="T169" s="4" t="s">
        <v>386</v>
      </c>
      <c r="U169" s="1" t="s">
        <v>165</v>
      </c>
      <c r="V169" s="1" t="s">
        <v>30</v>
      </c>
      <c r="W169" s="5" t="s">
        <v>90</v>
      </c>
    </row>
    <row r="170" spans="1:30" x14ac:dyDescent="0.2">
      <c r="A170" s="1">
        <v>765317</v>
      </c>
      <c r="B170" s="1" t="s">
        <v>485</v>
      </c>
      <c r="C170" s="1" t="s">
        <v>486</v>
      </c>
      <c r="D170" s="1" t="s">
        <v>191</v>
      </c>
      <c r="E170" s="1" t="s">
        <v>86</v>
      </c>
      <c r="F170" s="1" t="s">
        <v>87</v>
      </c>
      <c r="G170" s="2">
        <v>0.5</v>
      </c>
      <c r="H170" s="2">
        <v>0</v>
      </c>
      <c r="I170" s="1" t="s">
        <v>192</v>
      </c>
      <c r="J170" s="3">
        <v>0</v>
      </c>
      <c r="K170" s="3">
        <v>10200</v>
      </c>
      <c r="L170" s="3">
        <v>0</v>
      </c>
      <c r="M170" s="3">
        <v>5077</v>
      </c>
      <c r="N170" s="3">
        <v>5100</v>
      </c>
      <c r="O170" s="3">
        <v>0</v>
      </c>
      <c r="P170" s="3">
        <v>5077</v>
      </c>
      <c r="Q170" s="32">
        <f t="shared" si="24"/>
        <v>567862.44999999995</v>
      </c>
      <c r="R170" s="3"/>
      <c r="S170" s="4"/>
      <c r="T170" s="4" t="s">
        <v>386</v>
      </c>
      <c r="U170" s="1" t="s">
        <v>89</v>
      </c>
      <c r="V170" s="1" t="s">
        <v>30</v>
      </c>
      <c r="W170" s="5" t="s">
        <v>90</v>
      </c>
    </row>
    <row r="171" spans="1:30" x14ac:dyDescent="0.2">
      <c r="A171" s="1">
        <v>819279</v>
      </c>
      <c r="B171" s="1" t="s">
        <v>487</v>
      </c>
      <c r="C171" s="1" t="s">
        <v>488</v>
      </c>
      <c r="D171" s="1" t="s">
        <v>191</v>
      </c>
      <c r="E171" s="1" t="s">
        <v>86</v>
      </c>
      <c r="F171" s="1" t="s">
        <v>87</v>
      </c>
      <c r="G171" s="2">
        <v>0.5</v>
      </c>
      <c r="H171" s="2">
        <v>0</v>
      </c>
      <c r="I171" s="1" t="s">
        <v>192</v>
      </c>
      <c r="J171" s="3">
        <v>0</v>
      </c>
      <c r="K171" s="3">
        <v>8100</v>
      </c>
      <c r="L171" s="3">
        <v>0</v>
      </c>
      <c r="M171" s="3">
        <v>4050</v>
      </c>
      <c r="N171" s="3">
        <v>4050</v>
      </c>
      <c r="O171" s="3">
        <v>0</v>
      </c>
      <c r="P171" s="3">
        <v>4050</v>
      </c>
      <c r="Q171" s="32">
        <f t="shared" si="24"/>
        <v>452992.5</v>
      </c>
      <c r="R171" s="3"/>
      <c r="S171" s="4"/>
      <c r="T171" s="4" t="s">
        <v>386</v>
      </c>
      <c r="U171" s="1" t="s">
        <v>253</v>
      </c>
      <c r="V171" s="1" t="s">
        <v>30</v>
      </c>
      <c r="W171" s="5" t="s">
        <v>90</v>
      </c>
    </row>
    <row r="172" spans="1:30" x14ac:dyDescent="0.2">
      <c r="A172" s="1">
        <v>145570</v>
      </c>
      <c r="B172" s="1" t="s">
        <v>489</v>
      </c>
      <c r="C172" s="1" t="s">
        <v>490</v>
      </c>
      <c r="D172" s="1" t="s">
        <v>191</v>
      </c>
      <c r="E172" s="1" t="s">
        <v>86</v>
      </c>
      <c r="F172" s="1" t="s">
        <v>87</v>
      </c>
      <c r="G172" s="2">
        <v>0.5</v>
      </c>
      <c r="H172" s="2">
        <v>0</v>
      </c>
      <c r="I172" s="1" t="s">
        <v>192</v>
      </c>
      <c r="J172" s="3">
        <v>0</v>
      </c>
      <c r="K172" s="3">
        <v>11500</v>
      </c>
      <c r="L172" s="3">
        <v>0</v>
      </c>
      <c r="M172" s="3">
        <v>660.11329999999998</v>
      </c>
      <c r="N172" s="3">
        <v>5750</v>
      </c>
      <c r="O172" s="3">
        <v>0</v>
      </c>
      <c r="P172" s="3">
        <v>660.11329999999998</v>
      </c>
      <c r="Q172" s="32">
        <f t="shared" si="24"/>
        <v>73833.672605</v>
      </c>
      <c r="R172" s="3"/>
      <c r="S172" s="4"/>
      <c r="T172" s="4" t="s">
        <v>386</v>
      </c>
      <c r="U172" s="1" t="s">
        <v>77</v>
      </c>
      <c r="V172" s="1" t="s">
        <v>119</v>
      </c>
      <c r="W172" s="5" t="s">
        <v>90</v>
      </c>
      <c r="AA172" s="8">
        <v>43142</v>
      </c>
      <c r="AB172" s="7">
        <v>29689</v>
      </c>
      <c r="AC172" s="7" t="s">
        <v>638</v>
      </c>
      <c r="AD172" s="7" t="s">
        <v>632</v>
      </c>
    </row>
    <row r="173" spans="1:30" x14ac:dyDescent="0.2">
      <c r="A173" s="1">
        <v>663433</v>
      </c>
      <c r="B173" s="1" t="s">
        <v>491</v>
      </c>
      <c r="C173" s="1" t="s">
        <v>492</v>
      </c>
      <c r="D173" s="1" t="s">
        <v>191</v>
      </c>
      <c r="E173" s="1" t="s">
        <v>86</v>
      </c>
      <c r="F173" s="1" t="s">
        <v>87</v>
      </c>
      <c r="G173" s="2">
        <v>0.5</v>
      </c>
      <c r="H173" s="2">
        <v>0</v>
      </c>
      <c r="I173" s="1" t="s">
        <v>192</v>
      </c>
      <c r="J173" s="3">
        <v>0</v>
      </c>
      <c r="K173" s="3">
        <v>0</v>
      </c>
      <c r="L173" s="3">
        <v>25365</v>
      </c>
      <c r="M173" s="3">
        <v>-13603</v>
      </c>
      <c r="N173" s="3">
        <v>-12682.5</v>
      </c>
      <c r="O173" s="3">
        <v>0</v>
      </c>
      <c r="P173" s="3">
        <v>11762</v>
      </c>
      <c r="Q173" s="32">
        <f t="shared" si="24"/>
        <v>1315579.7</v>
      </c>
      <c r="R173" s="3"/>
      <c r="S173" s="4"/>
      <c r="T173" s="4" t="s">
        <v>386</v>
      </c>
      <c r="U173" s="1" t="s">
        <v>131</v>
      </c>
      <c r="V173" s="1" t="s">
        <v>30</v>
      </c>
      <c r="W173" s="5" t="s">
        <v>493</v>
      </c>
    </row>
    <row r="174" spans="1:30" x14ac:dyDescent="0.2">
      <c r="A174" s="1">
        <v>366526</v>
      </c>
      <c r="B174" s="1" t="s">
        <v>494</v>
      </c>
      <c r="C174" s="1">
        <v>-366526</v>
      </c>
      <c r="D174" s="1" t="s">
        <v>191</v>
      </c>
      <c r="E174" s="1" t="s">
        <v>86</v>
      </c>
      <c r="F174" s="1" t="s">
        <v>87</v>
      </c>
      <c r="G174" s="2">
        <v>0.5</v>
      </c>
      <c r="H174" s="2">
        <v>0</v>
      </c>
      <c r="I174" s="1" t="s">
        <v>192</v>
      </c>
      <c r="J174" s="3">
        <v>0</v>
      </c>
      <c r="K174" s="3">
        <v>0</v>
      </c>
      <c r="L174" s="3">
        <v>18100</v>
      </c>
      <c r="M174" s="3">
        <v>-9049</v>
      </c>
      <c r="N174" s="3">
        <v>-9050</v>
      </c>
      <c r="O174" s="3">
        <v>1</v>
      </c>
      <c r="P174" s="3">
        <v>9051</v>
      </c>
      <c r="Q174" s="32">
        <f t="shared" si="24"/>
        <v>1012354.35</v>
      </c>
      <c r="R174" s="3"/>
      <c r="S174" s="4"/>
      <c r="T174" s="4" t="s">
        <v>386</v>
      </c>
      <c r="U174" s="1" t="s">
        <v>89</v>
      </c>
      <c r="V174" s="1" t="s">
        <v>30</v>
      </c>
      <c r="W174" s="5" t="s">
        <v>260</v>
      </c>
    </row>
    <row r="175" spans="1:30" x14ac:dyDescent="0.2">
      <c r="A175" s="1">
        <v>847513</v>
      </c>
      <c r="B175" s="1" t="s">
        <v>966</v>
      </c>
      <c r="C175" s="1" t="s">
        <v>967</v>
      </c>
      <c r="D175" s="1" t="s">
        <v>204</v>
      </c>
      <c r="E175" s="1" t="s">
        <v>35</v>
      </c>
      <c r="F175" s="1" t="s">
        <v>25</v>
      </c>
      <c r="G175" s="2">
        <v>0</v>
      </c>
      <c r="H175" s="2">
        <v>0</v>
      </c>
      <c r="I175" s="1" t="s">
        <v>36</v>
      </c>
      <c r="J175" s="1">
        <v>0</v>
      </c>
      <c r="K175" s="1">
        <v>7314650</v>
      </c>
      <c r="L175" s="1">
        <v>1064000</v>
      </c>
      <c r="M175" s="1">
        <v>5969650</v>
      </c>
      <c r="N175" s="1">
        <v>7314650</v>
      </c>
      <c r="O175" s="1">
        <v>0</v>
      </c>
      <c r="P175" s="1">
        <v>7033650</v>
      </c>
      <c r="Q175" s="32">
        <f t="shared" ref="Q175:Q181" si="25">M175</f>
        <v>5969650</v>
      </c>
      <c r="R175" s="3" t="s">
        <v>980</v>
      </c>
      <c r="S175" s="4"/>
      <c r="T175" s="4" t="s">
        <v>386</v>
      </c>
      <c r="U175" s="1" t="s">
        <v>29</v>
      </c>
      <c r="V175" s="1" t="s">
        <v>962</v>
      </c>
      <c r="W175" s="26" t="s">
        <v>968</v>
      </c>
    </row>
    <row r="176" spans="1:30" x14ac:dyDescent="0.2">
      <c r="A176" s="1">
        <v>848395</v>
      </c>
      <c r="B176" s="1" t="s">
        <v>966</v>
      </c>
      <c r="C176" s="1" t="s">
        <v>969</v>
      </c>
      <c r="D176" s="1" t="s">
        <v>204</v>
      </c>
      <c r="E176" s="1" t="s">
        <v>35</v>
      </c>
      <c r="F176" s="1" t="s">
        <v>25</v>
      </c>
      <c r="G176" s="2">
        <v>0</v>
      </c>
      <c r="H176" s="2">
        <v>0</v>
      </c>
      <c r="I176" s="1" t="s">
        <v>36</v>
      </c>
      <c r="J176" s="1">
        <v>0</v>
      </c>
      <c r="K176" s="1">
        <v>9509900</v>
      </c>
      <c r="L176" s="1">
        <v>0</v>
      </c>
      <c r="M176" s="1">
        <v>7663900</v>
      </c>
      <c r="N176" s="1">
        <v>9509900</v>
      </c>
      <c r="O176" s="1">
        <v>0</v>
      </c>
      <c r="P176" s="1">
        <v>7663900</v>
      </c>
      <c r="Q176" s="32">
        <f t="shared" si="25"/>
        <v>7663900</v>
      </c>
      <c r="R176" s="3" t="s">
        <v>980</v>
      </c>
      <c r="S176" s="4"/>
      <c r="T176" s="4" t="s">
        <v>386</v>
      </c>
      <c r="U176" s="1" t="s">
        <v>29</v>
      </c>
      <c r="V176" s="1" t="s">
        <v>962</v>
      </c>
      <c r="W176" s="26" t="s">
        <v>970</v>
      </c>
    </row>
    <row r="177" spans="1:30" x14ac:dyDescent="0.2">
      <c r="A177" s="1">
        <v>730049</v>
      </c>
      <c r="B177" s="1" t="s">
        <v>971</v>
      </c>
      <c r="C177" s="1" t="s">
        <v>972</v>
      </c>
      <c r="D177" s="1" t="s">
        <v>973</v>
      </c>
      <c r="E177" s="1" t="s">
        <v>35</v>
      </c>
      <c r="F177" s="1" t="s">
        <v>25</v>
      </c>
      <c r="G177" s="2">
        <v>0</v>
      </c>
      <c r="H177" s="2">
        <v>0</v>
      </c>
      <c r="I177" s="1" t="s">
        <v>36</v>
      </c>
      <c r="J177" s="1">
        <v>204676835</v>
      </c>
      <c r="K177" s="1">
        <v>17611000</v>
      </c>
      <c r="L177" s="1">
        <v>1066000</v>
      </c>
      <c r="M177" s="1">
        <v>75241182</v>
      </c>
      <c r="N177" s="1">
        <v>17611000</v>
      </c>
      <c r="O177" s="1">
        <v>57630182</v>
      </c>
      <c r="P177" s="1">
        <v>76307182</v>
      </c>
      <c r="Q177" s="32">
        <f t="shared" si="25"/>
        <v>75241182</v>
      </c>
      <c r="R177" s="3" t="s">
        <v>980</v>
      </c>
      <c r="S177" s="4" t="s">
        <v>123</v>
      </c>
      <c r="T177" s="4" t="s">
        <v>974</v>
      </c>
      <c r="U177" s="1" t="s">
        <v>257</v>
      </c>
      <c r="V177" s="1" t="s">
        <v>951</v>
      </c>
      <c r="W177" s="26" t="s">
        <v>31</v>
      </c>
    </row>
    <row r="178" spans="1:30" x14ac:dyDescent="0.2">
      <c r="A178" s="1">
        <v>143950</v>
      </c>
      <c r="B178" s="1" t="s">
        <v>495</v>
      </c>
      <c r="C178" s="1" t="s">
        <v>496</v>
      </c>
      <c r="D178" s="1" t="s">
        <v>356</v>
      </c>
      <c r="E178" s="1" t="s">
        <v>497</v>
      </c>
      <c r="F178" s="1" t="s">
        <v>25</v>
      </c>
      <c r="G178" s="2">
        <v>0</v>
      </c>
      <c r="H178" s="2">
        <v>0</v>
      </c>
      <c r="I178" s="1" t="s">
        <v>36</v>
      </c>
      <c r="J178" s="3">
        <v>0</v>
      </c>
      <c r="K178" s="3">
        <v>46486350</v>
      </c>
      <c r="L178" s="3">
        <v>59287200</v>
      </c>
      <c r="M178" s="3">
        <v>39187350</v>
      </c>
      <c r="N178" s="3">
        <v>46486350</v>
      </c>
      <c r="O178" s="3">
        <v>0</v>
      </c>
      <c r="P178" s="3">
        <v>98474550</v>
      </c>
      <c r="Q178" s="32">
        <f t="shared" si="25"/>
        <v>39187350</v>
      </c>
      <c r="R178" s="3" t="s">
        <v>980</v>
      </c>
      <c r="S178" s="4"/>
      <c r="T178" s="4" t="s">
        <v>498</v>
      </c>
      <c r="U178" s="1" t="s">
        <v>81</v>
      </c>
      <c r="V178" s="1" t="s">
        <v>37</v>
      </c>
      <c r="W178" s="5" t="s">
        <v>31</v>
      </c>
    </row>
    <row r="179" spans="1:30" x14ac:dyDescent="0.2">
      <c r="A179" s="1">
        <v>729373</v>
      </c>
      <c r="B179" s="1" t="s">
        <v>499</v>
      </c>
      <c r="C179" s="1" t="s">
        <v>500</v>
      </c>
      <c r="D179" s="1" t="s">
        <v>356</v>
      </c>
      <c r="E179" s="1" t="s">
        <v>497</v>
      </c>
      <c r="F179" s="1" t="s">
        <v>25</v>
      </c>
      <c r="G179" s="2">
        <v>0</v>
      </c>
      <c r="H179" s="2">
        <v>0</v>
      </c>
      <c r="I179" s="1" t="s">
        <v>36</v>
      </c>
      <c r="J179" s="3">
        <v>0</v>
      </c>
      <c r="K179" s="3">
        <v>0</v>
      </c>
      <c r="L179" s="3">
        <v>1857000</v>
      </c>
      <c r="M179" s="3">
        <v>0</v>
      </c>
      <c r="N179" s="3">
        <v>0</v>
      </c>
      <c r="O179" s="3">
        <v>0</v>
      </c>
      <c r="P179" s="3">
        <v>1857000</v>
      </c>
      <c r="Q179" s="32">
        <f t="shared" si="25"/>
        <v>0</v>
      </c>
      <c r="R179" s="3" t="s">
        <v>980</v>
      </c>
      <c r="S179" s="4"/>
      <c r="T179" s="4" t="s">
        <v>498</v>
      </c>
      <c r="U179" s="1" t="s">
        <v>29</v>
      </c>
      <c r="V179" s="1" t="s">
        <v>37</v>
      </c>
      <c r="W179" s="5" t="s">
        <v>31</v>
      </c>
      <c r="AA179" s="7" t="s">
        <v>639</v>
      </c>
      <c r="AB179" s="7">
        <v>28070</v>
      </c>
      <c r="AC179" s="7" t="s">
        <v>640</v>
      </c>
      <c r="AD179" s="7" t="s">
        <v>641</v>
      </c>
    </row>
    <row r="180" spans="1:30" x14ac:dyDescent="0.2">
      <c r="A180" s="1">
        <v>729542</v>
      </c>
      <c r="B180" s="1" t="s">
        <v>501</v>
      </c>
      <c r="C180" s="1" t="s">
        <v>502</v>
      </c>
      <c r="D180" s="1" t="s">
        <v>356</v>
      </c>
      <c r="E180" s="1" t="s">
        <v>497</v>
      </c>
      <c r="F180" s="1" t="s">
        <v>25</v>
      </c>
      <c r="G180" s="2">
        <v>0</v>
      </c>
      <c r="H180" s="2">
        <v>0</v>
      </c>
      <c r="I180" s="1" t="s">
        <v>36</v>
      </c>
      <c r="J180" s="3">
        <v>0</v>
      </c>
      <c r="K180" s="3">
        <v>0</v>
      </c>
      <c r="L180" s="3">
        <v>5633900</v>
      </c>
      <c r="M180" s="3">
        <v>0</v>
      </c>
      <c r="N180" s="3">
        <v>0</v>
      </c>
      <c r="O180" s="3">
        <v>0</v>
      </c>
      <c r="P180" s="3">
        <v>5633900</v>
      </c>
      <c r="Q180" s="32">
        <f t="shared" si="25"/>
        <v>0</v>
      </c>
      <c r="R180" s="3" t="s">
        <v>980</v>
      </c>
      <c r="S180" s="4"/>
      <c r="T180" s="4" t="s">
        <v>498</v>
      </c>
      <c r="U180" s="1" t="s">
        <v>29</v>
      </c>
      <c r="V180" s="1" t="s">
        <v>37</v>
      </c>
      <c r="W180" s="5" t="s">
        <v>31</v>
      </c>
    </row>
    <row r="181" spans="1:30" x14ac:dyDescent="0.2">
      <c r="A181" s="1">
        <v>863964</v>
      </c>
      <c r="B181" s="1" t="s">
        <v>155</v>
      </c>
      <c r="C181" s="1" t="s">
        <v>156</v>
      </c>
      <c r="D181" s="1" t="s">
        <v>157</v>
      </c>
      <c r="E181" s="1" t="s">
        <v>59</v>
      </c>
      <c r="F181" s="1" t="s">
        <v>25</v>
      </c>
      <c r="G181" s="2">
        <v>0</v>
      </c>
      <c r="H181" s="2">
        <v>0</v>
      </c>
      <c r="I181" s="1" t="s">
        <v>36</v>
      </c>
      <c r="J181" s="3">
        <v>0</v>
      </c>
      <c r="K181" s="3">
        <v>0</v>
      </c>
      <c r="L181" s="3">
        <v>368000</v>
      </c>
      <c r="M181" s="3">
        <v>181</v>
      </c>
      <c r="N181" s="3">
        <v>0</v>
      </c>
      <c r="O181" s="3">
        <v>181</v>
      </c>
      <c r="P181" s="3">
        <v>368181</v>
      </c>
      <c r="Q181" s="32">
        <f t="shared" si="25"/>
        <v>181</v>
      </c>
      <c r="R181" s="3" t="s">
        <v>980</v>
      </c>
      <c r="S181" s="4" t="s">
        <v>27</v>
      </c>
      <c r="T181" s="4" t="s">
        <v>503</v>
      </c>
      <c r="U181" s="1" t="s">
        <v>81</v>
      </c>
      <c r="V181" s="1" t="s">
        <v>37</v>
      </c>
      <c r="W181" s="5" t="s">
        <v>493</v>
      </c>
    </row>
    <row r="182" spans="1:30" x14ac:dyDescent="0.2">
      <c r="A182" s="1">
        <v>242942</v>
      </c>
      <c r="B182" s="1" t="s">
        <v>504</v>
      </c>
      <c r="C182" s="1" t="s">
        <v>505</v>
      </c>
      <c r="D182" s="1" t="s">
        <v>191</v>
      </c>
      <c r="E182" s="1" t="s">
        <v>86</v>
      </c>
      <c r="F182" s="1" t="s">
        <v>87</v>
      </c>
      <c r="G182" s="2">
        <v>0.3</v>
      </c>
      <c r="H182" s="2">
        <v>0.3</v>
      </c>
      <c r="I182" s="1" t="s">
        <v>192</v>
      </c>
      <c r="J182" s="3">
        <v>15725</v>
      </c>
      <c r="K182" s="3">
        <v>16872</v>
      </c>
      <c r="L182" s="3">
        <v>105676</v>
      </c>
      <c r="M182" s="3">
        <v>3079.5</v>
      </c>
      <c r="N182" s="3">
        <v>-46271.4</v>
      </c>
      <c r="O182" s="3">
        <v>49350.9</v>
      </c>
      <c r="P182" s="3">
        <v>108755.5</v>
      </c>
      <c r="Q182" s="32">
        <f>P182*111.85</f>
        <v>12164302.674999999</v>
      </c>
      <c r="R182" s="3"/>
      <c r="S182" s="4" t="s">
        <v>123</v>
      </c>
      <c r="T182" s="4" t="s">
        <v>503</v>
      </c>
      <c r="U182" s="1" t="s">
        <v>506</v>
      </c>
      <c r="V182" s="1" t="s">
        <v>119</v>
      </c>
      <c r="W182" s="5" t="s">
        <v>250</v>
      </c>
    </row>
    <row r="183" spans="1:30" x14ac:dyDescent="0.2">
      <c r="A183" s="1">
        <v>863931</v>
      </c>
      <c r="B183" s="1" t="s">
        <v>507</v>
      </c>
      <c r="C183" s="1" t="s">
        <v>508</v>
      </c>
      <c r="D183" s="1" t="s">
        <v>127</v>
      </c>
      <c r="E183" s="1" t="s">
        <v>35</v>
      </c>
      <c r="F183" s="1" t="s">
        <v>75</v>
      </c>
      <c r="G183" s="2">
        <v>0.25</v>
      </c>
      <c r="H183" s="2">
        <v>0</v>
      </c>
      <c r="I183" s="1" t="s">
        <v>36</v>
      </c>
      <c r="J183" s="3">
        <v>24043</v>
      </c>
      <c r="K183" s="3">
        <v>0</v>
      </c>
      <c r="L183" s="3">
        <v>4651</v>
      </c>
      <c r="M183" s="3">
        <v>24925</v>
      </c>
      <c r="N183" s="3">
        <v>-1162.75</v>
      </c>
      <c r="O183" s="3">
        <v>26087.75</v>
      </c>
      <c r="P183" s="3">
        <v>29576</v>
      </c>
      <c r="Q183" s="32">
        <f>P183*74.15</f>
        <v>2193060.4000000004</v>
      </c>
      <c r="R183" s="3"/>
      <c r="S183" s="4" t="s">
        <v>123</v>
      </c>
      <c r="T183" s="4" t="s">
        <v>503</v>
      </c>
      <c r="U183" s="1" t="s">
        <v>128</v>
      </c>
      <c r="V183" s="1" t="s">
        <v>37</v>
      </c>
      <c r="W183" s="5">
        <v>43500</v>
      </c>
    </row>
    <row r="184" spans="1:30" x14ac:dyDescent="0.2">
      <c r="A184" s="1">
        <v>656963</v>
      </c>
      <c r="B184" s="1" t="s">
        <v>509</v>
      </c>
      <c r="C184" s="1" t="s">
        <v>510</v>
      </c>
      <c r="D184" s="1" t="s">
        <v>191</v>
      </c>
      <c r="E184" s="1" t="s">
        <v>86</v>
      </c>
      <c r="F184" s="1" t="s">
        <v>87</v>
      </c>
      <c r="G184" s="2">
        <v>0.3</v>
      </c>
      <c r="H184" s="2">
        <v>0</v>
      </c>
      <c r="I184" s="1" t="s">
        <v>192</v>
      </c>
      <c r="J184" s="3">
        <v>358240</v>
      </c>
      <c r="K184" s="3">
        <v>0</v>
      </c>
      <c r="L184" s="3">
        <v>415303</v>
      </c>
      <c r="M184" s="3">
        <v>288461.01949999999</v>
      </c>
      <c r="N184" s="3">
        <v>-124590.9</v>
      </c>
      <c r="O184" s="3">
        <v>413051.91950000002</v>
      </c>
      <c r="P184" s="3">
        <v>703764.01950000005</v>
      </c>
      <c r="Q184" s="32">
        <f>P184*111.85</f>
        <v>78716005.581074998</v>
      </c>
      <c r="R184" s="3"/>
      <c r="S184" s="4" t="s">
        <v>123</v>
      </c>
      <c r="T184" s="4" t="s">
        <v>503</v>
      </c>
      <c r="U184" s="1" t="s">
        <v>506</v>
      </c>
      <c r="V184" s="1" t="s">
        <v>119</v>
      </c>
      <c r="W184" s="5" t="s">
        <v>284</v>
      </c>
    </row>
    <row r="185" spans="1:30" x14ac:dyDescent="0.2">
      <c r="A185" s="1">
        <v>864165</v>
      </c>
      <c r="B185" s="1" t="s">
        <v>511</v>
      </c>
      <c r="C185" s="1" t="s">
        <v>512</v>
      </c>
      <c r="D185" s="1" t="s">
        <v>513</v>
      </c>
      <c r="E185" s="1" t="s">
        <v>53</v>
      </c>
      <c r="F185" s="1" t="s">
        <v>75</v>
      </c>
      <c r="G185" s="2">
        <v>0</v>
      </c>
      <c r="H185" s="2">
        <v>0</v>
      </c>
      <c r="I185" s="1" t="s">
        <v>36</v>
      </c>
      <c r="J185" s="3">
        <v>37310</v>
      </c>
      <c r="K185" s="3">
        <v>25800</v>
      </c>
      <c r="L185" s="3">
        <v>5860</v>
      </c>
      <c r="M185" s="3">
        <v>63860</v>
      </c>
      <c r="N185" s="3">
        <v>25800</v>
      </c>
      <c r="O185" s="3">
        <v>38060</v>
      </c>
      <c r="P185" s="3">
        <v>69720</v>
      </c>
      <c r="Q185" s="32">
        <f t="shared" ref="Q185:Q186" si="26">P185*74.15</f>
        <v>5169738</v>
      </c>
      <c r="R185" s="3"/>
      <c r="S185" s="4" t="s">
        <v>123</v>
      </c>
      <c r="T185" s="4" t="s">
        <v>503</v>
      </c>
      <c r="U185" s="1" t="s">
        <v>81</v>
      </c>
      <c r="V185" s="1" t="s">
        <v>37</v>
      </c>
      <c r="W185" s="5" t="s">
        <v>90</v>
      </c>
    </row>
    <row r="186" spans="1:30" x14ac:dyDescent="0.2">
      <c r="A186" s="1">
        <v>863927</v>
      </c>
      <c r="B186" s="1" t="s">
        <v>514</v>
      </c>
      <c r="C186" s="1" t="s">
        <v>515</v>
      </c>
      <c r="D186" s="1" t="s">
        <v>153</v>
      </c>
      <c r="E186" s="1" t="s">
        <v>53</v>
      </c>
      <c r="F186" s="1" t="s">
        <v>75</v>
      </c>
      <c r="G186" s="2">
        <v>0</v>
      </c>
      <c r="H186" s="2">
        <v>0</v>
      </c>
      <c r="I186" s="1" t="s">
        <v>36</v>
      </c>
      <c r="J186" s="3">
        <v>326590</v>
      </c>
      <c r="K186" s="3">
        <v>370784</v>
      </c>
      <c r="L186" s="3">
        <v>185650</v>
      </c>
      <c r="M186" s="3">
        <v>703274</v>
      </c>
      <c r="N186" s="3">
        <v>370784</v>
      </c>
      <c r="O186" s="3">
        <v>332490</v>
      </c>
      <c r="P186" s="3">
        <v>888924</v>
      </c>
      <c r="Q186" s="32">
        <f t="shared" si="26"/>
        <v>65913714.600000001</v>
      </c>
      <c r="R186" s="3"/>
      <c r="S186" s="4" t="s">
        <v>123</v>
      </c>
      <c r="T186" s="4" t="s">
        <v>503</v>
      </c>
      <c r="U186" s="1" t="s">
        <v>81</v>
      </c>
      <c r="V186" s="1" t="s">
        <v>37</v>
      </c>
      <c r="W186" s="5" t="s">
        <v>51</v>
      </c>
    </row>
    <row r="187" spans="1:30" x14ac:dyDescent="0.2">
      <c r="A187" s="1">
        <v>113688</v>
      </c>
      <c r="B187" s="1" t="s">
        <v>516</v>
      </c>
      <c r="C187" s="1" t="s">
        <v>517</v>
      </c>
      <c r="D187" s="1" t="s">
        <v>518</v>
      </c>
      <c r="E187" s="1" t="s">
        <v>35</v>
      </c>
      <c r="F187" s="1" t="s">
        <v>25</v>
      </c>
      <c r="G187" s="2">
        <v>0</v>
      </c>
      <c r="H187" s="2">
        <v>0</v>
      </c>
      <c r="I187" s="1" t="s">
        <v>36</v>
      </c>
      <c r="J187" s="3">
        <v>1019000</v>
      </c>
      <c r="K187" s="3">
        <v>1007000</v>
      </c>
      <c r="L187" s="3">
        <v>1156000</v>
      </c>
      <c r="M187" s="3">
        <v>1629000</v>
      </c>
      <c r="N187" s="3">
        <v>1007000</v>
      </c>
      <c r="O187" s="3">
        <v>622000</v>
      </c>
      <c r="P187" s="3">
        <v>2785000</v>
      </c>
      <c r="Q187" s="32">
        <f>M187</f>
        <v>1629000</v>
      </c>
      <c r="R187" s="3" t="s">
        <v>980</v>
      </c>
      <c r="S187" s="4" t="s">
        <v>123</v>
      </c>
      <c r="T187" s="4" t="s">
        <v>503</v>
      </c>
      <c r="U187" s="1" t="s">
        <v>77</v>
      </c>
      <c r="V187" s="1" t="s">
        <v>37</v>
      </c>
      <c r="W187" s="5" t="s">
        <v>51</v>
      </c>
    </row>
    <row r="188" spans="1:30" x14ac:dyDescent="0.2">
      <c r="A188" s="1">
        <v>864088</v>
      </c>
      <c r="B188" s="1" t="s">
        <v>519</v>
      </c>
      <c r="C188" s="1" t="s">
        <v>520</v>
      </c>
      <c r="D188" s="1" t="s">
        <v>521</v>
      </c>
      <c r="E188" s="1" t="s">
        <v>35</v>
      </c>
      <c r="F188" s="1" t="s">
        <v>75</v>
      </c>
      <c r="G188" s="2">
        <v>0</v>
      </c>
      <c r="H188" s="2">
        <v>0</v>
      </c>
      <c r="I188" s="1" t="s">
        <v>36</v>
      </c>
      <c r="J188" s="3">
        <v>213750</v>
      </c>
      <c r="K188" s="3">
        <v>17350</v>
      </c>
      <c r="L188" s="3">
        <v>6600</v>
      </c>
      <c r="M188" s="3">
        <v>235350</v>
      </c>
      <c r="N188" s="3">
        <v>17350</v>
      </c>
      <c r="O188" s="3">
        <v>218000</v>
      </c>
      <c r="P188" s="3">
        <v>241950</v>
      </c>
      <c r="Q188" s="32">
        <f>P188*74.15</f>
        <v>17940592.5</v>
      </c>
      <c r="R188" s="3"/>
      <c r="S188" s="4" t="s">
        <v>123</v>
      </c>
      <c r="T188" s="4" t="s">
        <v>503</v>
      </c>
      <c r="U188" s="1" t="s">
        <v>128</v>
      </c>
      <c r="V188" s="1" t="s">
        <v>37</v>
      </c>
      <c r="W188" s="5" t="s">
        <v>51</v>
      </c>
    </row>
    <row r="189" spans="1:30" x14ac:dyDescent="0.2">
      <c r="A189" s="1">
        <v>864655</v>
      </c>
      <c r="B189" s="1" t="s">
        <v>522</v>
      </c>
      <c r="C189" s="1" t="s">
        <v>523</v>
      </c>
      <c r="D189" s="1" t="s">
        <v>524</v>
      </c>
      <c r="E189" s="1" t="s">
        <v>35</v>
      </c>
      <c r="F189" s="1" t="s">
        <v>25</v>
      </c>
      <c r="G189" s="2">
        <v>0</v>
      </c>
      <c r="H189" s="2">
        <v>0</v>
      </c>
      <c r="I189" s="1" t="s">
        <v>36</v>
      </c>
      <c r="J189" s="3">
        <v>22125000</v>
      </c>
      <c r="K189" s="3">
        <v>33320000</v>
      </c>
      <c r="L189" s="3">
        <v>5181000</v>
      </c>
      <c r="M189" s="3">
        <v>44408380</v>
      </c>
      <c r="N189" s="3">
        <v>33320000</v>
      </c>
      <c r="O189" s="3">
        <v>11088380</v>
      </c>
      <c r="P189" s="3">
        <v>49589380</v>
      </c>
      <c r="Q189" s="32">
        <f>M189</f>
        <v>44408380</v>
      </c>
      <c r="R189" s="3" t="s">
        <v>980</v>
      </c>
      <c r="S189" s="4" t="s">
        <v>123</v>
      </c>
      <c r="T189" s="4" t="s">
        <v>503</v>
      </c>
      <c r="U189" s="1" t="s">
        <v>128</v>
      </c>
      <c r="V189" s="1" t="s">
        <v>37</v>
      </c>
      <c r="W189" s="5" t="s">
        <v>51</v>
      </c>
    </row>
    <row r="190" spans="1:30" x14ac:dyDescent="0.2">
      <c r="A190" s="1">
        <v>864660</v>
      </c>
      <c r="B190" s="1" t="s">
        <v>525</v>
      </c>
      <c r="C190" s="1" t="s">
        <v>526</v>
      </c>
      <c r="D190" s="1" t="s">
        <v>527</v>
      </c>
      <c r="E190" s="1" t="s">
        <v>53</v>
      </c>
      <c r="F190" s="1" t="s">
        <v>75</v>
      </c>
      <c r="G190" s="2">
        <v>0</v>
      </c>
      <c r="H190" s="2">
        <v>0</v>
      </c>
      <c r="I190" s="1" t="s">
        <v>36</v>
      </c>
      <c r="J190" s="3">
        <v>51640</v>
      </c>
      <c r="K190" s="3">
        <v>55140</v>
      </c>
      <c r="L190" s="3">
        <v>52020</v>
      </c>
      <c r="M190" s="3">
        <v>106780</v>
      </c>
      <c r="N190" s="3">
        <v>55140</v>
      </c>
      <c r="O190" s="3">
        <v>51640</v>
      </c>
      <c r="P190" s="3">
        <v>158800</v>
      </c>
      <c r="Q190" s="32">
        <f t="shared" ref="Q190:Q191" si="27">P190*74.15</f>
        <v>11775020</v>
      </c>
      <c r="R190" s="3"/>
      <c r="S190" s="4" t="s">
        <v>123</v>
      </c>
      <c r="T190" s="4" t="s">
        <v>503</v>
      </c>
      <c r="U190" s="1" t="s">
        <v>81</v>
      </c>
      <c r="V190" s="1" t="s">
        <v>37</v>
      </c>
      <c r="W190" s="5" t="s">
        <v>51</v>
      </c>
    </row>
    <row r="191" spans="1:30" x14ac:dyDescent="0.2">
      <c r="A191" s="1">
        <v>864661</v>
      </c>
      <c r="B191" s="1" t="s">
        <v>528</v>
      </c>
      <c r="C191" s="1" t="s">
        <v>529</v>
      </c>
      <c r="D191" s="1" t="s">
        <v>527</v>
      </c>
      <c r="E191" s="1" t="s">
        <v>53</v>
      </c>
      <c r="F191" s="1" t="s">
        <v>75</v>
      </c>
      <c r="G191" s="2">
        <v>0</v>
      </c>
      <c r="H191" s="2">
        <v>0</v>
      </c>
      <c r="I191" s="1" t="s">
        <v>36</v>
      </c>
      <c r="J191" s="3">
        <v>29265</v>
      </c>
      <c r="K191" s="3">
        <v>31986</v>
      </c>
      <c r="L191" s="3">
        <v>5200</v>
      </c>
      <c r="M191" s="3">
        <v>61251</v>
      </c>
      <c r="N191" s="3">
        <v>31986</v>
      </c>
      <c r="O191" s="3">
        <v>29265</v>
      </c>
      <c r="P191" s="3">
        <v>66451</v>
      </c>
      <c r="Q191" s="32">
        <f t="shared" si="27"/>
        <v>4927341.6500000004</v>
      </c>
      <c r="R191" s="3"/>
      <c r="S191" s="4" t="s">
        <v>123</v>
      </c>
      <c r="T191" s="4" t="s">
        <v>503</v>
      </c>
      <c r="U191" s="1" t="s">
        <v>81</v>
      </c>
      <c r="V191" s="1" t="s">
        <v>37</v>
      </c>
      <c r="W191" s="5" t="s">
        <v>51</v>
      </c>
    </row>
    <row r="192" spans="1:30" x14ac:dyDescent="0.2">
      <c r="A192" s="1">
        <v>865097</v>
      </c>
      <c r="B192" s="1" t="s">
        <v>530</v>
      </c>
      <c r="C192" s="1" t="s">
        <v>531</v>
      </c>
      <c r="D192" s="1" t="s">
        <v>532</v>
      </c>
      <c r="E192" s="1" t="s">
        <v>35</v>
      </c>
      <c r="F192" s="1" t="s">
        <v>25</v>
      </c>
      <c r="G192" s="2">
        <v>0.5</v>
      </c>
      <c r="H192" s="2">
        <v>0</v>
      </c>
      <c r="I192" s="1" t="s">
        <v>36</v>
      </c>
      <c r="J192" s="3">
        <v>0</v>
      </c>
      <c r="K192" s="3">
        <v>5154000</v>
      </c>
      <c r="L192" s="3">
        <v>6121000</v>
      </c>
      <c r="M192" s="3">
        <v>4579000</v>
      </c>
      <c r="N192" s="3">
        <v>-483500</v>
      </c>
      <c r="O192" s="3">
        <v>5062500</v>
      </c>
      <c r="P192" s="3">
        <v>10700000</v>
      </c>
      <c r="Q192" s="32">
        <f>M192</f>
        <v>4579000</v>
      </c>
      <c r="R192" s="3" t="s">
        <v>980</v>
      </c>
      <c r="S192" s="4" t="s">
        <v>123</v>
      </c>
      <c r="T192" s="4" t="s">
        <v>503</v>
      </c>
      <c r="U192" s="1" t="s">
        <v>128</v>
      </c>
      <c r="V192" s="1" t="s">
        <v>37</v>
      </c>
      <c r="W192" s="5" t="s">
        <v>51</v>
      </c>
    </row>
    <row r="193" spans="1:30" x14ac:dyDescent="0.2">
      <c r="A193" s="1">
        <v>58828</v>
      </c>
      <c r="B193" s="1" t="s">
        <v>533</v>
      </c>
      <c r="C193" s="1" t="s">
        <v>534</v>
      </c>
      <c r="D193" s="1" t="s">
        <v>191</v>
      </c>
      <c r="E193" s="1" t="s">
        <v>86</v>
      </c>
      <c r="F193" s="1" t="s">
        <v>25</v>
      </c>
      <c r="G193" s="2">
        <v>0.1</v>
      </c>
      <c r="H193" s="2">
        <v>0</v>
      </c>
      <c r="I193" s="1" t="s">
        <v>192</v>
      </c>
      <c r="J193" s="3">
        <v>13579000</v>
      </c>
      <c r="K193" s="3">
        <v>9398000</v>
      </c>
      <c r="L193" s="3">
        <v>26844000</v>
      </c>
      <c r="M193" s="3">
        <v>18935093</v>
      </c>
      <c r="N193" s="3">
        <v>5773800</v>
      </c>
      <c r="O193" s="3">
        <v>13161293</v>
      </c>
      <c r="P193" s="3">
        <v>45779093</v>
      </c>
      <c r="Q193" s="32">
        <f>P193</f>
        <v>45779093</v>
      </c>
      <c r="R193" s="3"/>
      <c r="S193" s="4" t="s">
        <v>123</v>
      </c>
      <c r="T193" s="4" t="s">
        <v>503</v>
      </c>
      <c r="U193" s="1" t="s">
        <v>506</v>
      </c>
      <c r="V193" s="1" t="s">
        <v>119</v>
      </c>
      <c r="W193" s="5" t="s">
        <v>55</v>
      </c>
    </row>
    <row r="194" spans="1:30" x14ac:dyDescent="0.2">
      <c r="A194" s="1">
        <v>863948</v>
      </c>
      <c r="B194" s="1" t="s">
        <v>535</v>
      </c>
      <c r="C194" s="1" t="s">
        <v>536</v>
      </c>
      <c r="D194" s="1" t="s">
        <v>527</v>
      </c>
      <c r="E194" s="1" t="s">
        <v>53</v>
      </c>
      <c r="F194" s="1" t="s">
        <v>75</v>
      </c>
      <c r="G194" s="2">
        <v>0</v>
      </c>
      <c r="H194" s="2">
        <v>0</v>
      </c>
      <c r="I194" s="1" t="s">
        <v>36</v>
      </c>
      <c r="J194" s="3">
        <v>797942</v>
      </c>
      <c r="K194" s="3">
        <v>0</v>
      </c>
      <c r="L194" s="3">
        <v>136398</v>
      </c>
      <c r="M194" s="3">
        <v>474337</v>
      </c>
      <c r="N194" s="3">
        <v>0</v>
      </c>
      <c r="O194" s="3">
        <v>474337</v>
      </c>
      <c r="P194" s="3">
        <v>610735</v>
      </c>
      <c r="Q194" s="32">
        <f>P194*74.15</f>
        <v>45286000.25</v>
      </c>
      <c r="R194" s="3"/>
      <c r="S194" s="4" t="s">
        <v>123</v>
      </c>
      <c r="T194" s="4" t="s">
        <v>503</v>
      </c>
      <c r="U194" s="1" t="s">
        <v>81</v>
      </c>
      <c r="V194" s="1" t="s">
        <v>37</v>
      </c>
      <c r="W194" s="5" t="s">
        <v>38</v>
      </c>
    </row>
    <row r="195" spans="1:30" x14ac:dyDescent="0.2">
      <c r="A195" s="1">
        <v>863973</v>
      </c>
      <c r="B195" s="1" t="s">
        <v>151</v>
      </c>
      <c r="C195" s="1" t="s">
        <v>537</v>
      </c>
      <c r="D195" s="1" t="s">
        <v>153</v>
      </c>
      <c r="E195" s="1" t="s">
        <v>53</v>
      </c>
      <c r="F195" s="1" t="s">
        <v>25</v>
      </c>
      <c r="G195" s="2">
        <v>0</v>
      </c>
      <c r="H195" s="2">
        <v>0</v>
      </c>
      <c r="I195" s="1" t="s">
        <v>36</v>
      </c>
      <c r="J195" s="3">
        <v>10277000</v>
      </c>
      <c r="K195" s="3">
        <v>8110500</v>
      </c>
      <c r="L195" s="3">
        <v>1310000</v>
      </c>
      <c r="M195" s="3">
        <v>16663500</v>
      </c>
      <c r="N195" s="3">
        <v>8110500</v>
      </c>
      <c r="O195" s="3">
        <v>8553000</v>
      </c>
      <c r="P195" s="3">
        <v>17973500</v>
      </c>
      <c r="Q195" s="32">
        <f t="shared" ref="Q195:Q196" si="28">M195</f>
        <v>16663500</v>
      </c>
      <c r="R195" s="3" t="s">
        <v>980</v>
      </c>
      <c r="S195" s="4" t="s">
        <v>123</v>
      </c>
      <c r="T195" s="4" t="s">
        <v>503</v>
      </c>
      <c r="U195" s="1" t="s">
        <v>81</v>
      </c>
      <c r="V195" s="1" t="s">
        <v>37</v>
      </c>
      <c r="W195" s="5" t="s">
        <v>38</v>
      </c>
    </row>
    <row r="196" spans="1:30" x14ac:dyDescent="0.2">
      <c r="A196" s="1">
        <v>385703</v>
      </c>
      <c r="B196" s="1" t="s">
        <v>538</v>
      </c>
      <c r="C196" s="1" t="s">
        <v>539</v>
      </c>
      <c r="D196" s="1" t="s">
        <v>540</v>
      </c>
      <c r="E196" s="1" t="s">
        <v>53</v>
      </c>
      <c r="F196" s="1" t="s">
        <v>25</v>
      </c>
      <c r="G196" s="2">
        <v>0</v>
      </c>
      <c r="H196" s="2">
        <v>0</v>
      </c>
      <c r="I196" s="1" t="s">
        <v>36</v>
      </c>
      <c r="J196" s="3">
        <v>8727100</v>
      </c>
      <c r="K196" s="3">
        <v>17538400</v>
      </c>
      <c r="L196" s="3">
        <v>17535100</v>
      </c>
      <c r="M196" s="3">
        <v>18898379</v>
      </c>
      <c r="N196" s="3">
        <v>17538400</v>
      </c>
      <c r="O196" s="3">
        <v>1359979</v>
      </c>
      <c r="P196" s="3">
        <v>36433479</v>
      </c>
      <c r="Q196" s="32">
        <f t="shared" si="28"/>
        <v>18898379</v>
      </c>
      <c r="R196" s="3" t="s">
        <v>980</v>
      </c>
      <c r="S196" s="4" t="s">
        <v>123</v>
      </c>
      <c r="T196" s="4" t="s">
        <v>503</v>
      </c>
      <c r="U196" s="1" t="s">
        <v>81</v>
      </c>
      <c r="V196" s="1" t="s">
        <v>37</v>
      </c>
      <c r="W196" s="5" t="s">
        <v>31</v>
      </c>
      <c r="AA196" s="8">
        <v>43142</v>
      </c>
      <c r="AB196" s="7">
        <v>10609</v>
      </c>
      <c r="AC196" s="7" t="s">
        <v>631</v>
      </c>
      <c r="AD196" s="7" t="s">
        <v>632</v>
      </c>
    </row>
    <row r="197" spans="1:30" x14ac:dyDescent="0.2">
      <c r="A197" s="1">
        <v>863924</v>
      </c>
      <c r="B197" s="1" t="s">
        <v>541</v>
      </c>
      <c r="C197" s="1" t="s">
        <v>542</v>
      </c>
      <c r="D197" s="1" t="s">
        <v>204</v>
      </c>
      <c r="E197" s="1" t="s">
        <v>53</v>
      </c>
      <c r="F197" s="1" t="s">
        <v>75</v>
      </c>
      <c r="G197" s="2">
        <v>0</v>
      </c>
      <c r="H197" s="2">
        <v>0</v>
      </c>
      <c r="I197" s="1" t="s">
        <v>36</v>
      </c>
      <c r="J197" s="3">
        <v>185406</v>
      </c>
      <c r="K197" s="3">
        <v>0</v>
      </c>
      <c r="L197" s="3">
        <v>0</v>
      </c>
      <c r="M197" s="3">
        <v>187823</v>
      </c>
      <c r="N197" s="3">
        <v>0</v>
      </c>
      <c r="O197" s="3">
        <v>187823</v>
      </c>
      <c r="P197" s="3">
        <v>187823</v>
      </c>
      <c r="Q197" s="32">
        <f t="shared" ref="Q197:Q198" si="29">P197*74.15</f>
        <v>13927075.450000001</v>
      </c>
      <c r="R197" s="3"/>
      <c r="S197" s="4" t="s">
        <v>43</v>
      </c>
      <c r="T197" s="4" t="s">
        <v>503</v>
      </c>
      <c r="U197" s="1" t="s">
        <v>81</v>
      </c>
      <c r="V197" s="1" t="s">
        <v>37</v>
      </c>
      <c r="W197" s="5">
        <v>43742</v>
      </c>
    </row>
    <row r="198" spans="1:30" x14ac:dyDescent="0.2">
      <c r="A198" s="1">
        <v>387502</v>
      </c>
      <c r="B198" s="1" t="s">
        <v>543</v>
      </c>
      <c r="C198" s="1" t="s">
        <v>544</v>
      </c>
      <c r="D198" s="1" t="s">
        <v>545</v>
      </c>
      <c r="E198" s="1" t="s">
        <v>53</v>
      </c>
      <c r="F198" s="1" t="s">
        <v>75</v>
      </c>
      <c r="G198" s="2">
        <v>0</v>
      </c>
      <c r="H198" s="2">
        <v>0</v>
      </c>
      <c r="I198" s="1" t="s">
        <v>36</v>
      </c>
      <c r="J198" s="3">
        <v>5270</v>
      </c>
      <c r="K198" s="3">
        <v>0</v>
      </c>
      <c r="L198" s="3">
        <v>0</v>
      </c>
      <c r="M198" s="3">
        <v>5270</v>
      </c>
      <c r="N198" s="3">
        <v>0</v>
      </c>
      <c r="O198" s="3">
        <v>5270</v>
      </c>
      <c r="P198" s="3">
        <v>5270</v>
      </c>
      <c r="Q198" s="32">
        <f t="shared" si="29"/>
        <v>390770.50000000006</v>
      </c>
      <c r="R198" s="3"/>
      <c r="S198" s="4" t="s">
        <v>43</v>
      </c>
      <c r="T198" s="4" t="s">
        <v>503</v>
      </c>
      <c r="U198" s="1" t="s">
        <v>81</v>
      </c>
      <c r="V198" s="1" t="s">
        <v>37</v>
      </c>
      <c r="W198" s="5">
        <v>43742</v>
      </c>
    </row>
    <row r="199" spans="1:30" x14ac:dyDescent="0.2">
      <c r="A199" s="1">
        <v>828286</v>
      </c>
      <c r="B199" s="1" t="s">
        <v>546</v>
      </c>
      <c r="C199" s="1" t="s">
        <v>547</v>
      </c>
      <c r="D199" s="1" t="s">
        <v>548</v>
      </c>
      <c r="E199" s="1" t="s">
        <v>53</v>
      </c>
      <c r="F199" s="1" t="s">
        <v>25</v>
      </c>
      <c r="G199" s="2">
        <v>0</v>
      </c>
      <c r="H199" s="2">
        <v>0</v>
      </c>
      <c r="I199" s="1" t="s">
        <v>36</v>
      </c>
      <c r="J199" s="3">
        <v>672000</v>
      </c>
      <c r="K199" s="3">
        <v>0</v>
      </c>
      <c r="L199" s="3">
        <v>0</v>
      </c>
      <c r="M199" s="3">
        <v>572000</v>
      </c>
      <c r="N199" s="3">
        <v>0</v>
      </c>
      <c r="O199" s="3">
        <v>572000</v>
      </c>
      <c r="P199" s="3">
        <v>572000</v>
      </c>
      <c r="Q199" s="32">
        <f>M199</f>
        <v>572000</v>
      </c>
      <c r="R199" s="3" t="s">
        <v>980</v>
      </c>
      <c r="S199" s="4" t="s">
        <v>43</v>
      </c>
      <c r="T199" s="4" t="s">
        <v>503</v>
      </c>
      <c r="U199" s="1" t="s">
        <v>81</v>
      </c>
      <c r="V199" s="1" t="s">
        <v>37</v>
      </c>
      <c r="W199" s="5">
        <v>43803</v>
      </c>
    </row>
    <row r="200" spans="1:30" x14ac:dyDescent="0.2">
      <c r="A200" s="1">
        <v>863914</v>
      </c>
      <c r="B200" s="1" t="s">
        <v>549</v>
      </c>
      <c r="C200" s="1" t="s">
        <v>550</v>
      </c>
      <c r="D200" s="1" t="s">
        <v>551</v>
      </c>
      <c r="E200" s="1" t="s">
        <v>35</v>
      </c>
      <c r="F200" s="1" t="s">
        <v>75</v>
      </c>
      <c r="G200" s="2">
        <v>0.25</v>
      </c>
      <c r="H200" s="2">
        <v>0</v>
      </c>
      <c r="I200" s="1" t="s">
        <v>36</v>
      </c>
      <c r="J200" s="3">
        <v>392650</v>
      </c>
      <c r="K200" s="3">
        <v>23250</v>
      </c>
      <c r="L200" s="3">
        <v>0</v>
      </c>
      <c r="M200" s="3">
        <v>420900</v>
      </c>
      <c r="N200" s="3">
        <v>17437.5</v>
      </c>
      <c r="O200" s="3">
        <v>403462.5</v>
      </c>
      <c r="P200" s="3">
        <v>420900</v>
      </c>
      <c r="Q200" s="32">
        <f>P200*74.15</f>
        <v>31209735.000000004</v>
      </c>
      <c r="R200" s="3"/>
      <c r="S200" s="4" t="s">
        <v>43</v>
      </c>
      <c r="T200" s="4" t="s">
        <v>503</v>
      </c>
      <c r="U200" s="1" t="s">
        <v>128</v>
      </c>
      <c r="V200" s="1" t="s">
        <v>37</v>
      </c>
      <c r="W200" s="5">
        <v>43803</v>
      </c>
    </row>
    <row r="201" spans="1:30" x14ac:dyDescent="0.2">
      <c r="A201" s="1">
        <v>863972</v>
      </c>
      <c r="B201" s="1" t="s">
        <v>552</v>
      </c>
      <c r="C201" s="1" t="s">
        <v>553</v>
      </c>
      <c r="D201" s="1" t="s">
        <v>135</v>
      </c>
      <c r="E201" s="1" t="s">
        <v>35</v>
      </c>
      <c r="F201" s="1" t="s">
        <v>25</v>
      </c>
      <c r="G201" s="2">
        <v>0</v>
      </c>
      <c r="H201" s="2">
        <v>0</v>
      </c>
      <c r="I201" s="1" t="s">
        <v>36</v>
      </c>
      <c r="J201" s="3">
        <v>11312000</v>
      </c>
      <c r="K201" s="3">
        <v>282000</v>
      </c>
      <c r="L201" s="3">
        <v>0</v>
      </c>
      <c r="M201" s="3">
        <v>9004800</v>
      </c>
      <c r="N201" s="3">
        <v>282000</v>
      </c>
      <c r="O201" s="3">
        <v>8722800</v>
      </c>
      <c r="P201" s="3">
        <v>9004800</v>
      </c>
      <c r="Q201" s="32">
        <f t="shared" ref="Q201:Q202" si="30">M201</f>
        <v>9004800</v>
      </c>
      <c r="R201" s="3" t="s">
        <v>980</v>
      </c>
      <c r="S201" s="4" t="s">
        <v>43</v>
      </c>
      <c r="T201" s="4" t="s">
        <v>503</v>
      </c>
      <c r="U201" s="1" t="s">
        <v>554</v>
      </c>
      <c r="V201" s="1" t="s">
        <v>37</v>
      </c>
      <c r="W201" s="5">
        <v>43803</v>
      </c>
    </row>
    <row r="202" spans="1:30" x14ac:dyDescent="0.2">
      <c r="A202" s="1">
        <v>864063</v>
      </c>
      <c r="B202" s="1" t="s">
        <v>555</v>
      </c>
      <c r="C202" s="1" t="s">
        <v>556</v>
      </c>
      <c r="D202" s="1" t="s">
        <v>153</v>
      </c>
      <c r="E202" s="1" t="s">
        <v>53</v>
      </c>
      <c r="F202" s="1" t="s">
        <v>25</v>
      </c>
      <c r="G202" s="2">
        <v>0</v>
      </c>
      <c r="H202" s="2">
        <v>0</v>
      </c>
      <c r="I202" s="1" t="s">
        <v>36</v>
      </c>
      <c r="J202" s="3">
        <v>9826000</v>
      </c>
      <c r="K202" s="3">
        <v>0</v>
      </c>
      <c r="L202" s="3">
        <v>0</v>
      </c>
      <c r="M202" s="3">
        <v>7983000</v>
      </c>
      <c r="N202" s="3">
        <v>0</v>
      </c>
      <c r="O202" s="3">
        <v>7983000</v>
      </c>
      <c r="P202" s="3">
        <v>7983000</v>
      </c>
      <c r="Q202" s="32">
        <f t="shared" si="30"/>
        <v>7983000</v>
      </c>
      <c r="R202" s="3" t="s">
        <v>980</v>
      </c>
      <c r="S202" s="4" t="s">
        <v>43</v>
      </c>
      <c r="T202" s="4" t="s">
        <v>503</v>
      </c>
      <c r="U202" s="1" t="s">
        <v>81</v>
      </c>
      <c r="V202" s="1" t="s">
        <v>37</v>
      </c>
      <c r="W202" s="5" t="s">
        <v>557</v>
      </c>
    </row>
    <row r="203" spans="1:30" x14ac:dyDescent="0.2">
      <c r="A203" s="1">
        <v>864117</v>
      </c>
      <c r="B203" s="1" t="s">
        <v>558</v>
      </c>
      <c r="C203" s="1" t="s">
        <v>559</v>
      </c>
      <c r="D203" s="1" t="s">
        <v>560</v>
      </c>
      <c r="E203" s="1" t="s">
        <v>53</v>
      </c>
      <c r="F203" s="1" t="s">
        <v>75</v>
      </c>
      <c r="G203" s="2">
        <v>0</v>
      </c>
      <c r="H203" s="2">
        <v>0</v>
      </c>
      <c r="I203" s="1" t="s">
        <v>36</v>
      </c>
      <c r="J203" s="3">
        <v>10848</v>
      </c>
      <c r="K203" s="3">
        <v>0</v>
      </c>
      <c r="L203" s="3">
        <v>0</v>
      </c>
      <c r="M203" s="3">
        <v>11348</v>
      </c>
      <c r="N203" s="3">
        <v>0</v>
      </c>
      <c r="O203" s="3">
        <v>11348</v>
      </c>
      <c r="P203" s="3">
        <v>11348</v>
      </c>
      <c r="Q203" s="32">
        <f t="shared" ref="Q203:Q204" si="31">P203*74.15</f>
        <v>841454.20000000007</v>
      </c>
      <c r="R203" s="3"/>
      <c r="S203" s="4" t="s">
        <v>43</v>
      </c>
      <c r="T203" s="4" t="s">
        <v>503</v>
      </c>
      <c r="U203" s="1" t="s">
        <v>81</v>
      </c>
      <c r="V203" s="1" t="s">
        <v>37</v>
      </c>
      <c r="W203" s="5" t="s">
        <v>557</v>
      </c>
    </row>
    <row r="204" spans="1:30" x14ac:dyDescent="0.2">
      <c r="A204" s="1">
        <v>863971</v>
      </c>
      <c r="B204" s="1" t="s">
        <v>561</v>
      </c>
      <c r="C204" s="1" t="s">
        <v>562</v>
      </c>
      <c r="D204" s="1" t="s">
        <v>563</v>
      </c>
      <c r="E204" s="1" t="s">
        <v>49</v>
      </c>
      <c r="F204" s="1" t="s">
        <v>75</v>
      </c>
      <c r="G204" s="2">
        <v>0</v>
      </c>
      <c r="H204" s="2">
        <v>0</v>
      </c>
      <c r="I204" s="1" t="s">
        <v>36</v>
      </c>
      <c r="J204" s="3">
        <v>236333</v>
      </c>
      <c r="K204" s="3">
        <v>0</v>
      </c>
      <c r="L204" s="3">
        <v>0</v>
      </c>
      <c r="M204" s="3">
        <v>241383</v>
      </c>
      <c r="N204" s="3">
        <v>0</v>
      </c>
      <c r="O204" s="3">
        <v>241383</v>
      </c>
      <c r="P204" s="3">
        <v>241383</v>
      </c>
      <c r="Q204" s="32">
        <f t="shared" si="31"/>
        <v>17898549.450000003</v>
      </c>
      <c r="R204" s="3"/>
      <c r="S204" s="4" t="s">
        <v>43</v>
      </c>
      <c r="T204" s="4" t="s">
        <v>503</v>
      </c>
      <c r="U204" s="1" t="s">
        <v>564</v>
      </c>
      <c r="V204" s="1" t="s">
        <v>37</v>
      </c>
      <c r="W204" s="5" t="s">
        <v>82</v>
      </c>
    </row>
    <row r="205" spans="1:30" x14ac:dyDescent="0.2">
      <c r="A205" s="1">
        <v>864634</v>
      </c>
      <c r="B205" s="1" t="s">
        <v>565</v>
      </c>
      <c r="C205" s="1" t="s">
        <v>566</v>
      </c>
      <c r="D205" s="1" t="s">
        <v>567</v>
      </c>
      <c r="E205" s="1" t="s">
        <v>53</v>
      </c>
      <c r="F205" s="1" t="s">
        <v>25</v>
      </c>
      <c r="G205" s="2">
        <v>0</v>
      </c>
      <c r="H205" s="2">
        <v>0</v>
      </c>
      <c r="I205" s="1" t="s">
        <v>36</v>
      </c>
      <c r="J205" s="3">
        <v>2398500</v>
      </c>
      <c r="K205" s="3">
        <v>0</v>
      </c>
      <c r="L205" s="3">
        <v>0</v>
      </c>
      <c r="M205" s="3">
        <v>2143500</v>
      </c>
      <c r="N205" s="3">
        <v>0</v>
      </c>
      <c r="O205" s="3">
        <v>2143500</v>
      </c>
      <c r="P205" s="3">
        <v>2143500</v>
      </c>
      <c r="Q205" s="32">
        <f t="shared" ref="Q205:Q206" si="32">M205</f>
        <v>2143500</v>
      </c>
      <c r="R205" s="3" t="s">
        <v>980</v>
      </c>
      <c r="S205" s="4" t="s">
        <v>43</v>
      </c>
      <c r="T205" s="4" t="s">
        <v>503</v>
      </c>
      <c r="U205" s="1" t="s">
        <v>81</v>
      </c>
      <c r="V205" s="1" t="s">
        <v>37</v>
      </c>
      <c r="W205" s="5" t="s">
        <v>229</v>
      </c>
    </row>
    <row r="206" spans="1:30" x14ac:dyDescent="0.2">
      <c r="A206" s="1">
        <v>733014</v>
      </c>
      <c r="B206" s="1" t="s">
        <v>568</v>
      </c>
      <c r="C206" s="1" t="s">
        <v>569</v>
      </c>
      <c r="D206" s="1" t="s">
        <v>551</v>
      </c>
      <c r="E206" s="1" t="s">
        <v>53</v>
      </c>
      <c r="F206" s="1" t="s">
        <v>25</v>
      </c>
      <c r="G206" s="2">
        <v>0</v>
      </c>
      <c r="H206" s="2">
        <v>0</v>
      </c>
      <c r="I206" s="1" t="s">
        <v>36</v>
      </c>
      <c r="J206" s="3">
        <v>15376000</v>
      </c>
      <c r="K206" s="3">
        <v>452000</v>
      </c>
      <c r="L206" s="3">
        <v>0</v>
      </c>
      <c r="M206" s="3">
        <v>13451000</v>
      </c>
      <c r="N206" s="3">
        <v>452000</v>
      </c>
      <c r="O206" s="3">
        <v>12999000</v>
      </c>
      <c r="P206" s="3">
        <v>13451000</v>
      </c>
      <c r="Q206" s="32">
        <f t="shared" si="32"/>
        <v>13451000</v>
      </c>
      <c r="R206" s="3" t="s">
        <v>980</v>
      </c>
      <c r="S206" s="4" t="s">
        <v>43</v>
      </c>
      <c r="T206" s="4" t="s">
        <v>503</v>
      </c>
      <c r="U206" s="1" t="s">
        <v>81</v>
      </c>
      <c r="V206" s="1" t="s">
        <v>37</v>
      </c>
      <c r="W206" s="5" t="s">
        <v>90</v>
      </c>
    </row>
    <row r="207" spans="1:30" x14ac:dyDescent="0.2">
      <c r="A207" s="1">
        <v>864068</v>
      </c>
      <c r="B207" s="1" t="s">
        <v>570</v>
      </c>
      <c r="C207" s="1" t="s">
        <v>571</v>
      </c>
      <c r="D207" s="1" t="s">
        <v>513</v>
      </c>
      <c r="E207" s="1" t="s">
        <v>53</v>
      </c>
      <c r="F207" s="1" t="s">
        <v>75</v>
      </c>
      <c r="G207" s="2">
        <v>0</v>
      </c>
      <c r="H207" s="2">
        <v>0</v>
      </c>
      <c r="I207" s="1" t="s">
        <v>36</v>
      </c>
      <c r="J207" s="3">
        <v>126599</v>
      </c>
      <c r="K207" s="3">
        <v>11150</v>
      </c>
      <c r="L207" s="3">
        <v>0</v>
      </c>
      <c r="M207" s="3">
        <v>140499</v>
      </c>
      <c r="N207" s="3">
        <v>11150</v>
      </c>
      <c r="O207" s="3">
        <v>129349</v>
      </c>
      <c r="P207" s="3">
        <v>140499</v>
      </c>
      <c r="Q207" s="32">
        <f>P207*74.15</f>
        <v>10418000.850000001</v>
      </c>
      <c r="R207" s="3"/>
      <c r="S207" s="4" t="s">
        <v>43</v>
      </c>
      <c r="T207" s="4" t="s">
        <v>503</v>
      </c>
      <c r="U207" s="1" t="s">
        <v>81</v>
      </c>
      <c r="V207" s="1" t="s">
        <v>37</v>
      </c>
      <c r="W207" s="5" t="s">
        <v>90</v>
      </c>
    </row>
    <row r="208" spans="1:30" x14ac:dyDescent="0.2">
      <c r="A208" s="1">
        <v>152123</v>
      </c>
      <c r="B208" s="1" t="s">
        <v>572</v>
      </c>
      <c r="C208" s="1" t="s">
        <v>573</v>
      </c>
      <c r="D208" s="1" t="s">
        <v>513</v>
      </c>
      <c r="E208" s="1" t="s">
        <v>59</v>
      </c>
      <c r="F208" s="1" t="s">
        <v>25</v>
      </c>
      <c r="G208" s="2">
        <v>0</v>
      </c>
      <c r="H208" s="2">
        <v>0</v>
      </c>
      <c r="I208" s="1" t="s">
        <v>36</v>
      </c>
      <c r="J208" s="3">
        <v>14448600</v>
      </c>
      <c r="K208" s="3">
        <v>5640800</v>
      </c>
      <c r="L208" s="3">
        <v>0</v>
      </c>
      <c r="M208" s="3">
        <v>12793600</v>
      </c>
      <c r="N208" s="3">
        <v>5640800</v>
      </c>
      <c r="O208" s="3">
        <v>7152800</v>
      </c>
      <c r="P208" s="3">
        <v>12793600</v>
      </c>
      <c r="Q208" s="32">
        <f>M208</f>
        <v>12793600</v>
      </c>
      <c r="R208" s="3" t="s">
        <v>980</v>
      </c>
      <c r="S208" s="4" t="s">
        <v>43</v>
      </c>
      <c r="T208" s="4" t="s">
        <v>503</v>
      </c>
      <c r="U208" s="1" t="s">
        <v>81</v>
      </c>
      <c r="V208" s="1" t="s">
        <v>132</v>
      </c>
      <c r="W208" s="5" t="s">
        <v>55</v>
      </c>
    </row>
    <row r="209" spans="1:23" x14ac:dyDescent="0.2">
      <c r="A209" s="1">
        <v>388044</v>
      </c>
      <c r="B209" s="1" t="s">
        <v>574</v>
      </c>
      <c r="C209" s="1" t="s">
        <v>575</v>
      </c>
      <c r="D209" s="1" t="s">
        <v>350</v>
      </c>
      <c r="E209" s="1" t="s">
        <v>35</v>
      </c>
      <c r="F209" s="1" t="s">
        <v>75</v>
      </c>
      <c r="G209" s="2">
        <v>0.25</v>
      </c>
      <c r="H209" s="2">
        <v>0</v>
      </c>
      <c r="I209" s="1" t="s">
        <v>36</v>
      </c>
      <c r="J209" s="3">
        <v>0</v>
      </c>
      <c r="K209" s="3">
        <v>0</v>
      </c>
      <c r="L209" s="3">
        <v>3700</v>
      </c>
      <c r="M209" s="3">
        <v>0.27979999999999999</v>
      </c>
      <c r="N209" s="3">
        <v>-925</v>
      </c>
      <c r="O209" s="3">
        <v>925.27980000000002</v>
      </c>
      <c r="P209" s="3">
        <v>3700.2797999999998</v>
      </c>
      <c r="Q209" s="32">
        <f>P209*74.15</f>
        <v>274375.74716999999</v>
      </c>
      <c r="R209" s="3"/>
      <c r="S209" s="4" t="s">
        <v>27</v>
      </c>
      <c r="T209" s="4" t="s">
        <v>576</v>
      </c>
      <c r="U209" s="1" t="s">
        <v>506</v>
      </c>
      <c r="V209" s="1" t="s">
        <v>37</v>
      </c>
      <c r="W209" s="5">
        <v>43742</v>
      </c>
    </row>
    <row r="210" spans="1:23" x14ac:dyDescent="0.2">
      <c r="A210" s="1">
        <v>669530</v>
      </c>
      <c r="B210" s="1" t="s">
        <v>577</v>
      </c>
      <c r="C210" s="1" t="s">
        <v>578</v>
      </c>
      <c r="D210" s="1" t="s">
        <v>191</v>
      </c>
      <c r="E210" s="1" t="s">
        <v>86</v>
      </c>
      <c r="F210" s="1" t="s">
        <v>87</v>
      </c>
      <c r="G210" s="2">
        <v>0.5</v>
      </c>
      <c r="H210" s="2">
        <v>0</v>
      </c>
      <c r="I210" s="1" t="s">
        <v>192</v>
      </c>
      <c r="J210" s="3">
        <v>0</v>
      </c>
      <c r="K210" s="3">
        <v>0</v>
      </c>
      <c r="L210" s="3">
        <v>8100</v>
      </c>
      <c r="M210" s="3">
        <v>0</v>
      </c>
      <c r="N210" s="3">
        <v>-4050</v>
      </c>
      <c r="O210" s="3">
        <v>4050</v>
      </c>
      <c r="P210" s="3">
        <v>8100</v>
      </c>
      <c r="Q210" s="32">
        <f t="shared" ref="Q210:Q214" si="33">P210*111.85</f>
        <v>905985</v>
      </c>
      <c r="R210" s="3"/>
      <c r="S210" s="4" t="s">
        <v>27</v>
      </c>
      <c r="T210" s="4" t="s">
        <v>576</v>
      </c>
      <c r="U210" s="1" t="s">
        <v>506</v>
      </c>
      <c r="V210" s="1" t="s">
        <v>30</v>
      </c>
      <c r="W210" s="5">
        <v>43773</v>
      </c>
    </row>
    <row r="211" spans="1:23" x14ac:dyDescent="0.2">
      <c r="A211" s="1">
        <v>396467</v>
      </c>
      <c r="B211" s="1" t="s">
        <v>579</v>
      </c>
      <c r="C211" s="1" t="s">
        <v>580</v>
      </c>
      <c r="D211" s="1" t="s">
        <v>191</v>
      </c>
      <c r="E211" s="1" t="s">
        <v>86</v>
      </c>
      <c r="F211" s="1" t="s">
        <v>87</v>
      </c>
      <c r="G211" s="2">
        <v>0.5</v>
      </c>
      <c r="H211" s="2">
        <v>0</v>
      </c>
      <c r="I211" s="1" t="s">
        <v>192</v>
      </c>
      <c r="J211" s="3">
        <v>0</v>
      </c>
      <c r="K211" s="3">
        <v>0</v>
      </c>
      <c r="L211" s="3">
        <v>116721</v>
      </c>
      <c r="M211" s="3">
        <v>-22594</v>
      </c>
      <c r="N211" s="3">
        <v>-58360.5</v>
      </c>
      <c r="O211" s="3">
        <v>35766.5</v>
      </c>
      <c r="P211" s="3">
        <v>94127</v>
      </c>
      <c r="Q211" s="32">
        <f t="shared" si="33"/>
        <v>10528104.949999999</v>
      </c>
      <c r="R211" s="3"/>
      <c r="S211" s="4" t="s">
        <v>27</v>
      </c>
      <c r="T211" s="4" t="s">
        <v>576</v>
      </c>
      <c r="U211" s="1" t="s">
        <v>506</v>
      </c>
      <c r="V211" s="1" t="s">
        <v>30</v>
      </c>
      <c r="W211" s="5" t="s">
        <v>51</v>
      </c>
    </row>
    <row r="212" spans="1:23" x14ac:dyDescent="0.2">
      <c r="A212" s="1">
        <v>635625</v>
      </c>
      <c r="B212" s="1" t="s">
        <v>581</v>
      </c>
      <c r="C212" s="1" t="s">
        <v>582</v>
      </c>
      <c r="D212" s="1" t="s">
        <v>191</v>
      </c>
      <c r="E212" s="1" t="s">
        <v>86</v>
      </c>
      <c r="F212" s="1" t="s">
        <v>87</v>
      </c>
      <c r="G212" s="2">
        <v>0.5</v>
      </c>
      <c r="H212" s="2">
        <v>0</v>
      </c>
      <c r="I212" s="1" t="s">
        <v>192</v>
      </c>
      <c r="J212" s="3">
        <v>0</v>
      </c>
      <c r="K212" s="3">
        <v>0</v>
      </c>
      <c r="L212" s="3">
        <v>10500</v>
      </c>
      <c r="M212" s="3">
        <v>-4499.8599999999997</v>
      </c>
      <c r="N212" s="3">
        <v>-5250</v>
      </c>
      <c r="O212" s="3">
        <v>750.14</v>
      </c>
      <c r="P212" s="3">
        <v>6000.14</v>
      </c>
      <c r="Q212" s="32">
        <f t="shared" si="33"/>
        <v>671115.65899999999</v>
      </c>
      <c r="R212" s="3"/>
      <c r="S212" s="4" t="s">
        <v>27</v>
      </c>
      <c r="T212" s="4" t="s">
        <v>576</v>
      </c>
      <c r="U212" s="1" t="s">
        <v>506</v>
      </c>
      <c r="V212" s="1" t="s">
        <v>30</v>
      </c>
      <c r="W212" s="5" t="s">
        <v>51</v>
      </c>
    </row>
    <row r="213" spans="1:23" x14ac:dyDescent="0.2">
      <c r="A213" s="1">
        <v>352768</v>
      </c>
      <c r="B213" s="1" t="s">
        <v>583</v>
      </c>
      <c r="C213" s="1" t="s">
        <v>584</v>
      </c>
      <c r="D213" s="1" t="s">
        <v>85</v>
      </c>
      <c r="E213" s="1" t="s">
        <v>94</v>
      </c>
      <c r="F213" s="1" t="s">
        <v>87</v>
      </c>
      <c r="G213" s="2">
        <v>0.5</v>
      </c>
      <c r="H213" s="2">
        <v>0</v>
      </c>
      <c r="I213" s="1" t="s">
        <v>249</v>
      </c>
      <c r="J213" s="3">
        <v>0</v>
      </c>
      <c r="K213" s="3">
        <v>0</v>
      </c>
      <c r="L213" s="3">
        <v>2800</v>
      </c>
      <c r="M213" s="3">
        <v>-698</v>
      </c>
      <c r="N213" s="3">
        <v>-1400</v>
      </c>
      <c r="O213" s="3">
        <v>702</v>
      </c>
      <c r="P213" s="3">
        <v>2102</v>
      </c>
      <c r="Q213" s="32">
        <f t="shared" si="33"/>
        <v>235108.69999999998</v>
      </c>
      <c r="R213" s="3"/>
      <c r="S213" s="4" t="s">
        <v>27</v>
      </c>
      <c r="T213" s="4" t="s">
        <v>576</v>
      </c>
      <c r="U213" s="1" t="s">
        <v>506</v>
      </c>
      <c r="V213" s="1" t="s">
        <v>30</v>
      </c>
      <c r="W213" s="5" t="s">
        <v>38</v>
      </c>
    </row>
    <row r="214" spans="1:23" x14ac:dyDescent="0.2">
      <c r="A214" s="1">
        <v>370794</v>
      </c>
      <c r="B214" s="1" t="s">
        <v>585</v>
      </c>
      <c r="C214" s="1" t="s">
        <v>586</v>
      </c>
      <c r="D214" s="1" t="s">
        <v>191</v>
      </c>
      <c r="E214" s="1" t="s">
        <v>86</v>
      </c>
      <c r="F214" s="1" t="s">
        <v>87</v>
      </c>
      <c r="G214" s="2">
        <v>0.5</v>
      </c>
      <c r="H214" s="2">
        <v>0</v>
      </c>
      <c r="I214" s="1" t="s">
        <v>192</v>
      </c>
      <c r="J214" s="3">
        <v>0</v>
      </c>
      <c r="K214" s="3">
        <v>0</v>
      </c>
      <c r="L214" s="3">
        <v>10500</v>
      </c>
      <c r="M214" s="3">
        <v>-4496.3999000000003</v>
      </c>
      <c r="N214" s="3">
        <v>-5250</v>
      </c>
      <c r="O214" s="3">
        <v>753.6001</v>
      </c>
      <c r="P214" s="3">
        <v>6003.6000999999997</v>
      </c>
      <c r="Q214" s="32">
        <f t="shared" si="33"/>
        <v>671502.67118499998</v>
      </c>
      <c r="R214" s="3"/>
      <c r="S214" s="4" t="s">
        <v>27</v>
      </c>
      <c r="T214" s="4" t="s">
        <v>576</v>
      </c>
      <c r="U214" s="1" t="s">
        <v>506</v>
      </c>
      <c r="V214" s="1" t="s">
        <v>30</v>
      </c>
      <c r="W214" s="5" t="s">
        <v>90</v>
      </c>
    </row>
    <row r="215" spans="1:23" x14ac:dyDescent="0.2">
      <c r="A215" s="1">
        <v>865183</v>
      </c>
      <c r="B215" s="1" t="s">
        <v>587</v>
      </c>
      <c r="C215" s="1" t="s">
        <v>588</v>
      </c>
      <c r="D215" s="1" t="s">
        <v>191</v>
      </c>
      <c r="E215" s="1" t="s">
        <v>86</v>
      </c>
      <c r="F215" s="1" t="s">
        <v>25</v>
      </c>
      <c r="G215" s="2">
        <v>0.5</v>
      </c>
      <c r="H215" s="2">
        <v>0</v>
      </c>
      <c r="I215" s="1" t="s">
        <v>192</v>
      </c>
      <c r="J215" s="3">
        <v>0</v>
      </c>
      <c r="K215" s="3">
        <v>0</v>
      </c>
      <c r="L215" s="3">
        <v>1060000</v>
      </c>
      <c r="M215" s="3">
        <v>-300000</v>
      </c>
      <c r="N215" s="3">
        <v>-530000</v>
      </c>
      <c r="O215" s="3">
        <v>230000</v>
      </c>
      <c r="P215" s="3">
        <v>760000</v>
      </c>
      <c r="Q215" s="32">
        <f t="shared" ref="Q215:Q217" si="34">P215</f>
        <v>760000</v>
      </c>
      <c r="R215" s="3"/>
      <c r="S215" s="4" t="s">
        <v>27</v>
      </c>
      <c r="T215" s="4" t="s">
        <v>576</v>
      </c>
      <c r="U215" s="1" t="s">
        <v>506</v>
      </c>
      <c r="V215" s="1" t="s">
        <v>119</v>
      </c>
      <c r="W215" s="5" t="s">
        <v>90</v>
      </c>
    </row>
    <row r="216" spans="1:23" x14ac:dyDescent="0.2">
      <c r="A216" s="1">
        <v>63219</v>
      </c>
      <c r="B216" s="1" t="s">
        <v>589</v>
      </c>
      <c r="C216" s="1" t="s">
        <v>590</v>
      </c>
      <c r="D216" s="1" t="s">
        <v>191</v>
      </c>
      <c r="E216" s="1" t="s">
        <v>86</v>
      </c>
      <c r="F216" s="1" t="s">
        <v>25</v>
      </c>
      <c r="G216" s="2">
        <v>0.25</v>
      </c>
      <c r="H216" s="2">
        <v>0</v>
      </c>
      <c r="I216" s="1" t="s">
        <v>192</v>
      </c>
      <c r="J216" s="3">
        <v>0</v>
      </c>
      <c r="K216" s="3">
        <v>2765000</v>
      </c>
      <c r="L216" s="3">
        <v>11130000</v>
      </c>
      <c r="M216" s="3">
        <v>1562610</v>
      </c>
      <c r="N216" s="3">
        <v>-708750</v>
      </c>
      <c r="O216" s="3">
        <v>2271360</v>
      </c>
      <c r="P216" s="3">
        <v>12692610</v>
      </c>
      <c r="Q216" s="32">
        <f t="shared" si="34"/>
        <v>12692610</v>
      </c>
      <c r="R216" s="3"/>
      <c r="S216" s="4" t="s">
        <v>123</v>
      </c>
      <c r="T216" s="4" t="s">
        <v>576</v>
      </c>
      <c r="U216" s="1" t="s">
        <v>506</v>
      </c>
      <c r="V216" s="1" t="s">
        <v>119</v>
      </c>
      <c r="W216" s="5" t="s">
        <v>38</v>
      </c>
    </row>
    <row r="217" spans="1:23" x14ac:dyDescent="0.2">
      <c r="A217" s="1">
        <v>372047</v>
      </c>
      <c r="B217" s="1" t="s">
        <v>591</v>
      </c>
      <c r="C217" s="1" t="s">
        <v>592</v>
      </c>
      <c r="D217" s="1" t="s">
        <v>98</v>
      </c>
      <c r="E217" s="1" t="s">
        <v>593</v>
      </c>
      <c r="F217" s="1" t="s">
        <v>25</v>
      </c>
      <c r="G217" s="2">
        <v>0.5</v>
      </c>
      <c r="H217" s="2">
        <v>0</v>
      </c>
      <c r="I217" s="1" t="s">
        <v>594</v>
      </c>
      <c r="J217" s="3">
        <v>0</v>
      </c>
      <c r="K217" s="3">
        <v>7411000</v>
      </c>
      <c r="L217" s="3">
        <v>2710000</v>
      </c>
      <c r="M217" s="3">
        <v>3678500</v>
      </c>
      <c r="N217" s="3">
        <v>2350500</v>
      </c>
      <c r="O217" s="3">
        <v>1328000</v>
      </c>
      <c r="P217" s="3">
        <v>6388500</v>
      </c>
      <c r="Q217" s="32">
        <f t="shared" si="34"/>
        <v>6388500</v>
      </c>
      <c r="R217" s="3"/>
      <c r="S217" s="4" t="s">
        <v>123</v>
      </c>
      <c r="T217" s="4" t="s">
        <v>576</v>
      </c>
      <c r="U217" s="1" t="s">
        <v>506</v>
      </c>
      <c r="V217" s="1" t="s">
        <v>108</v>
      </c>
      <c r="W217" s="5" t="s">
        <v>90</v>
      </c>
    </row>
    <row r="218" spans="1:23" x14ac:dyDescent="0.2">
      <c r="A218" s="1">
        <v>397710</v>
      </c>
      <c r="B218" s="1" t="s">
        <v>595</v>
      </c>
      <c r="C218" s="1" t="s">
        <v>596</v>
      </c>
      <c r="D218" s="1" t="s">
        <v>597</v>
      </c>
      <c r="E218" s="1" t="s">
        <v>53</v>
      </c>
      <c r="F218" s="1" t="s">
        <v>75</v>
      </c>
      <c r="G218" s="2">
        <v>0.25</v>
      </c>
      <c r="H218" s="2">
        <v>0</v>
      </c>
      <c r="I218" s="1" t="s">
        <v>36</v>
      </c>
      <c r="J218" s="3">
        <v>33850</v>
      </c>
      <c r="K218" s="3">
        <v>12100</v>
      </c>
      <c r="L218" s="3">
        <v>0</v>
      </c>
      <c r="M218" s="3">
        <v>35043.779699999999</v>
      </c>
      <c r="N218" s="3">
        <v>9075</v>
      </c>
      <c r="O218" s="3">
        <v>25968.779699999999</v>
      </c>
      <c r="P218" s="3">
        <v>35043.779699999999</v>
      </c>
      <c r="Q218" s="32">
        <f>P218*74.15</f>
        <v>2598496.2647550004</v>
      </c>
      <c r="R218" s="3"/>
      <c r="S218" s="4" t="s">
        <v>43</v>
      </c>
      <c r="T218" s="4" t="s">
        <v>576</v>
      </c>
      <c r="U218" s="1" t="s">
        <v>506</v>
      </c>
      <c r="V218" s="1" t="s">
        <v>37</v>
      </c>
      <c r="W218" s="5" t="s">
        <v>90</v>
      </c>
    </row>
    <row r="219" spans="1:23" x14ac:dyDescent="0.2">
      <c r="A219" s="1">
        <v>688488</v>
      </c>
      <c r="B219" s="1" t="s">
        <v>598</v>
      </c>
      <c r="C219" s="1" t="s">
        <v>599</v>
      </c>
      <c r="D219" s="1" t="s">
        <v>191</v>
      </c>
      <c r="E219" s="1" t="s">
        <v>86</v>
      </c>
      <c r="F219" s="1" t="s">
        <v>87</v>
      </c>
      <c r="G219" s="2">
        <v>0.5</v>
      </c>
      <c r="H219" s="2">
        <v>0</v>
      </c>
      <c r="I219" s="1" t="s">
        <v>192</v>
      </c>
      <c r="J219" s="3">
        <v>8500</v>
      </c>
      <c r="K219" s="3">
        <v>0</v>
      </c>
      <c r="L219" s="3">
        <v>0</v>
      </c>
      <c r="M219" s="3">
        <v>4200</v>
      </c>
      <c r="N219" s="3">
        <v>0</v>
      </c>
      <c r="O219" s="3">
        <v>4200</v>
      </c>
      <c r="P219" s="3">
        <v>4200</v>
      </c>
      <c r="Q219" s="32">
        <f t="shared" ref="Q219:Q220" si="35">P219*111.85</f>
        <v>469770</v>
      </c>
      <c r="R219" s="3"/>
      <c r="S219" s="4" t="s">
        <v>43</v>
      </c>
      <c r="T219" s="4" t="s">
        <v>576</v>
      </c>
      <c r="U219" s="1" t="s">
        <v>506</v>
      </c>
      <c r="V219" s="1" t="s">
        <v>30</v>
      </c>
      <c r="W219" s="5" t="s">
        <v>308</v>
      </c>
    </row>
    <row r="220" spans="1:23" x14ac:dyDescent="0.2">
      <c r="A220" s="1">
        <v>636221</v>
      </c>
      <c r="B220" s="1" t="s">
        <v>600</v>
      </c>
      <c r="C220" s="1" t="s">
        <v>601</v>
      </c>
      <c r="D220" s="1" t="s">
        <v>191</v>
      </c>
      <c r="E220" s="1" t="s">
        <v>86</v>
      </c>
      <c r="F220" s="1" t="s">
        <v>87</v>
      </c>
      <c r="G220" s="2">
        <v>0.5</v>
      </c>
      <c r="H220" s="2">
        <v>0</v>
      </c>
      <c r="I220" s="1" t="s">
        <v>192</v>
      </c>
      <c r="J220" s="3">
        <v>4100</v>
      </c>
      <c r="K220" s="3">
        <v>0</v>
      </c>
      <c r="L220" s="3">
        <v>0</v>
      </c>
      <c r="M220" s="3">
        <v>2050</v>
      </c>
      <c r="N220" s="3">
        <v>0</v>
      </c>
      <c r="O220" s="3">
        <v>2050</v>
      </c>
      <c r="P220" s="3">
        <v>2050</v>
      </c>
      <c r="Q220" s="32">
        <f t="shared" si="35"/>
        <v>229292.5</v>
      </c>
      <c r="R220" s="3"/>
      <c r="S220" s="4" t="s">
        <v>43</v>
      </c>
      <c r="T220" s="4" t="s">
        <v>576</v>
      </c>
      <c r="U220" s="1" t="s">
        <v>506</v>
      </c>
      <c r="V220" s="1" t="s">
        <v>30</v>
      </c>
      <c r="W220" s="5" t="s">
        <v>311</v>
      </c>
    </row>
    <row r="221" spans="1:23" x14ac:dyDescent="0.2">
      <c r="A221" s="1">
        <v>166705</v>
      </c>
      <c r="B221" s="1" t="s">
        <v>602</v>
      </c>
      <c r="C221" s="1" t="s">
        <v>603</v>
      </c>
      <c r="D221" s="1" t="s">
        <v>604</v>
      </c>
      <c r="E221" s="1" t="s">
        <v>605</v>
      </c>
      <c r="F221" s="1" t="s">
        <v>25</v>
      </c>
      <c r="G221" s="2">
        <v>1</v>
      </c>
      <c r="H221" s="2">
        <v>0</v>
      </c>
      <c r="I221" s="1" t="s">
        <v>606</v>
      </c>
      <c r="J221" s="3">
        <v>0</v>
      </c>
      <c r="K221" s="3">
        <v>0</v>
      </c>
      <c r="L221" s="3">
        <v>704000</v>
      </c>
      <c r="M221" s="3">
        <v>-833511</v>
      </c>
      <c r="N221" s="3">
        <v>-704000</v>
      </c>
      <c r="O221" s="3">
        <v>0</v>
      </c>
      <c r="P221" s="3">
        <v>-129511</v>
      </c>
      <c r="Q221" s="32">
        <f>P221</f>
        <v>-129511</v>
      </c>
      <c r="R221" s="3"/>
      <c r="S221" s="4"/>
      <c r="T221" s="4" t="s">
        <v>576</v>
      </c>
      <c r="U221" s="1" t="s">
        <v>506</v>
      </c>
      <c r="V221" s="1" t="s">
        <v>108</v>
      </c>
      <c r="W221" s="5">
        <v>43742</v>
      </c>
    </row>
    <row r="222" spans="1:23" x14ac:dyDescent="0.2">
      <c r="A222" s="1">
        <v>835937</v>
      </c>
      <c r="B222" s="1" t="s">
        <v>607</v>
      </c>
      <c r="C222" s="1" t="s">
        <v>608</v>
      </c>
      <c r="D222" s="1" t="s">
        <v>609</v>
      </c>
      <c r="E222" s="1" t="s">
        <v>497</v>
      </c>
      <c r="F222" s="1" t="s">
        <v>75</v>
      </c>
      <c r="G222" s="2">
        <v>0.25</v>
      </c>
      <c r="H222" s="2">
        <v>0</v>
      </c>
      <c r="I222" s="1" t="s">
        <v>36</v>
      </c>
      <c r="J222" s="3">
        <v>0</v>
      </c>
      <c r="K222" s="3">
        <v>0</v>
      </c>
      <c r="L222" s="3">
        <v>8159</v>
      </c>
      <c r="M222" s="3">
        <v>-9383</v>
      </c>
      <c r="N222" s="3">
        <v>-2039.75</v>
      </c>
      <c r="O222" s="3">
        <v>0</v>
      </c>
      <c r="P222" s="3">
        <v>-1224</v>
      </c>
      <c r="Q222" s="32">
        <f>P222*74.15</f>
        <v>-90759.6</v>
      </c>
      <c r="R222" s="3"/>
      <c r="S222" s="4"/>
      <c r="T222" s="4" t="s">
        <v>576</v>
      </c>
      <c r="U222" s="1" t="s">
        <v>506</v>
      </c>
      <c r="V222" s="1" t="s">
        <v>37</v>
      </c>
      <c r="W222" s="5">
        <v>43803</v>
      </c>
    </row>
    <row r="223" spans="1:23" x14ac:dyDescent="0.2">
      <c r="A223" s="1">
        <v>159217</v>
      </c>
      <c r="B223" s="1" t="s">
        <v>610</v>
      </c>
      <c r="C223" s="1" t="s">
        <v>611</v>
      </c>
      <c r="D223" s="1" t="s">
        <v>191</v>
      </c>
      <c r="E223" s="1" t="s">
        <v>86</v>
      </c>
      <c r="F223" s="1" t="s">
        <v>87</v>
      </c>
      <c r="G223" s="2">
        <v>0.5</v>
      </c>
      <c r="H223" s="2">
        <v>0</v>
      </c>
      <c r="I223" s="1" t="s">
        <v>192</v>
      </c>
      <c r="J223" s="3">
        <v>0</v>
      </c>
      <c r="K223" s="3">
        <v>0</v>
      </c>
      <c r="L223" s="3">
        <v>10300</v>
      </c>
      <c r="M223" s="3">
        <v>-5318</v>
      </c>
      <c r="N223" s="3">
        <v>-5150</v>
      </c>
      <c r="O223" s="3">
        <v>0</v>
      </c>
      <c r="P223" s="3">
        <v>4982</v>
      </c>
      <c r="Q223" s="32">
        <f t="shared" ref="Q223:Q224" si="36">P223*111.85</f>
        <v>557236.69999999995</v>
      </c>
      <c r="R223" s="3"/>
      <c r="S223" s="4"/>
      <c r="T223" s="4" t="s">
        <v>576</v>
      </c>
      <c r="U223" s="1" t="s">
        <v>506</v>
      </c>
      <c r="V223" s="1" t="s">
        <v>119</v>
      </c>
      <c r="W223" s="5">
        <v>43803</v>
      </c>
    </row>
    <row r="224" spans="1:23" x14ac:dyDescent="0.2">
      <c r="A224" s="1">
        <v>419262</v>
      </c>
      <c r="B224" s="1" t="s">
        <v>612</v>
      </c>
      <c r="C224" s="1" t="s">
        <v>613</v>
      </c>
      <c r="D224" s="1" t="s">
        <v>191</v>
      </c>
      <c r="E224" s="1" t="s">
        <v>86</v>
      </c>
      <c r="F224" s="1" t="s">
        <v>87</v>
      </c>
      <c r="G224" s="2">
        <v>0.5</v>
      </c>
      <c r="H224" s="2">
        <v>0</v>
      </c>
      <c r="I224" s="1" t="s">
        <v>192</v>
      </c>
      <c r="J224" s="3">
        <v>0</v>
      </c>
      <c r="K224" s="3">
        <v>0</v>
      </c>
      <c r="L224" s="3">
        <v>8000</v>
      </c>
      <c r="M224" s="3">
        <v>-8020</v>
      </c>
      <c r="N224" s="3">
        <v>-4000</v>
      </c>
      <c r="O224" s="3">
        <v>0</v>
      </c>
      <c r="P224" s="3">
        <v>-20</v>
      </c>
      <c r="Q224" s="32">
        <f t="shared" si="36"/>
        <v>-2237</v>
      </c>
      <c r="R224" s="3"/>
      <c r="S224" s="4"/>
      <c r="T224" s="4" t="s">
        <v>576</v>
      </c>
      <c r="U224" s="1" t="s">
        <v>506</v>
      </c>
      <c r="V224" s="1" t="s">
        <v>30</v>
      </c>
      <c r="W224" s="5" t="s">
        <v>308</v>
      </c>
    </row>
    <row r="225" spans="1:23" x14ac:dyDescent="0.2">
      <c r="A225" s="1">
        <v>751524</v>
      </c>
      <c r="B225" s="1" t="s">
        <v>614</v>
      </c>
      <c r="C225" s="1" t="s">
        <v>615</v>
      </c>
      <c r="D225" s="1" t="s">
        <v>74</v>
      </c>
      <c r="E225" s="1" t="s">
        <v>35</v>
      </c>
      <c r="F225" s="1" t="s">
        <v>75</v>
      </c>
      <c r="G225" s="2">
        <v>0.25</v>
      </c>
      <c r="H225" s="2">
        <v>0</v>
      </c>
      <c r="I225" s="1" t="s">
        <v>36</v>
      </c>
      <c r="J225" s="3">
        <v>0</v>
      </c>
      <c r="K225" s="3">
        <v>3100</v>
      </c>
      <c r="L225" s="3">
        <v>0</v>
      </c>
      <c r="M225" s="3">
        <v>2812.97</v>
      </c>
      <c r="N225" s="3">
        <v>2325</v>
      </c>
      <c r="O225" s="3">
        <v>487.97</v>
      </c>
      <c r="P225" s="3">
        <v>2812.97</v>
      </c>
      <c r="Q225" s="32">
        <f>P225*74.15</f>
        <v>208581.7255</v>
      </c>
      <c r="R225" s="3"/>
      <c r="S225" s="4"/>
      <c r="T225" s="4" t="s">
        <v>576</v>
      </c>
      <c r="U225" s="1" t="s">
        <v>506</v>
      </c>
      <c r="V225" s="1" t="s">
        <v>37</v>
      </c>
      <c r="W225" s="5" t="s">
        <v>90</v>
      </c>
    </row>
    <row r="226" spans="1:23" x14ac:dyDescent="0.2">
      <c r="A226" s="1">
        <v>856013</v>
      </c>
      <c r="B226" s="1" t="s">
        <v>616</v>
      </c>
      <c r="C226" s="1" t="s">
        <v>617</v>
      </c>
      <c r="D226" s="1" t="s">
        <v>618</v>
      </c>
      <c r="E226" s="1" t="s">
        <v>619</v>
      </c>
      <c r="F226" s="1" t="s">
        <v>25</v>
      </c>
      <c r="G226" s="2">
        <v>0</v>
      </c>
      <c r="H226" s="2">
        <v>0</v>
      </c>
      <c r="I226" s="1" t="s">
        <v>620</v>
      </c>
      <c r="J226" s="3">
        <v>0</v>
      </c>
      <c r="K226" s="3">
        <v>0</v>
      </c>
      <c r="L226" s="3">
        <v>1970000</v>
      </c>
      <c r="M226" s="3">
        <v>0</v>
      </c>
      <c r="N226" s="3">
        <v>0</v>
      </c>
      <c r="O226" s="3">
        <v>0</v>
      </c>
      <c r="P226" s="3">
        <v>1970000</v>
      </c>
      <c r="Q226" s="32">
        <f>P226</f>
        <v>1970000</v>
      </c>
      <c r="R226" s="3"/>
      <c r="S226" s="4"/>
      <c r="T226" s="4" t="s">
        <v>576</v>
      </c>
      <c r="U226" s="1" t="s">
        <v>506</v>
      </c>
      <c r="V226" s="1" t="s">
        <v>30</v>
      </c>
      <c r="W226" s="5" t="s">
        <v>90</v>
      </c>
    </row>
    <row r="227" spans="1:23" x14ac:dyDescent="0.2">
      <c r="A227" s="1">
        <v>287457</v>
      </c>
      <c r="B227" s="1" t="s">
        <v>621</v>
      </c>
      <c r="C227" s="1" t="s">
        <v>622</v>
      </c>
      <c r="D227" s="1" t="s">
        <v>623</v>
      </c>
      <c r="E227" s="1" t="s">
        <v>94</v>
      </c>
      <c r="F227" s="1" t="s">
        <v>87</v>
      </c>
      <c r="G227" s="2">
        <v>0.5</v>
      </c>
      <c r="H227" s="2">
        <v>0</v>
      </c>
      <c r="I227" s="1" t="s">
        <v>249</v>
      </c>
      <c r="J227" s="3">
        <v>0</v>
      </c>
      <c r="K227" s="3">
        <v>0</v>
      </c>
      <c r="L227" s="3">
        <v>101606</v>
      </c>
      <c r="M227" s="3">
        <v>-68007</v>
      </c>
      <c r="N227" s="3">
        <v>-50803</v>
      </c>
      <c r="O227" s="3">
        <v>0</v>
      </c>
      <c r="P227" s="3">
        <v>33599</v>
      </c>
      <c r="Q227" s="32">
        <f>P227*111.85</f>
        <v>3758048.15</v>
      </c>
      <c r="R227" s="3"/>
      <c r="S227" s="4"/>
      <c r="T227" s="4" t="s">
        <v>576</v>
      </c>
      <c r="U227" s="1" t="s">
        <v>506</v>
      </c>
      <c r="V227" s="1" t="s">
        <v>30</v>
      </c>
      <c r="W227" s="5" t="s">
        <v>55</v>
      </c>
    </row>
    <row r="229" spans="1:23" ht="15" x14ac:dyDescent="0.25">
      <c r="A229" s="35"/>
      <c r="B229" s="35"/>
      <c r="C229" s="35" t="s">
        <v>977</v>
      </c>
      <c r="D229" s="35"/>
      <c r="E229" s="35"/>
      <c r="F229" s="35"/>
      <c r="G229" s="35"/>
      <c r="H229" s="35"/>
      <c r="I229" s="35"/>
      <c r="J229" s="36"/>
      <c r="K229" s="36"/>
      <c r="L229" s="36"/>
      <c r="M229" s="36"/>
      <c r="N229" s="36"/>
      <c r="O229" s="36"/>
      <c r="P229" s="36"/>
      <c r="Q229" s="36">
        <f>SUM(Q2:Q228)</f>
        <v>7025701523.4337187</v>
      </c>
      <c r="R229" s="30"/>
    </row>
  </sheetData>
  <autoFilter ref="A1:AK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36"/>
  <sheetViews>
    <sheetView workbookViewId="0"/>
  </sheetViews>
  <sheetFormatPr defaultRowHeight="12.75" x14ac:dyDescent="0.2"/>
  <cols>
    <col min="1" max="1" width="9.28515625" style="7" bestFit="1" customWidth="1"/>
    <col min="2" max="2" width="17" style="7" customWidth="1"/>
    <col min="3" max="3" width="9.28515625" style="7" bestFit="1" customWidth="1"/>
    <col min="4" max="5" width="9.140625" style="7"/>
    <col min="6" max="6" width="7" style="7" customWidth="1"/>
    <col min="7" max="8" width="9.28515625" style="7" bestFit="1" customWidth="1"/>
    <col min="9" max="9" width="9.140625" style="7"/>
    <col min="10" max="12" width="9.28515625" style="7" bestFit="1" customWidth="1"/>
    <col min="13" max="13" width="9.140625" style="7"/>
    <col min="14" max="14" width="10.28515625" style="7" bestFit="1" customWidth="1"/>
    <col min="15" max="16" width="9.28515625" style="7" bestFit="1" customWidth="1"/>
    <col min="17" max="17" width="10.5703125" style="7" bestFit="1" customWidth="1"/>
    <col min="18" max="20" width="9.140625" style="7"/>
    <col min="21" max="21" width="10.7109375" style="7" bestFit="1" customWidth="1"/>
    <col min="22" max="16384" width="9.140625" style="7"/>
  </cols>
  <sheetData>
    <row r="1" spans="1:21" s="6" customFormat="1" ht="38.2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4" t="s">
        <v>7</v>
      </c>
      <c r="I1" s="6" t="s">
        <v>8</v>
      </c>
      <c r="J1" s="15" t="s">
        <v>9</v>
      </c>
      <c r="K1" s="15" t="s">
        <v>10</v>
      </c>
      <c r="L1" s="16" t="s">
        <v>11</v>
      </c>
      <c r="M1" s="17" t="s">
        <v>642</v>
      </c>
      <c r="N1" s="18" t="s">
        <v>12</v>
      </c>
      <c r="O1" s="15" t="s">
        <v>13</v>
      </c>
      <c r="P1" s="15" t="s">
        <v>14</v>
      </c>
      <c r="Q1" s="15" t="s">
        <v>15</v>
      </c>
      <c r="R1" s="14" t="s">
        <v>16</v>
      </c>
      <c r="S1" s="6" t="s">
        <v>18</v>
      </c>
      <c r="T1" s="6" t="s">
        <v>19</v>
      </c>
      <c r="U1" s="19" t="s">
        <v>20</v>
      </c>
    </row>
    <row r="2" spans="1:21" x14ac:dyDescent="0.2">
      <c r="A2" s="7">
        <v>753330</v>
      </c>
      <c r="B2" s="7" t="s">
        <v>643</v>
      </c>
      <c r="C2" s="7" t="s">
        <v>644</v>
      </c>
      <c r="D2" s="7" t="s">
        <v>609</v>
      </c>
      <c r="E2" s="7" t="s">
        <v>49</v>
      </c>
      <c r="F2" s="7" t="s">
        <v>75</v>
      </c>
      <c r="G2" s="13">
        <v>0.25</v>
      </c>
      <c r="H2" s="13">
        <v>0</v>
      </c>
      <c r="I2" s="7" t="s">
        <v>36</v>
      </c>
      <c r="J2" s="12">
        <v>0</v>
      </c>
      <c r="K2" s="12">
        <v>0</v>
      </c>
      <c r="L2" s="12">
        <v>0</v>
      </c>
      <c r="M2" s="10" t="s">
        <v>645</v>
      </c>
      <c r="N2" s="9">
        <v>19.86</v>
      </c>
      <c r="O2" s="12">
        <v>0</v>
      </c>
      <c r="P2" s="12">
        <v>19.86</v>
      </c>
      <c r="Q2" s="12">
        <v>19.86</v>
      </c>
      <c r="S2" s="7" t="s">
        <v>646</v>
      </c>
      <c r="T2" s="7" t="s">
        <v>37</v>
      </c>
      <c r="U2" s="11">
        <v>43467</v>
      </c>
    </row>
    <row r="3" spans="1:21" x14ac:dyDescent="0.2">
      <c r="A3" s="7">
        <v>844998</v>
      </c>
      <c r="B3" s="7" t="s">
        <v>647</v>
      </c>
      <c r="C3" s="7" t="s">
        <v>648</v>
      </c>
      <c r="D3" s="7" t="s">
        <v>527</v>
      </c>
      <c r="E3" s="7" t="s">
        <v>35</v>
      </c>
      <c r="F3" s="7" t="s">
        <v>75</v>
      </c>
      <c r="G3" s="13">
        <v>0</v>
      </c>
      <c r="H3" s="13">
        <v>0</v>
      </c>
      <c r="I3" s="7" t="s">
        <v>36</v>
      </c>
      <c r="J3" s="12">
        <v>0</v>
      </c>
      <c r="K3" s="12">
        <v>0</v>
      </c>
      <c r="L3" s="12">
        <v>0</v>
      </c>
      <c r="M3" s="10" t="s">
        <v>645</v>
      </c>
      <c r="N3" s="9">
        <v>-930</v>
      </c>
      <c r="O3" s="12">
        <v>0</v>
      </c>
      <c r="P3" s="12">
        <v>0</v>
      </c>
      <c r="Q3" s="12">
        <v>-930</v>
      </c>
      <c r="S3" s="7" t="s">
        <v>649</v>
      </c>
      <c r="T3" s="7" t="s">
        <v>37</v>
      </c>
      <c r="U3" s="11">
        <v>43467</v>
      </c>
    </row>
    <row r="4" spans="1:21" x14ac:dyDescent="0.2">
      <c r="A4" s="7">
        <v>317348</v>
      </c>
      <c r="B4" s="7" t="s">
        <v>650</v>
      </c>
      <c r="C4" s="7" t="s">
        <v>651</v>
      </c>
      <c r="D4" s="7" t="s">
        <v>191</v>
      </c>
      <c r="E4" s="7" t="s">
        <v>86</v>
      </c>
      <c r="F4" s="7" t="s">
        <v>87</v>
      </c>
      <c r="G4" s="13">
        <v>0.5</v>
      </c>
      <c r="H4" s="13">
        <v>0</v>
      </c>
      <c r="I4" s="7" t="s">
        <v>192</v>
      </c>
      <c r="J4" s="12">
        <v>0</v>
      </c>
      <c r="K4" s="12">
        <v>0</v>
      </c>
      <c r="L4" s="12">
        <v>0</v>
      </c>
      <c r="M4" s="10" t="s">
        <v>645</v>
      </c>
      <c r="N4" s="9">
        <v>-499.93020000000001</v>
      </c>
      <c r="O4" s="12">
        <v>0</v>
      </c>
      <c r="P4" s="12">
        <v>0</v>
      </c>
      <c r="Q4" s="12">
        <v>-499.93020000000001</v>
      </c>
      <c r="S4" s="7" t="s">
        <v>193</v>
      </c>
      <c r="T4" s="7" t="s">
        <v>30</v>
      </c>
      <c r="U4" s="11">
        <v>43467</v>
      </c>
    </row>
    <row r="5" spans="1:21" x14ac:dyDescent="0.2">
      <c r="A5" s="7">
        <v>768599</v>
      </c>
      <c r="B5" s="7" t="s">
        <v>652</v>
      </c>
      <c r="C5" s="7" t="s">
        <v>653</v>
      </c>
      <c r="D5" s="7" t="s">
        <v>191</v>
      </c>
      <c r="E5" s="7" t="s">
        <v>86</v>
      </c>
      <c r="F5" s="7" t="s">
        <v>87</v>
      </c>
      <c r="G5" s="13">
        <v>0.5</v>
      </c>
      <c r="H5" s="13">
        <v>0</v>
      </c>
      <c r="I5" s="7" t="s">
        <v>192</v>
      </c>
      <c r="J5" s="12">
        <v>0</v>
      </c>
      <c r="K5" s="12">
        <v>0</v>
      </c>
      <c r="L5" s="12">
        <v>0</v>
      </c>
      <c r="M5" s="10" t="s">
        <v>645</v>
      </c>
      <c r="N5" s="9">
        <v>-1000</v>
      </c>
      <c r="O5" s="12">
        <v>0</v>
      </c>
      <c r="P5" s="12">
        <v>0</v>
      </c>
      <c r="Q5" s="12">
        <v>-1000</v>
      </c>
      <c r="S5" s="7" t="s">
        <v>253</v>
      </c>
      <c r="T5" s="7" t="s">
        <v>30</v>
      </c>
      <c r="U5" s="11">
        <v>43468</v>
      </c>
    </row>
    <row r="6" spans="1:21" x14ac:dyDescent="0.2">
      <c r="A6" s="7">
        <v>223882</v>
      </c>
      <c r="B6" s="7" t="s">
        <v>654</v>
      </c>
      <c r="C6" s="7" t="s">
        <v>655</v>
      </c>
      <c r="D6" s="7" t="s">
        <v>191</v>
      </c>
      <c r="E6" s="7" t="s">
        <v>86</v>
      </c>
      <c r="F6" s="7" t="s">
        <v>87</v>
      </c>
      <c r="G6" s="13">
        <v>0.5</v>
      </c>
      <c r="H6" s="13">
        <v>0</v>
      </c>
      <c r="I6" s="7" t="s">
        <v>192</v>
      </c>
      <c r="J6" s="12">
        <v>0</v>
      </c>
      <c r="K6" s="12">
        <v>0</v>
      </c>
      <c r="L6" s="12">
        <v>0</v>
      </c>
      <c r="M6" s="10" t="s">
        <v>645</v>
      </c>
      <c r="N6" s="9">
        <v>-700</v>
      </c>
      <c r="O6" s="12">
        <v>0</v>
      </c>
      <c r="P6" s="12">
        <v>0</v>
      </c>
      <c r="Q6" s="12">
        <v>-700</v>
      </c>
      <c r="S6" s="7" t="s">
        <v>656</v>
      </c>
      <c r="T6" s="7" t="s">
        <v>119</v>
      </c>
      <c r="U6" s="11">
        <v>43468</v>
      </c>
    </row>
    <row r="7" spans="1:21" x14ac:dyDescent="0.2">
      <c r="A7" s="7">
        <v>185942</v>
      </c>
      <c r="B7" s="7" t="s">
        <v>657</v>
      </c>
      <c r="C7" s="7" t="s">
        <v>657</v>
      </c>
      <c r="D7" s="7" t="s">
        <v>85</v>
      </c>
      <c r="E7" s="7" t="s">
        <v>86</v>
      </c>
      <c r="F7" s="7" t="s">
        <v>87</v>
      </c>
      <c r="G7" s="13">
        <v>0.5</v>
      </c>
      <c r="H7" s="13">
        <v>0</v>
      </c>
      <c r="I7" s="7" t="s">
        <v>88</v>
      </c>
      <c r="J7" s="12">
        <v>0</v>
      </c>
      <c r="K7" s="12">
        <v>0</v>
      </c>
      <c r="L7" s="12">
        <v>0</v>
      </c>
      <c r="M7" s="10" t="s">
        <v>645</v>
      </c>
      <c r="N7" s="9">
        <v>-15</v>
      </c>
      <c r="O7" s="12">
        <v>0</v>
      </c>
      <c r="P7" s="12">
        <v>0</v>
      </c>
      <c r="Q7" s="12">
        <v>-15</v>
      </c>
      <c r="S7" s="7" t="s">
        <v>124</v>
      </c>
      <c r="T7" s="7" t="s">
        <v>119</v>
      </c>
      <c r="U7" s="11">
        <v>43498</v>
      </c>
    </row>
    <row r="8" spans="1:21" x14ac:dyDescent="0.2">
      <c r="A8" s="7">
        <v>382667</v>
      </c>
      <c r="B8" s="7" t="s">
        <v>658</v>
      </c>
      <c r="C8" s="7" t="s">
        <v>659</v>
      </c>
      <c r="D8" s="7" t="s">
        <v>191</v>
      </c>
      <c r="E8" s="7" t="s">
        <v>86</v>
      </c>
      <c r="F8" s="7" t="s">
        <v>87</v>
      </c>
      <c r="G8" s="13">
        <v>0.5</v>
      </c>
      <c r="H8" s="13">
        <v>0</v>
      </c>
      <c r="I8" s="7" t="s">
        <v>192</v>
      </c>
      <c r="J8" s="12">
        <v>0</v>
      </c>
      <c r="K8" s="12">
        <v>0</v>
      </c>
      <c r="L8" s="12">
        <v>0</v>
      </c>
      <c r="M8" s="10" t="s">
        <v>645</v>
      </c>
      <c r="N8" s="9">
        <v>10</v>
      </c>
      <c r="O8" s="12">
        <v>0</v>
      </c>
      <c r="P8" s="12">
        <v>10</v>
      </c>
      <c r="Q8" s="12">
        <v>10</v>
      </c>
      <c r="S8" s="7" t="s">
        <v>391</v>
      </c>
      <c r="T8" s="7" t="s">
        <v>30</v>
      </c>
      <c r="U8" s="11">
        <v>43528</v>
      </c>
    </row>
    <row r="9" spans="1:21" x14ac:dyDescent="0.2">
      <c r="A9" s="7">
        <v>108654</v>
      </c>
      <c r="B9" s="7" t="s">
        <v>660</v>
      </c>
      <c r="C9" s="7" t="s">
        <v>661</v>
      </c>
      <c r="D9" s="7" t="s">
        <v>191</v>
      </c>
      <c r="E9" s="7" t="s">
        <v>86</v>
      </c>
      <c r="F9" s="7" t="s">
        <v>25</v>
      </c>
      <c r="G9" s="13">
        <v>0.5</v>
      </c>
      <c r="H9" s="13">
        <v>0</v>
      </c>
      <c r="I9" s="7" t="s">
        <v>192</v>
      </c>
      <c r="J9" s="12">
        <v>0</v>
      </c>
      <c r="K9" s="12">
        <v>0</v>
      </c>
      <c r="L9" s="12">
        <v>0</v>
      </c>
      <c r="M9" s="10" t="s">
        <v>645</v>
      </c>
      <c r="N9" s="9">
        <v>-3951</v>
      </c>
      <c r="O9" s="12">
        <v>0</v>
      </c>
      <c r="P9" s="12">
        <v>0</v>
      </c>
      <c r="Q9" s="12">
        <v>-3951</v>
      </c>
      <c r="S9" s="7" t="s">
        <v>171</v>
      </c>
      <c r="T9" s="7" t="s">
        <v>119</v>
      </c>
      <c r="U9" s="11">
        <v>43528</v>
      </c>
    </row>
    <row r="10" spans="1:21" x14ac:dyDescent="0.2">
      <c r="A10" s="7">
        <v>390284</v>
      </c>
      <c r="B10" s="7" t="s">
        <v>662</v>
      </c>
      <c r="C10" s="7" t="s">
        <v>663</v>
      </c>
      <c r="D10" s="7" t="s">
        <v>191</v>
      </c>
      <c r="E10" s="7" t="s">
        <v>86</v>
      </c>
      <c r="F10" s="7" t="s">
        <v>87</v>
      </c>
      <c r="G10" s="13">
        <v>0.5</v>
      </c>
      <c r="H10" s="13">
        <v>0</v>
      </c>
      <c r="I10" s="7" t="s">
        <v>192</v>
      </c>
      <c r="J10" s="12">
        <v>0</v>
      </c>
      <c r="K10" s="12">
        <v>0</v>
      </c>
      <c r="L10" s="12">
        <v>0</v>
      </c>
      <c r="M10" s="10" t="s">
        <v>645</v>
      </c>
      <c r="N10" s="9">
        <v>-20</v>
      </c>
      <c r="O10" s="12">
        <v>0</v>
      </c>
      <c r="P10" s="12">
        <v>0</v>
      </c>
      <c r="Q10" s="12">
        <v>-20</v>
      </c>
      <c r="S10" s="7" t="s">
        <v>171</v>
      </c>
      <c r="T10" s="7" t="s">
        <v>30</v>
      </c>
      <c r="U10" s="11">
        <v>43558</v>
      </c>
    </row>
    <row r="11" spans="1:21" x14ac:dyDescent="0.2">
      <c r="A11" s="7">
        <v>665077</v>
      </c>
      <c r="B11" s="7" t="s">
        <v>664</v>
      </c>
      <c r="C11" s="7" t="s">
        <v>665</v>
      </c>
      <c r="D11" s="7" t="s">
        <v>98</v>
      </c>
      <c r="E11" s="7" t="s">
        <v>86</v>
      </c>
      <c r="F11" s="7" t="s">
        <v>87</v>
      </c>
      <c r="G11" s="13">
        <v>0.5</v>
      </c>
      <c r="H11" s="13">
        <v>0</v>
      </c>
      <c r="I11" s="7" t="s">
        <v>666</v>
      </c>
      <c r="J11" s="12">
        <v>0</v>
      </c>
      <c r="K11" s="12">
        <v>0</v>
      </c>
      <c r="L11" s="12">
        <v>0</v>
      </c>
      <c r="M11" s="10" t="s">
        <v>645</v>
      </c>
      <c r="N11" s="9">
        <v>-2</v>
      </c>
      <c r="O11" s="12">
        <v>0</v>
      </c>
      <c r="P11" s="12">
        <v>0</v>
      </c>
      <c r="Q11" s="12">
        <v>-2</v>
      </c>
      <c r="S11" s="7" t="s">
        <v>193</v>
      </c>
      <c r="T11" s="7" t="s">
        <v>30</v>
      </c>
      <c r="U11" s="11">
        <v>43558</v>
      </c>
    </row>
    <row r="12" spans="1:21" x14ac:dyDescent="0.2">
      <c r="A12" s="7">
        <v>698321</v>
      </c>
      <c r="B12" s="7" t="s">
        <v>667</v>
      </c>
      <c r="C12" s="7" t="s">
        <v>668</v>
      </c>
      <c r="D12" s="7" t="s">
        <v>191</v>
      </c>
      <c r="E12" s="7" t="s">
        <v>86</v>
      </c>
      <c r="F12" s="7" t="s">
        <v>87</v>
      </c>
      <c r="G12" s="13">
        <v>0.5</v>
      </c>
      <c r="H12" s="13">
        <v>0</v>
      </c>
      <c r="I12" s="7" t="s">
        <v>192</v>
      </c>
      <c r="J12" s="12">
        <v>0</v>
      </c>
      <c r="K12" s="12">
        <v>0</v>
      </c>
      <c r="L12" s="12">
        <v>0</v>
      </c>
      <c r="M12" s="10" t="s">
        <v>645</v>
      </c>
      <c r="N12" s="9">
        <v>-500</v>
      </c>
      <c r="O12" s="12">
        <v>0</v>
      </c>
      <c r="P12" s="12">
        <v>0</v>
      </c>
      <c r="Q12" s="12">
        <v>-500</v>
      </c>
      <c r="S12" s="7" t="s">
        <v>241</v>
      </c>
      <c r="T12" s="7" t="s">
        <v>30</v>
      </c>
      <c r="U12" s="11">
        <v>43558</v>
      </c>
    </row>
    <row r="13" spans="1:21" x14ac:dyDescent="0.2">
      <c r="A13" s="7">
        <v>332007</v>
      </c>
      <c r="B13" s="7" t="s">
        <v>669</v>
      </c>
      <c r="C13" s="7" t="s">
        <v>670</v>
      </c>
      <c r="D13" s="7" t="s">
        <v>191</v>
      </c>
      <c r="E13" s="7" t="s">
        <v>86</v>
      </c>
      <c r="F13" s="7" t="s">
        <v>87</v>
      </c>
      <c r="G13" s="13">
        <v>0.5</v>
      </c>
      <c r="H13" s="13">
        <v>0</v>
      </c>
      <c r="I13" s="7" t="s">
        <v>192</v>
      </c>
      <c r="J13" s="12">
        <v>0</v>
      </c>
      <c r="K13" s="12">
        <v>0</v>
      </c>
      <c r="L13" s="12">
        <v>0</v>
      </c>
      <c r="M13" s="10" t="s">
        <v>645</v>
      </c>
      <c r="N13" s="9">
        <v>-1000</v>
      </c>
      <c r="O13" s="12">
        <v>0</v>
      </c>
      <c r="P13" s="12">
        <v>0</v>
      </c>
      <c r="Q13" s="12">
        <v>-1000</v>
      </c>
      <c r="S13" s="7" t="s">
        <v>102</v>
      </c>
      <c r="T13" s="7" t="s">
        <v>30</v>
      </c>
      <c r="U13" s="11">
        <v>43559</v>
      </c>
    </row>
    <row r="14" spans="1:21" x14ac:dyDescent="0.2">
      <c r="A14" s="7">
        <v>786519</v>
      </c>
      <c r="B14" s="7" t="s">
        <v>671</v>
      </c>
      <c r="C14" s="7" t="s">
        <v>672</v>
      </c>
      <c r="D14" s="7" t="s">
        <v>191</v>
      </c>
      <c r="E14" s="7" t="s">
        <v>86</v>
      </c>
      <c r="F14" s="7" t="s">
        <v>87</v>
      </c>
      <c r="G14" s="13">
        <v>0.5</v>
      </c>
      <c r="H14" s="13">
        <v>0</v>
      </c>
      <c r="I14" s="7" t="s">
        <v>192</v>
      </c>
      <c r="J14" s="12">
        <v>0</v>
      </c>
      <c r="K14" s="12">
        <v>0</v>
      </c>
      <c r="L14" s="12">
        <v>0</v>
      </c>
      <c r="M14" s="10" t="s">
        <v>645</v>
      </c>
      <c r="N14" s="9">
        <v>-11</v>
      </c>
      <c r="O14" s="12">
        <v>0</v>
      </c>
      <c r="P14" s="12">
        <v>0</v>
      </c>
      <c r="Q14" s="12">
        <v>-11</v>
      </c>
      <c r="S14" s="7" t="s">
        <v>165</v>
      </c>
      <c r="T14" s="7" t="s">
        <v>30</v>
      </c>
      <c r="U14" s="11">
        <v>43559</v>
      </c>
    </row>
    <row r="15" spans="1:21" x14ac:dyDescent="0.2">
      <c r="A15" s="7">
        <v>628094</v>
      </c>
      <c r="B15" s="7" t="s">
        <v>673</v>
      </c>
      <c r="C15" s="7" t="s">
        <v>674</v>
      </c>
      <c r="D15" s="7" t="s">
        <v>85</v>
      </c>
      <c r="E15" s="7" t="s">
        <v>86</v>
      </c>
      <c r="F15" s="7" t="s">
        <v>87</v>
      </c>
      <c r="G15" s="13">
        <v>0.5</v>
      </c>
      <c r="H15" s="13">
        <v>0</v>
      </c>
      <c r="I15" s="7" t="s">
        <v>88</v>
      </c>
      <c r="J15" s="12">
        <v>0</v>
      </c>
      <c r="K15" s="12">
        <v>0</v>
      </c>
      <c r="L15" s="12">
        <v>0</v>
      </c>
      <c r="M15" s="10" t="s">
        <v>645</v>
      </c>
      <c r="N15" s="9">
        <v>-9</v>
      </c>
      <c r="O15" s="12">
        <v>0</v>
      </c>
      <c r="P15" s="12">
        <v>0</v>
      </c>
      <c r="Q15" s="12">
        <v>-9</v>
      </c>
      <c r="S15" s="7" t="s">
        <v>193</v>
      </c>
      <c r="T15" s="7" t="s">
        <v>119</v>
      </c>
      <c r="U15" s="11">
        <v>43559</v>
      </c>
    </row>
    <row r="16" spans="1:21" x14ac:dyDescent="0.2">
      <c r="A16" s="7">
        <v>863865</v>
      </c>
      <c r="B16" s="7" t="s">
        <v>675</v>
      </c>
      <c r="C16" s="7" t="s">
        <v>676</v>
      </c>
      <c r="D16" s="7" t="s">
        <v>191</v>
      </c>
      <c r="E16" s="7" t="s">
        <v>86</v>
      </c>
      <c r="F16" s="7" t="s">
        <v>87</v>
      </c>
      <c r="G16" s="13">
        <v>0.5</v>
      </c>
      <c r="H16" s="13">
        <v>0</v>
      </c>
      <c r="I16" s="7" t="s">
        <v>192</v>
      </c>
      <c r="J16" s="12">
        <v>0</v>
      </c>
      <c r="K16" s="12">
        <v>0</v>
      </c>
      <c r="L16" s="12">
        <v>0</v>
      </c>
      <c r="M16" s="10" t="s">
        <v>645</v>
      </c>
      <c r="N16" s="9">
        <v>-1000</v>
      </c>
      <c r="O16" s="12">
        <v>0</v>
      </c>
      <c r="P16" s="12">
        <v>0</v>
      </c>
      <c r="Q16" s="12">
        <v>-1000</v>
      </c>
      <c r="S16" s="7" t="s">
        <v>235</v>
      </c>
      <c r="T16" s="7" t="s">
        <v>119</v>
      </c>
      <c r="U16" s="11">
        <v>43559</v>
      </c>
    </row>
    <row r="17" spans="1:21" x14ac:dyDescent="0.2">
      <c r="A17" s="7">
        <v>160509</v>
      </c>
      <c r="B17" s="7" t="s">
        <v>677</v>
      </c>
      <c r="C17" s="7" t="s">
        <v>678</v>
      </c>
      <c r="D17" s="7" t="s">
        <v>191</v>
      </c>
      <c r="E17" s="7" t="s">
        <v>86</v>
      </c>
      <c r="F17" s="7" t="s">
        <v>87</v>
      </c>
      <c r="G17" s="13">
        <v>0.5</v>
      </c>
      <c r="H17" s="13">
        <v>0</v>
      </c>
      <c r="I17" s="7" t="s">
        <v>192</v>
      </c>
      <c r="J17" s="12">
        <v>0</v>
      </c>
      <c r="K17" s="12">
        <v>0</v>
      </c>
      <c r="L17" s="12">
        <v>0</v>
      </c>
      <c r="M17" s="10" t="s">
        <v>645</v>
      </c>
      <c r="N17" s="9">
        <v>20</v>
      </c>
      <c r="O17" s="12">
        <v>0</v>
      </c>
      <c r="P17" s="12">
        <v>20</v>
      </c>
      <c r="Q17" s="12">
        <v>20</v>
      </c>
      <c r="S17" s="7" t="s">
        <v>160</v>
      </c>
      <c r="T17" s="7" t="s">
        <v>119</v>
      </c>
      <c r="U17" s="11">
        <v>43559</v>
      </c>
    </row>
    <row r="18" spans="1:21" x14ac:dyDescent="0.2">
      <c r="A18" s="7">
        <v>758069</v>
      </c>
      <c r="B18" s="7" t="s">
        <v>679</v>
      </c>
      <c r="C18" s="7" t="s">
        <v>680</v>
      </c>
      <c r="D18" s="7" t="s">
        <v>384</v>
      </c>
      <c r="E18" s="7" t="s">
        <v>35</v>
      </c>
      <c r="F18" s="7" t="s">
        <v>25</v>
      </c>
      <c r="G18" s="13">
        <v>0</v>
      </c>
      <c r="H18" s="13">
        <v>0</v>
      </c>
      <c r="I18" s="7" t="s">
        <v>36</v>
      </c>
      <c r="J18" s="12">
        <v>0</v>
      </c>
      <c r="K18" s="12">
        <v>0</v>
      </c>
      <c r="L18" s="12">
        <v>0</v>
      </c>
      <c r="M18" s="10" t="s">
        <v>645</v>
      </c>
      <c r="N18" s="9">
        <v>-216500</v>
      </c>
      <c r="O18" s="12">
        <v>0</v>
      </c>
      <c r="P18" s="12">
        <v>0</v>
      </c>
      <c r="Q18" s="12">
        <v>-216500</v>
      </c>
      <c r="S18" s="7" t="s">
        <v>681</v>
      </c>
      <c r="T18" s="7" t="s">
        <v>37</v>
      </c>
      <c r="U18" s="11">
        <v>43587</v>
      </c>
    </row>
    <row r="19" spans="1:21" x14ac:dyDescent="0.2">
      <c r="A19" s="7">
        <v>790823</v>
      </c>
      <c r="B19" s="7" t="s">
        <v>682</v>
      </c>
      <c r="C19" s="7" t="s">
        <v>683</v>
      </c>
      <c r="D19" s="7" t="s">
        <v>191</v>
      </c>
      <c r="E19" s="7" t="s">
        <v>86</v>
      </c>
      <c r="F19" s="7" t="s">
        <v>87</v>
      </c>
      <c r="G19" s="13">
        <v>0.5</v>
      </c>
      <c r="H19" s="13">
        <v>0</v>
      </c>
      <c r="I19" s="7" t="s">
        <v>192</v>
      </c>
      <c r="J19" s="12">
        <v>0</v>
      </c>
      <c r="K19" s="12">
        <v>0</v>
      </c>
      <c r="L19" s="12">
        <v>0</v>
      </c>
      <c r="M19" s="10" t="s">
        <v>645</v>
      </c>
      <c r="N19" s="9">
        <v>-21.95</v>
      </c>
      <c r="O19" s="12">
        <v>0</v>
      </c>
      <c r="P19" s="12">
        <v>0</v>
      </c>
      <c r="Q19" s="12">
        <v>-21.95</v>
      </c>
      <c r="S19" s="7" t="s">
        <v>235</v>
      </c>
      <c r="T19" s="7" t="s">
        <v>30</v>
      </c>
      <c r="U19" s="11">
        <v>43588</v>
      </c>
    </row>
    <row r="20" spans="1:21" x14ac:dyDescent="0.2">
      <c r="A20" s="7">
        <v>829806</v>
      </c>
      <c r="B20" s="7" t="s">
        <v>684</v>
      </c>
      <c r="C20" s="7" t="s">
        <v>685</v>
      </c>
      <c r="D20" s="7" t="s">
        <v>191</v>
      </c>
      <c r="E20" s="7" t="s">
        <v>86</v>
      </c>
      <c r="F20" s="7" t="s">
        <v>87</v>
      </c>
      <c r="G20" s="13">
        <v>0.5</v>
      </c>
      <c r="H20" s="13">
        <v>0</v>
      </c>
      <c r="I20" s="7" t="s">
        <v>192</v>
      </c>
      <c r="J20" s="12">
        <v>0</v>
      </c>
      <c r="K20" s="12">
        <v>0</v>
      </c>
      <c r="L20" s="12">
        <v>0</v>
      </c>
      <c r="M20" s="10" t="s">
        <v>645</v>
      </c>
      <c r="N20" s="9">
        <v>-130</v>
      </c>
      <c r="O20" s="12">
        <v>0</v>
      </c>
      <c r="P20" s="12">
        <v>0</v>
      </c>
      <c r="Q20" s="12">
        <v>-130</v>
      </c>
      <c r="S20" s="7" t="s">
        <v>171</v>
      </c>
      <c r="T20" s="7" t="s">
        <v>30</v>
      </c>
      <c r="U20" s="11">
        <v>43589</v>
      </c>
    </row>
    <row r="21" spans="1:21" x14ac:dyDescent="0.2">
      <c r="A21" s="7">
        <v>61910</v>
      </c>
      <c r="B21" s="7" t="s">
        <v>686</v>
      </c>
      <c r="C21" s="7" t="s">
        <v>687</v>
      </c>
      <c r="D21" s="7" t="s">
        <v>191</v>
      </c>
      <c r="E21" s="7" t="s">
        <v>86</v>
      </c>
      <c r="F21" s="7" t="s">
        <v>25</v>
      </c>
      <c r="G21" s="13">
        <v>0.5</v>
      </c>
      <c r="H21" s="13">
        <v>0</v>
      </c>
      <c r="I21" s="7" t="s">
        <v>192</v>
      </c>
      <c r="J21" s="12">
        <v>0</v>
      </c>
      <c r="K21" s="12">
        <v>0</v>
      </c>
      <c r="L21" s="12">
        <v>0</v>
      </c>
      <c r="M21" s="10" t="s">
        <v>645</v>
      </c>
      <c r="N21" s="9">
        <v>-6872</v>
      </c>
      <c r="O21" s="12">
        <v>0</v>
      </c>
      <c r="P21" s="12">
        <v>0</v>
      </c>
      <c r="Q21" s="12">
        <v>-6872</v>
      </c>
      <c r="S21" s="7" t="s">
        <v>171</v>
      </c>
      <c r="T21" s="7" t="s">
        <v>119</v>
      </c>
      <c r="U21" s="11">
        <v>43589</v>
      </c>
    </row>
    <row r="22" spans="1:21" x14ac:dyDescent="0.2">
      <c r="A22" s="7">
        <v>291545</v>
      </c>
      <c r="B22" s="7" t="s">
        <v>688</v>
      </c>
      <c r="C22" s="7" t="s">
        <v>689</v>
      </c>
      <c r="D22" s="7" t="s">
        <v>191</v>
      </c>
      <c r="E22" s="7" t="s">
        <v>86</v>
      </c>
      <c r="F22" s="7" t="s">
        <v>87</v>
      </c>
      <c r="G22" s="13">
        <v>0.5</v>
      </c>
      <c r="H22" s="13">
        <v>0</v>
      </c>
      <c r="I22" s="7" t="s">
        <v>192</v>
      </c>
      <c r="J22" s="12">
        <v>0</v>
      </c>
      <c r="K22" s="12">
        <v>0</v>
      </c>
      <c r="L22" s="12">
        <v>0</v>
      </c>
      <c r="M22" s="10" t="s">
        <v>645</v>
      </c>
      <c r="N22" s="9">
        <v>-15</v>
      </c>
      <c r="O22" s="12">
        <v>0</v>
      </c>
      <c r="P22" s="12">
        <v>0</v>
      </c>
      <c r="Q22" s="12">
        <v>-15</v>
      </c>
      <c r="S22" s="7" t="s">
        <v>118</v>
      </c>
      <c r="T22" s="7" t="s">
        <v>30</v>
      </c>
      <c r="U22" s="11">
        <v>43618</v>
      </c>
    </row>
    <row r="23" spans="1:21" x14ac:dyDescent="0.2">
      <c r="A23" s="7">
        <v>317442</v>
      </c>
      <c r="B23" s="7" t="s">
        <v>690</v>
      </c>
      <c r="C23" s="7" t="s">
        <v>691</v>
      </c>
      <c r="D23" s="7" t="s">
        <v>85</v>
      </c>
      <c r="E23" s="7" t="s">
        <v>86</v>
      </c>
      <c r="F23" s="7" t="s">
        <v>87</v>
      </c>
      <c r="G23" s="13">
        <v>0.5</v>
      </c>
      <c r="H23" s="13">
        <v>0</v>
      </c>
      <c r="I23" s="7" t="s">
        <v>88</v>
      </c>
      <c r="J23" s="12">
        <v>0</v>
      </c>
      <c r="K23" s="12">
        <v>0</v>
      </c>
      <c r="L23" s="12">
        <v>0</v>
      </c>
      <c r="M23" s="10" t="s">
        <v>645</v>
      </c>
      <c r="N23" s="9">
        <v>13.9801</v>
      </c>
      <c r="O23" s="12">
        <v>0</v>
      </c>
      <c r="P23" s="12">
        <v>13.9801</v>
      </c>
      <c r="Q23" s="12">
        <v>13.9801</v>
      </c>
      <c r="S23" s="7" t="s">
        <v>124</v>
      </c>
      <c r="T23" s="7" t="s">
        <v>30</v>
      </c>
      <c r="U23" s="11">
        <v>43619</v>
      </c>
    </row>
    <row r="24" spans="1:21" x14ac:dyDescent="0.2">
      <c r="A24" s="7">
        <v>93773</v>
      </c>
      <c r="B24" s="7" t="s">
        <v>692</v>
      </c>
      <c r="C24" s="7" t="s">
        <v>693</v>
      </c>
      <c r="D24" s="7" t="s">
        <v>98</v>
      </c>
      <c r="E24" s="7" t="s">
        <v>694</v>
      </c>
      <c r="F24" s="7" t="s">
        <v>25</v>
      </c>
      <c r="G24" s="13">
        <v>0.5</v>
      </c>
      <c r="H24" s="13">
        <v>0</v>
      </c>
      <c r="I24" s="7" t="s">
        <v>695</v>
      </c>
      <c r="J24" s="12">
        <v>0</v>
      </c>
      <c r="K24" s="12">
        <v>0</v>
      </c>
      <c r="L24" s="12">
        <v>0</v>
      </c>
      <c r="M24" s="10" t="s">
        <v>645</v>
      </c>
      <c r="N24" s="9">
        <v>-308</v>
      </c>
      <c r="O24" s="12">
        <v>0</v>
      </c>
      <c r="P24" s="12">
        <v>0</v>
      </c>
      <c r="Q24" s="12">
        <v>-308</v>
      </c>
      <c r="S24" s="7" t="s">
        <v>696</v>
      </c>
      <c r="T24" s="7" t="s">
        <v>30</v>
      </c>
      <c r="U24" s="11">
        <v>43649</v>
      </c>
    </row>
    <row r="25" spans="1:21" x14ac:dyDescent="0.2">
      <c r="A25" s="7">
        <v>370222</v>
      </c>
      <c r="B25" s="7" t="s">
        <v>697</v>
      </c>
      <c r="C25" s="7" t="s">
        <v>698</v>
      </c>
      <c r="D25" s="7" t="s">
        <v>191</v>
      </c>
      <c r="E25" s="7" t="s">
        <v>86</v>
      </c>
      <c r="F25" s="7" t="s">
        <v>87</v>
      </c>
      <c r="G25" s="13">
        <v>0.5</v>
      </c>
      <c r="H25" s="13">
        <v>0</v>
      </c>
      <c r="I25" s="7" t="s">
        <v>192</v>
      </c>
      <c r="J25" s="12">
        <v>0</v>
      </c>
      <c r="K25" s="12">
        <v>0</v>
      </c>
      <c r="L25" s="12">
        <v>0</v>
      </c>
      <c r="M25" s="10" t="s">
        <v>645</v>
      </c>
      <c r="N25" s="9">
        <v>-1450</v>
      </c>
      <c r="O25" s="12">
        <v>0</v>
      </c>
      <c r="P25" s="12">
        <v>0</v>
      </c>
      <c r="Q25" s="12">
        <v>-1450</v>
      </c>
      <c r="S25" s="7" t="s">
        <v>199</v>
      </c>
      <c r="T25" s="7" t="s">
        <v>30</v>
      </c>
      <c r="U25" s="11">
        <v>43679</v>
      </c>
    </row>
    <row r="26" spans="1:21" x14ac:dyDescent="0.2">
      <c r="A26" s="7">
        <v>252069</v>
      </c>
      <c r="B26" s="7" t="s">
        <v>699</v>
      </c>
      <c r="C26" s="7" t="s">
        <v>700</v>
      </c>
      <c r="D26" s="7" t="s">
        <v>191</v>
      </c>
      <c r="E26" s="7" t="s">
        <v>86</v>
      </c>
      <c r="F26" s="7" t="s">
        <v>87</v>
      </c>
      <c r="G26" s="13">
        <v>0.5</v>
      </c>
      <c r="H26" s="13">
        <v>0</v>
      </c>
      <c r="I26" s="7" t="s">
        <v>192</v>
      </c>
      <c r="J26" s="12">
        <v>0</v>
      </c>
      <c r="K26" s="12">
        <v>0</v>
      </c>
      <c r="L26" s="12">
        <v>0</v>
      </c>
      <c r="M26" s="10" t="s">
        <v>645</v>
      </c>
      <c r="N26" s="9">
        <v>-45.2502</v>
      </c>
      <c r="O26" s="12">
        <v>0</v>
      </c>
      <c r="P26" s="12">
        <v>0</v>
      </c>
      <c r="Q26" s="12">
        <v>-45.2502</v>
      </c>
      <c r="S26" s="7" t="s">
        <v>89</v>
      </c>
      <c r="T26" s="7" t="s">
        <v>119</v>
      </c>
      <c r="U26" s="11">
        <v>43679</v>
      </c>
    </row>
    <row r="27" spans="1:21" x14ac:dyDescent="0.2">
      <c r="A27" s="7">
        <v>91476</v>
      </c>
      <c r="B27" s="7" t="s">
        <v>701</v>
      </c>
      <c r="C27" s="7" t="s">
        <v>702</v>
      </c>
      <c r="D27" s="7" t="s">
        <v>98</v>
      </c>
      <c r="E27" s="7" t="s">
        <v>99</v>
      </c>
      <c r="F27" s="7" t="s">
        <v>25</v>
      </c>
      <c r="G27" s="13">
        <v>0.5</v>
      </c>
      <c r="H27" s="13">
        <v>0</v>
      </c>
      <c r="I27" s="7" t="s">
        <v>101</v>
      </c>
      <c r="J27" s="12">
        <v>0</v>
      </c>
      <c r="K27" s="12">
        <v>0</v>
      </c>
      <c r="L27" s="12">
        <v>0</v>
      </c>
      <c r="M27" s="10" t="s">
        <v>645</v>
      </c>
      <c r="N27" s="9">
        <v>-98652</v>
      </c>
      <c r="O27" s="12">
        <v>0</v>
      </c>
      <c r="P27" s="12">
        <v>0</v>
      </c>
      <c r="Q27" s="12">
        <v>-98652</v>
      </c>
      <c r="S27" s="7" t="s">
        <v>235</v>
      </c>
      <c r="T27" s="7" t="s">
        <v>119</v>
      </c>
      <c r="U27" s="11">
        <v>43679</v>
      </c>
    </row>
    <row r="28" spans="1:21" x14ac:dyDescent="0.2">
      <c r="A28" s="7">
        <v>801805</v>
      </c>
      <c r="B28" s="7" t="s">
        <v>703</v>
      </c>
      <c r="C28" s="7" t="s">
        <v>704</v>
      </c>
      <c r="D28" s="7" t="s">
        <v>266</v>
      </c>
      <c r="E28" s="7" t="s">
        <v>267</v>
      </c>
      <c r="F28" s="7" t="s">
        <v>25</v>
      </c>
      <c r="G28" s="13">
        <v>0</v>
      </c>
      <c r="H28" s="13">
        <v>0</v>
      </c>
      <c r="I28" s="7" t="s">
        <v>268</v>
      </c>
      <c r="J28" s="12">
        <v>0</v>
      </c>
      <c r="K28" s="12">
        <v>0</v>
      </c>
      <c r="L28" s="12">
        <v>0</v>
      </c>
      <c r="M28" s="10" t="s">
        <v>645</v>
      </c>
      <c r="N28" s="9">
        <v>-4372678</v>
      </c>
      <c r="O28" s="12">
        <v>0</v>
      </c>
      <c r="P28" s="12">
        <v>0</v>
      </c>
      <c r="Q28" s="12">
        <v>-4372678</v>
      </c>
      <c r="S28" s="7" t="s">
        <v>45</v>
      </c>
      <c r="T28" s="7" t="s">
        <v>108</v>
      </c>
      <c r="U28" s="11">
        <v>43679</v>
      </c>
    </row>
    <row r="29" spans="1:21" x14ac:dyDescent="0.2">
      <c r="A29" s="7">
        <v>849076</v>
      </c>
      <c r="B29" s="7" t="s">
        <v>705</v>
      </c>
      <c r="C29" s="7" t="s">
        <v>705</v>
      </c>
      <c r="D29" s="7" t="s">
        <v>122</v>
      </c>
      <c r="E29" s="7" t="s">
        <v>35</v>
      </c>
      <c r="F29" s="7" t="s">
        <v>75</v>
      </c>
      <c r="G29" s="13">
        <v>0.25</v>
      </c>
      <c r="H29" s="13">
        <v>0</v>
      </c>
      <c r="I29" s="7" t="s">
        <v>36</v>
      </c>
      <c r="J29" s="12">
        <v>0</v>
      </c>
      <c r="K29" s="12">
        <v>0</v>
      </c>
      <c r="L29" s="12">
        <v>0</v>
      </c>
      <c r="M29" s="10" t="s">
        <v>645</v>
      </c>
      <c r="N29" s="9">
        <v>-4.1100000000000003</v>
      </c>
      <c r="O29" s="12">
        <v>0</v>
      </c>
      <c r="P29" s="12">
        <v>0</v>
      </c>
      <c r="Q29" s="12">
        <v>-4.1100000000000003</v>
      </c>
      <c r="S29" s="7" t="s">
        <v>165</v>
      </c>
      <c r="T29" s="7" t="s">
        <v>37</v>
      </c>
      <c r="U29" s="11">
        <v>43681</v>
      </c>
    </row>
    <row r="30" spans="1:21" x14ac:dyDescent="0.2">
      <c r="A30" s="7">
        <v>865021</v>
      </c>
      <c r="B30" s="7" t="s">
        <v>706</v>
      </c>
      <c r="C30" s="7" t="s">
        <v>707</v>
      </c>
      <c r="D30" s="7" t="s">
        <v>609</v>
      </c>
      <c r="E30" s="7" t="s">
        <v>49</v>
      </c>
      <c r="F30" s="7" t="s">
        <v>75</v>
      </c>
      <c r="G30" s="13">
        <v>0.25</v>
      </c>
      <c r="H30" s="13">
        <v>0</v>
      </c>
      <c r="I30" s="7" t="s">
        <v>36</v>
      </c>
      <c r="J30" s="12">
        <v>0</v>
      </c>
      <c r="K30" s="12">
        <v>0</v>
      </c>
      <c r="L30" s="12">
        <v>0</v>
      </c>
      <c r="M30" s="10" t="s">
        <v>645</v>
      </c>
      <c r="N30" s="9">
        <v>-4.5199999999999996</v>
      </c>
      <c r="O30" s="12">
        <v>0</v>
      </c>
      <c r="P30" s="12">
        <v>0</v>
      </c>
      <c r="Q30" s="12">
        <v>-4.5199999999999996</v>
      </c>
      <c r="S30" s="7" t="s">
        <v>351</v>
      </c>
      <c r="T30" s="7" t="s">
        <v>37</v>
      </c>
      <c r="U30" s="11">
        <v>43681</v>
      </c>
    </row>
    <row r="31" spans="1:21" x14ac:dyDescent="0.2">
      <c r="A31" s="7">
        <v>313878</v>
      </c>
      <c r="B31" s="7" t="s">
        <v>708</v>
      </c>
      <c r="C31" s="7" t="s">
        <v>709</v>
      </c>
      <c r="D31" s="7" t="s">
        <v>191</v>
      </c>
      <c r="E31" s="7" t="s">
        <v>86</v>
      </c>
      <c r="F31" s="7" t="s">
        <v>87</v>
      </c>
      <c r="G31" s="13">
        <v>0.5</v>
      </c>
      <c r="H31" s="13">
        <v>0</v>
      </c>
      <c r="I31" s="7" t="s">
        <v>192</v>
      </c>
      <c r="J31" s="12">
        <v>0</v>
      </c>
      <c r="K31" s="12">
        <v>0</v>
      </c>
      <c r="L31" s="12">
        <v>0</v>
      </c>
      <c r="M31" s="10" t="s">
        <v>645</v>
      </c>
      <c r="N31" s="9">
        <v>-2127.8696</v>
      </c>
      <c r="O31" s="12">
        <v>0</v>
      </c>
      <c r="P31" s="12">
        <v>0</v>
      </c>
      <c r="Q31" s="12">
        <v>-2127.8696</v>
      </c>
      <c r="S31" s="7" t="s">
        <v>124</v>
      </c>
      <c r="T31" s="7" t="s">
        <v>30</v>
      </c>
      <c r="U31" s="11">
        <v>43681</v>
      </c>
    </row>
    <row r="32" spans="1:21" x14ac:dyDescent="0.2">
      <c r="A32" s="7">
        <v>147076</v>
      </c>
      <c r="B32" s="7" t="s">
        <v>710</v>
      </c>
      <c r="C32" s="7" t="s">
        <v>711</v>
      </c>
      <c r="D32" s="7" t="s">
        <v>712</v>
      </c>
      <c r="E32" s="7" t="s">
        <v>49</v>
      </c>
      <c r="F32" s="7" t="s">
        <v>25</v>
      </c>
      <c r="G32" s="13">
        <v>0</v>
      </c>
      <c r="H32" s="13">
        <v>0</v>
      </c>
      <c r="I32" s="7" t="s">
        <v>36</v>
      </c>
      <c r="J32" s="12">
        <v>0</v>
      </c>
      <c r="K32" s="12">
        <v>0</v>
      </c>
      <c r="L32" s="12">
        <v>0</v>
      </c>
      <c r="M32" s="10" t="s">
        <v>645</v>
      </c>
      <c r="N32" s="9">
        <v>-909</v>
      </c>
      <c r="O32" s="12">
        <v>0</v>
      </c>
      <c r="P32" s="12">
        <v>0</v>
      </c>
      <c r="Q32" s="12">
        <v>-909</v>
      </c>
      <c r="S32" s="7" t="s">
        <v>40</v>
      </c>
      <c r="T32" s="7" t="s">
        <v>37</v>
      </c>
      <c r="U32" s="11">
        <v>43712</v>
      </c>
    </row>
    <row r="33" spans="1:21" x14ac:dyDescent="0.2">
      <c r="A33" s="7">
        <v>633335</v>
      </c>
      <c r="B33" s="7" t="s">
        <v>713</v>
      </c>
      <c r="C33" s="7">
        <v>-350944</v>
      </c>
      <c r="D33" s="7" t="s">
        <v>191</v>
      </c>
      <c r="E33" s="7" t="s">
        <v>86</v>
      </c>
      <c r="F33" s="7" t="s">
        <v>87</v>
      </c>
      <c r="G33" s="13">
        <v>0.5</v>
      </c>
      <c r="H33" s="13">
        <v>0</v>
      </c>
      <c r="I33" s="7" t="s">
        <v>192</v>
      </c>
      <c r="J33" s="12">
        <v>0</v>
      </c>
      <c r="K33" s="12">
        <v>0</v>
      </c>
      <c r="L33" s="12">
        <v>0</v>
      </c>
      <c r="M33" s="10" t="s">
        <v>645</v>
      </c>
      <c r="N33" s="9">
        <v>15</v>
      </c>
      <c r="O33" s="12">
        <v>0</v>
      </c>
      <c r="P33" s="12">
        <v>15</v>
      </c>
      <c r="Q33" s="12">
        <v>15</v>
      </c>
      <c r="S33" s="7" t="s">
        <v>89</v>
      </c>
      <c r="T33" s="7" t="s">
        <v>30</v>
      </c>
      <c r="U33" s="11">
        <v>43712</v>
      </c>
    </row>
    <row r="34" spans="1:21" x14ac:dyDescent="0.2">
      <c r="A34" s="7">
        <v>45158</v>
      </c>
      <c r="B34" s="7" t="s">
        <v>714</v>
      </c>
      <c r="C34" s="7" t="s">
        <v>715</v>
      </c>
      <c r="D34" s="7" t="s">
        <v>716</v>
      </c>
      <c r="E34" s="7" t="s">
        <v>94</v>
      </c>
      <c r="F34" s="7" t="s">
        <v>25</v>
      </c>
      <c r="G34" s="13">
        <v>0.25</v>
      </c>
      <c r="H34" s="13">
        <v>0</v>
      </c>
      <c r="I34" s="7" t="s">
        <v>95</v>
      </c>
      <c r="J34" s="12">
        <v>0</v>
      </c>
      <c r="K34" s="12">
        <v>0</v>
      </c>
      <c r="L34" s="12">
        <v>0</v>
      </c>
      <c r="M34" s="10" t="s">
        <v>645</v>
      </c>
      <c r="N34" s="9">
        <v>-630630</v>
      </c>
      <c r="O34" s="12">
        <v>0</v>
      </c>
      <c r="P34" s="12">
        <v>0</v>
      </c>
      <c r="Q34" s="12">
        <v>-630630</v>
      </c>
      <c r="S34" s="7" t="s">
        <v>506</v>
      </c>
      <c r="T34" s="7" t="s">
        <v>119</v>
      </c>
      <c r="U34" s="11">
        <v>43712</v>
      </c>
    </row>
    <row r="35" spans="1:21" x14ac:dyDescent="0.2">
      <c r="A35" s="7">
        <v>676937</v>
      </c>
      <c r="B35" s="7" t="s">
        <v>717</v>
      </c>
      <c r="C35" s="7" t="s">
        <v>718</v>
      </c>
      <c r="D35" s="7" t="s">
        <v>98</v>
      </c>
      <c r="E35" s="7" t="s">
        <v>178</v>
      </c>
      <c r="F35" s="7" t="s">
        <v>87</v>
      </c>
      <c r="G35" s="13">
        <v>0.4</v>
      </c>
      <c r="H35" s="13">
        <v>0</v>
      </c>
      <c r="I35" s="7" t="s">
        <v>179</v>
      </c>
      <c r="J35" s="12">
        <v>0</v>
      </c>
      <c r="K35" s="12">
        <v>0</v>
      </c>
      <c r="L35" s="12">
        <v>0</v>
      </c>
      <c r="M35" s="10" t="s">
        <v>645</v>
      </c>
      <c r="N35" s="9">
        <v>-1.8701000000000001</v>
      </c>
      <c r="O35" s="12">
        <v>0</v>
      </c>
      <c r="P35" s="12">
        <v>0</v>
      </c>
      <c r="Q35" s="12">
        <v>-1.8701000000000001</v>
      </c>
      <c r="S35" s="7" t="s">
        <v>89</v>
      </c>
      <c r="T35" s="7" t="s">
        <v>30</v>
      </c>
      <c r="U35" s="11">
        <v>43742</v>
      </c>
    </row>
    <row r="36" spans="1:21" x14ac:dyDescent="0.2">
      <c r="A36" s="7">
        <v>391961</v>
      </c>
      <c r="B36" s="7" t="s">
        <v>719</v>
      </c>
      <c r="C36" s="7" t="s">
        <v>720</v>
      </c>
      <c r="D36" s="7" t="s">
        <v>721</v>
      </c>
      <c r="E36" s="7" t="s">
        <v>35</v>
      </c>
      <c r="F36" s="7" t="s">
        <v>75</v>
      </c>
      <c r="G36" s="13">
        <v>0</v>
      </c>
      <c r="H36" s="13">
        <v>0</v>
      </c>
      <c r="I36" s="7" t="s">
        <v>36</v>
      </c>
      <c r="J36" s="12">
        <v>0</v>
      </c>
      <c r="K36" s="12">
        <v>0</v>
      </c>
      <c r="L36" s="12">
        <v>0</v>
      </c>
      <c r="M36" s="10" t="s">
        <v>645</v>
      </c>
      <c r="N36" s="9">
        <v>2250.4</v>
      </c>
      <c r="O36" s="12">
        <v>0</v>
      </c>
      <c r="P36" s="12">
        <v>2250.4</v>
      </c>
      <c r="Q36" s="12">
        <v>2250.4</v>
      </c>
      <c r="S36" s="7" t="s">
        <v>149</v>
      </c>
      <c r="T36" s="7" t="s">
        <v>132</v>
      </c>
      <c r="U36" s="11">
        <v>43742</v>
      </c>
    </row>
    <row r="37" spans="1:21" x14ac:dyDescent="0.2">
      <c r="A37" s="7">
        <v>827042</v>
      </c>
      <c r="B37" s="7" t="s">
        <v>722</v>
      </c>
      <c r="C37" s="7" t="s">
        <v>723</v>
      </c>
      <c r="D37" s="7" t="s">
        <v>122</v>
      </c>
      <c r="E37" s="7" t="s">
        <v>35</v>
      </c>
      <c r="F37" s="7" t="s">
        <v>75</v>
      </c>
      <c r="G37" s="13">
        <v>0.25</v>
      </c>
      <c r="H37" s="13">
        <v>0</v>
      </c>
      <c r="I37" s="7" t="s">
        <v>36</v>
      </c>
      <c r="J37" s="12">
        <v>0</v>
      </c>
      <c r="K37" s="12">
        <v>0</v>
      </c>
      <c r="L37" s="12">
        <v>0</v>
      </c>
      <c r="M37" s="10" t="s">
        <v>645</v>
      </c>
      <c r="N37" s="9">
        <v>250.31</v>
      </c>
      <c r="O37" s="12">
        <v>0</v>
      </c>
      <c r="P37" s="12">
        <v>250.31</v>
      </c>
      <c r="Q37" s="12">
        <v>250.31</v>
      </c>
      <c r="S37" s="7" t="s">
        <v>283</v>
      </c>
      <c r="T37" s="7" t="s">
        <v>132</v>
      </c>
      <c r="U37" s="11">
        <v>43742</v>
      </c>
    </row>
    <row r="38" spans="1:21" x14ac:dyDescent="0.2">
      <c r="A38" s="7">
        <v>318972</v>
      </c>
      <c r="B38" s="7" t="s">
        <v>724</v>
      </c>
      <c r="C38" s="7" t="s">
        <v>725</v>
      </c>
      <c r="D38" s="7" t="s">
        <v>191</v>
      </c>
      <c r="E38" s="7" t="s">
        <v>86</v>
      </c>
      <c r="F38" s="7" t="s">
        <v>87</v>
      </c>
      <c r="G38" s="13">
        <v>0.5</v>
      </c>
      <c r="H38" s="13">
        <v>0</v>
      </c>
      <c r="I38" s="7" t="s">
        <v>192</v>
      </c>
      <c r="J38" s="12">
        <v>0</v>
      </c>
      <c r="K38" s="12">
        <v>0</v>
      </c>
      <c r="L38" s="12">
        <v>0</v>
      </c>
      <c r="M38" s="10" t="s">
        <v>645</v>
      </c>
      <c r="N38" s="9">
        <v>-9</v>
      </c>
      <c r="O38" s="12">
        <v>0</v>
      </c>
      <c r="P38" s="12">
        <v>0</v>
      </c>
      <c r="Q38" s="12">
        <v>-9</v>
      </c>
      <c r="S38" s="7" t="s">
        <v>89</v>
      </c>
      <c r="T38" s="7" t="s">
        <v>30</v>
      </c>
      <c r="U38" s="11">
        <v>43771</v>
      </c>
    </row>
    <row r="39" spans="1:21" x14ac:dyDescent="0.2">
      <c r="A39" s="7">
        <v>349583</v>
      </c>
      <c r="B39" s="7" t="s">
        <v>726</v>
      </c>
      <c r="C39" s="7">
        <v>-349580</v>
      </c>
      <c r="D39" s="7" t="s">
        <v>191</v>
      </c>
      <c r="E39" s="7" t="s">
        <v>86</v>
      </c>
      <c r="F39" s="7" t="s">
        <v>87</v>
      </c>
      <c r="G39" s="13">
        <v>0.5</v>
      </c>
      <c r="H39" s="13">
        <v>0</v>
      </c>
      <c r="I39" s="7" t="s">
        <v>192</v>
      </c>
      <c r="J39" s="12">
        <v>0</v>
      </c>
      <c r="K39" s="12">
        <v>0</v>
      </c>
      <c r="L39" s="12">
        <v>0</v>
      </c>
      <c r="M39" s="10" t="s">
        <v>645</v>
      </c>
      <c r="N39" s="9">
        <v>-60</v>
      </c>
      <c r="O39" s="12">
        <v>0</v>
      </c>
      <c r="P39" s="12">
        <v>0</v>
      </c>
      <c r="Q39" s="12">
        <v>-60</v>
      </c>
      <c r="S39" s="7" t="s">
        <v>199</v>
      </c>
      <c r="T39" s="7" t="s">
        <v>30</v>
      </c>
      <c r="U39" s="11">
        <v>43771</v>
      </c>
    </row>
    <row r="40" spans="1:21" x14ac:dyDescent="0.2">
      <c r="A40" s="7">
        <v>721369</v>
      </c>
      <c r="B40" s="7" t="s">
        <v>727</v>
      </c>
      <c r="C40" s="7" t="s">
        <v>728</v>
      </c>
      <c r="D40" s="7" t="s">
        <v>350</v>
      </c>
      <c r="E40" s="7" t="s">
        <v>35</v>
      </c>
      <c r="F40" s="7" t="s">
        <v>75</v>
      </c>
      <c r="G40" s="13">
        <v>0</v>
      </c>
      <c r="H40" s="13">
        <v>0</v>
      </c>
      <c r="I40" s="7" t="s">
        <v>36</v>
      </c>
      <c r="J40" s="12">
        <v>0</v>
      </c>
      <c r="K40" s="12">
        <v>0</v>
      </c>
      <c r="L40" s="12">
        <v>0</v>
      </c>
      <c r="M40" s="10" t="s">
        <v>645</v>
      </c>
      <c r="N40" s="9">
        <v>750</v>
      </c>
      <c r="O40" s="12">
        <v>0</v>
      </c>
      <c r="P40" s="12">
        <v>750</v>
      </c>
      <c r="Q40" s="12">
        <v>750</v>
      </c>
      <c r="S40" s="7" t="s">
        <v>649</v>
      </c>
      <c r="T40" s="7" t="s">
        <v>37</v>
      </c>
      <c r="U40" s="11">
        <v>43772</v>
      </c>
    </row>
    <row r="41" spans="1:21" x14ac:dyDescent="0.2">
      <c r="A41" s="7">
        <v>864913</v>
      </c>
      <c r="B41" s="7" t="s">
        <v>729</v>
      </c>
      <c r="C41" s="7" t="s">
        <v>730</v>
      </c>
      <c r="D41" s="7" t="s">
        <v>93</v>
      </c>
      <c r="E41" s="7" t="s">
        <v>94</v>
      </c>
      <c r="F41" s="7" t="s">
        <v>87</v>
      </c>
      <c r="G41" s="13">
        <v>0.5</v>
      </c>
      <c r="H41" s="13">
        <v>0</v>
      </c>
      <c r="I41" s="7" t="s">
        <v>95</v>
      </c>
      <c r="J41" s="12">
        <v>0</v>
      </c>
      <c r="K41" s="12">
        <v>0</v>
      </c>
      <c r="L41" s="12">
        <v>0</v>
      </c>
      <c r="M41" s="10" t="s">
        <v>645</v>
      </c>
      <c r="N41" s="9">
        <v>50</v>
      </c>
      <c r="O41" s="12">
        <v>0</v>
      </c>
      <c r="P41" s="12">
        <v>50</v>
      </c>
      <c r="Q41" s="12">
        <v>50</v>
      </c>
      <c r="S41" s="7" t="s">
        <v>506</v>
      </c>
      <c r="T41" s="7" t="s">
        <v>30</v>
      </c>
      <c r="U41" s="11">
        <v>43773</v>
      </c>
    </row>
    <row r="42" spans="1:21" x14ac:dyDescent="0.2">
      <c r="A42" s="7">
        <v>862756</v>
      </c>
      <c r="B42" s="7" t="s">
        <v>731</v>
      </c>
      <c r="C42" s="7" t="s">
        <v>732</v>
      </c>
      <c r="D42" s="7" t="s">
        <v>191</v>
      </c>
      <c r="E42" s="7" t="s">
        <v>86</v>
      </c>
      <c r="F42" s="7" t="s">
        <v>87</v>
      </c>
      <c r="G42" s="13">
        <v>0.5</v>
      </c>
      <c r="H42" s="13">
        <v>0</v>
      </c>
      <c r="I42" s="7" t="s">
        <v>192</v>
      </c>
      <c r="J42" s="12">
        <v>0</v>
      </c>
      <c r="K42" s="12">
        <v>0</v>
      </c>
      <c r="L42" s="12">
        <v>0</v>
      </c>
      <c r="M42" s="10" t="s">
        <v>645</v>
      </c>
      <c r="N42" s="9">
        <v>24.77</v>
      </c>
      <c r="O42" s="12">
        <v>0</v>
      </c>
      <c r="P42" s="12">
        <v>24.77</v>
      </c>
      <c r="Q42" s="12">
        <v>24.77</v>
      </c>
      <c r="S42" s="7" t="s">
        <v>235</v>
      </c>
      <c r="T42" s="7" t="s">
        <v>119</v>
      </c>
      <c r="U42" s="11">
        <v>43773</v>
      </c>
    </row>
    <row r="43" spans="1:21" x14ac:dyDescent="0.2">
      <c r="A43" s="7">
        <v>168816</v>
      </c>
      <c r="B43" s="7" t="s">
        <v>733</v>
      </c>
      <c r="C43" s="7" t="s">
        <v>734</v>
      </c>
      <c r="D43" s="7" t="s">
        <v>191</v>
      </c>
      <c r="E43" s="7" t="s">
        <v>86</v>
      </c>
      <c r="F43" s="7" t="s">
        <v>87</v>
      </c>
      <c r="G43" s="13">
        <v>0.5</v>
      </c>
      <c r="H43" s="13">
        <v>0</v>
      </c>
      <c r="I43" s="7" t="s">
        <v>192</v>
      </c>
      <c r="J43" s="12">
        <v>0</v>
      </c>
      <c r="K43" s="12">
        <v>0</v>
      </c>
      <c r="L43" s="12">
        <v>0</v>
      </c>
      <c r="M43" s="10" t="s">
        <v>645</v>
      </c>
      <c r="N43" s="9">
        <v>30</v>
      </c>
      <c r="O43" s="12">
        <v>0</v>
      </c>
      <c r="P43" s="12">
        <v>30</v>
      </c>
      <c r="Q43" s="12">
        <v>30</v>
      </c>
      <c r="S43" s="7" t="s">
        <v>246</v>
      </c>
      <c r="T43" s="7" t="s">
        <v>119</v>
      </c>
      <c r="U43" s="11">
        <v>43773</v>
      </c>
    </row>
    <row r="44" spans="1:21" x14ac:dyDescent="0.2">
      <c r="A44" s="7">
        <v>700024</v>
      </c>
      <c r="B44" s="7" t="s">
        <v>735</v>
      </c>
      <c r="C44" s="7" t="s">
        <v>736</v>
      </c>
      <c r="D44" s="7" t="s">
        <v>74</v>
      </c>
      <c r="E44" s="7" t="s">
        <v>53</v>
      </c>
      <c r="F44" s="7" t="s">
        <v>75</v>
      </c>
      <c r="G44" s="13">
        <v>0</v>
      </c>
      <c r="H44" s="13">
        <v>0</v>
      </c>
      <c r="I44" s="7" t="s">
        <v>36</v>
      </c>
      <c r="J44" s="12">
        <v>0</v>
      </c>
      <c r="K44" s="12">
        <v>0</v>
      </c>
      <c r="L44" s="12">
        <v>0</v>
      </c>
      <c r="M44" s="10" t="s">
        <v>645</v>
      </c>
      <c r="N44" s="9">
        <v>245.2704</v>
      </c>
      <c r="O44" s="12">
        <v>0</v>
      </c>
      <c r="P44" s="12">
        <v>245.2704</v>
      </c>
      <c r="Q44" s="12">
        <v>245.2704</v>
      </c>
      <c r="S44" s="7" t="s">
        <v>269</v>
      </c>
      <c r="T44" s="7" t="s">
        <v>37</v>
      </c>
      <c r="U44" s="11">
        <v>43801</v>
      </c>
    </row>
    <row r="45" spans="1:21" x14ac:dyDescent="0.2">
      <c r="A45" s="7">
        <v>140332</v>
      </c>
      <c r="B45" s="7" t="s">
        <v>737</v>
      </c>
      <c r="C45" s="7" t="s">
        <v>738</v>
      </c>
      <c r="D45" s="7" t="s">
        <v>98</v>
      </c>
      <c r="E45" s="7" t="s">
        <v>739</v>
      </c>
      <c r="F45" s="7" t="s">
        <v>87</v>
      </c>
      <c r="G45" s="13">
        <v>0.5</v>
      </c>
      <c r="H45" s="13">
        <v>0</v>
      </c>
      <c r="I45" s="7" t="s">
        <v>740</v>
      </c>
      <c r="J45" s="12">
        <v>0</v>
      </c>
      <c r="K45" s="12">
        <v>0</v>
      </c>
      <c r="L45" s="12">
        <v>0</v>
      </c>
      <c r="M45" s="10" t="s">
        <v>645</v>
      </c>
      <c r="N45" s="9">
        <v>-19</v>
      </c>
      <c r="O45" s="12">
        <v>0</v>
      </c>
      <c r="P45" s="12">
        <v>0</v>
      </c>
      <c r="Q45" s="12">
        <v>-19</v>
      </c>
      <c r="S45" s="7" t="s">
        <v>180</v>
      </c>
      <c r="T45" s="7" t="s">
        <v>30</v>
      </c>
      <c r="U45" s="11">
        <v>43801</v>
      </c>
    </row>
    <row r="46" spans="1:21" x14ac:dyDescent="0.2">
      <c r="A46" s="7">
        <v>306806</v>
      </c>
      <c r="B46" s="7" t="s">
        <v>741</v>
      </c>
      <c r="C46" s="7" t="s">
        <v>742</v>
      </c>
      <c r="D46" s="7" t="s">
        <v>191</v>
      </c>
      <c r="E46" s="7" t="s">
        <v>86</v>
      </c>
      <c r="F46" s="7" t="s">
        <v>87</v>
      </c>
      <c r="G46" s="13">
        <v>0.5</v>
      </c>
      <c r="H46" s="13">
        <v>0</v>
      </c>
      <c r="I46" s="7" t="s">
        <v>192</v>
      </c>
      <c r="J46" s="12">
        <v>0</v>
      </c>
      <c r="K46" s="12">
        <v>0</v>
      </c>
      <c r="L46" s="12">
        <v>0</v>
      </c>
      <c r="M46" s="10" t="s">
        <v>645</v>
      </c>
      <c r="N46" s="9">
        <v>-1002.18</v>
      </c>
      <c r="O46" s="12">
        <v>0</v>
      </c>
      <c r="P46" s="12">
        <v>0</v>
      </c>
      <c r="Q46" s="12">
        <v>-1002.18</v>
      </c>
      <c r="S46" s="7" t="s">
        <v>235</v>
      </c>
      <c r="T46" s="7" t="s">
        <v>30</v>
      </c>
      <c r="U46" s="11">
        <v>43801</v>
      </c>
    </row>
    <row r="47" spans="1:21" x14ac:dyDescent="0.2">
      <c r="A47" s="7">
        <v>415969</v>
      </c>
      <c r="B47" s="7" t="s">
        <v>743</v>
      </c>
      <c r="C47" s="7" t="s">
        <v>744</v>
      </c>
      <c r="D47" s="7" t="s">
        <v>191</v>
      </c>
      <c r="E47" s="7" t="s">
        <v>86</v>
      </c>
      <c r="F47" s="7" t="s">
        <v>87</v>
      </c>
      <c r="G47" s="13">
        <v>0.5</v>
      </c>
      <c r="H47" s="13">
        <v>0</v>
      </c>
      <c r="I47" s="7" t="s">
        <v>192</v>
      </c>
      <c r="J47" s="12">
        <v>0</v>
      </c>
      <c r="K47" s="12">
        <v>0</v>
      </c>
      <c r="L47" s="12">
        <v>0</v>
      </c>
      <c r="M47" s="10" t="s">
        <v>645</v>
      </c>
      <c r="N47" s="9">
        <v>-96.89</v>
      </c>
      <c r="O47" s="12">
        <v>0</v>
      </c>
      <c r="P47" s="12">
        <v>0</v>
      </c>
      <c r="Q47" s="12">
        <v>-96.89</v>
      </c>
      <c r="S47" s="7" t="s">
        <v>419</v>
      </c>
      <c r="T47" s="7" t="s">
        <v>30</v>
      </c>
      <c r="U47" s="11">
        <v>43801</v>
      </c>
    </row>
    <row r="48" spans="1:21" x14ac:dyDescent="0.2">
      <c r="A48" s="7">
        <v>620886</v>
      </c>
      <c r="B48" s="7" t="s">
        <v>745</v>
      </c>
      <c r="C48" s="7" t="s">
        <v>746</v>
      </c>
      <c r="D48" s="7" t="s">
        <v>191</v>
      </c>
      <c r="E48" s="7" t="s">
        <v>86</v>
      </c>
      <c r="F48" s="7" t="s">
        <v>87</v>
      </c>
      <c r="G48" s="13">
        <v>0.5</v>
      </c>
      <c r="H48" s="13">
        <v>0</v>
      </c>
      <c r="I48" s="7" t="s">
        <v>192</v>
      </c>
      <c r="J48" s="12">
        <v>0</v>
      </c>
      <c r="K48" s="12">
        <v>0</v>
      </c>
      <c r="L48" s="12">
        <v>0</v>
      </c>
      <c r="M48" s="10" t="s">
        <v>645</v>
      </c>
      <c r="N48" s="9">
        <v>8.6999999999999993</v>
      </c>
      <c r="O48" s="12">
        <v>0</v>
      </c>
      <c r="P48" s="12">
        <v>8.6999999999999993</v>
      </c>
      <c r="Q48" s="12">
        <v>8.6999999999999993</v>
      </c>
      <c r="S48" s="7" t="s">
        <v>246</v>
      </c>
      <c r="T48" s="7" t="s">
        <v>30</v>
      </c>
      <c r="U48" s="11">
        <v>43801</v>
      </c>
    </row>
    <row r="49" spans="1:21" x14ac:dyDescent="0.2">
      <c r="A49" s="7">
        <v>273288</v>
      </c>
      <c r="B49" s="7" t="s">
        <v>747</v>
      </c>
      <c r="C49" s="7" t="s">
        <v>748</v>
      </c>
      <c r="D49" s="7" t="s">
        <v>191</v>
      </c>
      <c r="E49" s="7" t="s">
        <v>86</v>
      </c>
      <c r="F49" s="7" t="s">
        <v>87</v>
      </c>
      <c r="G49" s="13">
        <v>0.5</v>
      </c>
      <c r="H49" s="13">
        <v>0</v>
      </c>
      <c r="I49" s="7" t="s">
        <v>192</v>
      </c>
      <c r="J49" s="12">
        <v>0</v>
      </c>
      <c r="K49" s="12">
        <v>0</v>
      </c>
      <c r="L49" s="12">
        <v>0</v>
      </c>
      <c r="M49" s="10" t="s">
        <v>645</v>
      </c>
      <c r="N49" s="9">
        <v>-103</v>
      </c>
      <c r="O49" s="12">
        <v>0</v>
      </c>
      <c r="P49" s="12">
        <v>0</v>
      </c>
      <c r="Q49" s="12">
        <v>-103</v>
      </c>
      <c r="S49" s="7" t="s">
        <v>391</v>
      </c>
      <c r="T49" s="7" t="s">
        <v>119</v>
      </c>
      <c r="U49" s="11">
        <v>43801</v>
      </c>
    </row>
    <row r="50" spans="1:21" x14ac:dyDescent="0.2">
      <c r="A50" s="7">
        <v>168374</v>
      </c>
      <c r="B50" s="7" t="s">
        <v>749</v>
      </c>
      <c r="C50" s="7" t="s">
        <v>750</v>
      </c>
      <c r="D50" s="7" t="s">
        <v>191</v>
      </c>
      <c r="E50" s="7" t="s">
        <v>86</v>
      </c>
      <c r="F50" s="7" t="s">
        <v>87</v>
      </c>
      <c r="G50" s="13">
        <v>0.5</v>
      </c>
      <c r="H50" s="13">
        <v>0</v>
      </c>
      <c r="I50" s="7" t="s">
        <v>192</v>
      </c>
      <c r="J50" s="12">
        <v>0</v>
      </c>
      <c r="K50" s="12">
        <v>0</v>
      </c>
      <c r="L50" s="12">
        <v>0</v>
      </c>
      <c r="M50" s="10" t="s">
        <v>645</v>
      </c>
      <c r="N50" s="9">
        <v>-149.85990000000001</v>
      </c>
      <c r="O50" s="12">
        <v>0</v>
      </c>
      <c r="P50" s="12">
        <v>0</v>
      </c>
      <c r="Q50" s="12">
        <v>-149.85990000000001</v>
      </c>
      <c r="S50" s="7" t="s">
        <v>391</v>
      </c>
      <c r="T50" s="7" t="s">
        <v>119</v>
      </c>
      <c r="U50" s="11">
        <v>43801</v>
      </c>
    </row>
    <row r="51" spans="1:21" x14ac:dyDescent="0.2">
      <c r="A51" s="7">
        <v>9524</v>
      </c>
      <c r="B51" s="7" t="s">
        <v>751</v>
      </c>
      <c r="C51" s="7" t="s">
        <v>752</v>
      </c>
      <c r="D51" s="7" t="s">
        <v>753</v>
      </c>
      <c r="E51" s="7" t="s">
        <v>53</v>
      </c>
      <c r="F51" s="7" t="s">
        <v>25</v>
      </c>
      <c r="G51" s="13">
        <v>0</v>
      </c>
      <c r="H51" s="13">
        <v>0</v>
      </c>
      <c r="I51" s="7" t="s">
        <v>36</v>
      </c>
      <c r="J51" s="12">
        <v>0</v>
      </c>
      <c r="K51" s="12">
        <v>0</v>
      </c>
      <c r="L51" s="12">
        <v>0</v>
      </c>
      <c r="M51" s="10" t="s">
        <v>645</v>
      </c>
      <c r="N51" s="9">
        <v>-139200</v>
      </c>
      <c r="O51" s="12">
        <v>0</v>
      </c>
      <c r="P51" s="12">
        <v>0</v>
      </c>
      <c r="Q51" s="12">
        <v>-139200</v>
      </c>
      <c r="S51" s="7" t="s">
        <v>54</v>
      </c>
      <c r="T51" s="7" t="s">
        <v>37</v>
      </c>
      <c r="U51" s="11">
        <v>43802</v>
      </c>
    </row>
    <row r="52" spans="1:21" x14ac:dyDescent="0.2">
      <c r="A52" s="7">
        <v>728730</v>
      </c>
      <c r="B52" s="7" t="s">
        <v>754</v>
      </c>
      <c r="C52" s="7" t="s">
        <v>755</v>
      </c>
      <c r="D52" s="7" t="s">
        <v>191</v>
      </c>
      <c r="E52" s="7" t="s">
        <v>86</v>
      </c>
      <c r="F52" s="7" t="s">
        <v>87</v>
      </c>
      <c r="G52" s="13">
        <v>0.5</v>
      </c>
      <c r="H52" s="13">
        <v>0</v>
      </c>
      <c r="I52" s="7" t="s">
        <v>192</v>
      </c>
      <c r="J52" s="12">
        <v>0</v>
      </c>
      <c r="K52" s="12">
        <v>0</v>
      </c>
      <c r="L52" s="12">
        <v>0</v>
      </c>
      <c r="M52" s="10" t="s">
        <v>645</v>
      </c>
      <c r="N52" s="9">
        <v>-600</v>
      </c>
      <c r="O52" s="12">
        <v>0</v>
      </c>
      <c r="P52" s="12">
        <v>0</v>
      </c>
      <c r="Q52" s="12">
        <v>-600</v>
      </c>
      <c r="S52" s="7" t="s">
        <v>180</v>
      </c>
      <c r="T52" s="7" t="s">
        <v>30</v>
      </c>
      <c r="U52" s="11">
        <v>43802</v>
      </c>
    </row>
    <row r="53" spans="1:21" x14ac:dyDescent="0.2">
      <c r="A53" s="7">
        <v>716508</v>
      </c>
      <c r="B53" s="7" t="s">
        <v>756</v>
      </c>
      <c r="C53" s="7" t="s">
        <v>757</v>
      </c>
      <c r="D53" s="7" t="s">
        <v>191</v>
      </c>
      <c r="E53" s="7" t="s">
        <v>86</v>
      </c>
      <c r="F53" s="7" t="s">
        <v>87</v>
      </c>
      <c r="G53" s="13">
        <v>0.5</v>
      </c>
      <c r="H53" s="13">
        <v>0</v>
      </c>
      <c r="I53" s="7" t="s">
        <v>192</v>
      </c>
      <c r="J53" s="12">
        <v>0</v>
      </c>
      <c r="K53" s="12">
        <v>0</v>
      </c>
      <c r="L53" s="12">
        <v>0</v>
      </c>
      <c r="M53" s="10" t="s">
        <v>645</v>
      </c>
      <c r="N53" s="9">
        <v>-5</v>
      </c>
      <c r="O53" s="12">
        <v>0</v>
      </c>
      <c r="P53" s="12">
        <v>0</v>
      </c>
      <c r="Q53" s="12">
        <v>-5</v>
      </c>
      <c r="S53" s="7" t="s">
        <v>506</v>
      </c>
      <c r="T53" s="7" t="s">
        <v>30</v>
      </c>
      <c r="U53" s="11">
        <v>43803</v>
      </c>
    </row>
    <row r="54" spans="1:21" x14ac:dyDescent="0.2">
      <c r="A54" s="7">
        <v>820435</v>
      </c>
      <c r="B54" s="7" t="s">
        <v>758</v>
      </c>
      <c r="C54" s="7" t="s">
        <v>759</v>
      </c>
      <c r="D54" s="7" t="s">
        <v>191</v>
      </c>
      <c r="E54" s="7" t="s">
        <v>86</v>
      </c>
      <c r="F54" s="7" t="s">
        <v>87</v>
      </c>
      <c r="G54" s="13">
        <v>0.5</v>
      </c>
      <c r="H54" s="13">
        <v>0</v>
      </c>
      <c r="I54" s="7" t="s">
        <v>192</v>
      </c>
      <c r="J54" s="12">
        <v>0</v>
      </c>
      <c r="K54" s="12">
        <v>0</v>
      </c>
      <c r="L54" s="12">
        <v>0</v>
      </c>
      <c r="M54" s="10" t="s">
        <v>645</v>
      </c>
      <c r="N54" s="9">
        <v>-1990</v>
      </c>
      <c r="O54" s="12">
        <v>0</v>
      </c>
      <c r="P54" s="12">
        <v>0</v>
      </c>
      <c r="Q54" s="12">
        <v>-1990</v>
      </c>
      <c r="S54" s="7" t="s">
        <v>102</v>
      </c>
      <c r="T54" s="7" t="s">
        <v>30</v>
      </c>
      <c r="U54" s="11">
        <v>43803</v>
      </c>
    </row>
    <row r="55" spans="1:21" x14ac:dyDescent="0.2">
      <c r="A55" s="7">
        <v>240497</v>
      </c>
      <c r="B55" s="7" t="s">
        <v>760</v>
      </c>
      <c r="C55" s="7" t="s">
        <v>761</v>
      </c>
      <c r="D55" s="7" t="s">
        <v>191</v>
      </c>
      <c r="E55" s="7" t="s">
        <v>86</v>
      </c>
      <c r="F55" s="7" t="s">
        <v>87</v>
      </c>
      <c r="G55" s="13">
        <v>0.5</v>
      </c>
      <c r="H55" s="13">
        <v>0</v>
      </c>
      <c r="I55" s="7" t="s">
        <v>192</v>
      </c>
      <c r="J55" s="12">
        <v>0</v>
      </c>
      <c r="K55" s="12">
        <v>0</v>
      </c>
      <c r="L55" s="12">
        <v>0</v>
      </c>
      <c r="M55" s="10" t="s">
        <v>645</v>
      </c>
      <c r="N55" s="9">
        <v>-30</v>
      </c>
      <c r="O55" s="12">
        <v>0</v>
      </c>
      <c r="P55" s="12">
        <v>0</v>
      </c>
      <c r="Q55" s="12">
        <v>-30</v>
      </c>
      <c r="S55" s="7" t="s">
        <v>506</v>
      </c>
      <c r="T55" s="7" t="s">
        <v>119</v>
      </c>
      <c r="U55" s="11">
        <v>43803</v>
      </c>
    </row>
    <row r="56" spans="1:21" x14ac:dyDescent="0.2">
      <c r="A56" s="7">
        <v>94073</v>
      </c>
      <c r="B56" s="7" t="s">
        <v>762</v>
      </c>
      <c r="C56" s="7" t="s">
        <v>763</v>
      </c>
      <c r="D56" s="7" t="s">
        <v>191</v>
      </c>
      <c r="E56" s="7" t="s">
        <v>86</v>
      </c>
      <c r="F56" s="7" t="s">
        <v>25</v>
      </c>
      <c r="G56" s="13">
        <v>0.5</v>
      </c>
      <c r="H56" s="13">
        <v>0</v>
      </c>
      <c r="I56" s="7" t="s">
        <v>192</v>
      </c>
      <c r="J56" s="12">
        <v>0</v>
      </c>
      <c r="K56" s="12">
        <v>0</v>
      </c>
      <c r="L56" s="12">
        <v>0</v>
      </c>
      <c r="M56" s="10" t="s">
        <v>645</v>
      </c>
      <c r="N56" s="9">
        <v>-1000</v>
      </c>
      <c r="O56" s="12">
        <v>0</v>
      </c>
      <c r="P56" s="12">
        <v>0</v>
      </c>
      <c r="Q56" s="12">
        <v>-1000</v>
      </c>
      <c r="S56" s="7" t="s">
        <v>165</v>
      </c>
      <c r="T56" s="7" t="s">
        <v>119</v>
      </c>
      <c r="U56" s="11" t="s">
        <v>764</v>
      </c>
    </row>
    <row r="57" spans="1:21" x14ac:dyDescent="0.2">
      <c r="A57" s="7">
        <v>129709</v>
      </c>
      <c r="B57" s="7" t="s">
        <v>765</v>
      </c>
      <c r="C57" s="7" t="s">
        <v>766</v>
      </c>
      <c r="D57" s="7" t="s">
        <v>98</v>
      </c>
      <c r="E57" s="7" t="s">
        <v>178</v>
      </c>
      <c r="F57" s="7" t="s">
        <v>87</v>
      </c>
      <c r="G57" s="13">
        <v>0.5</v>
      </c>
      <c r="H57" s="13">
        <v>0</v>
      </c>
      <c r="I57" s="7" t="s">
        <v>179</v>
      </c>
      <c r="J57" s="12">
        <v>0</v>
      </c>
      <c r="K57" s="12">
        <v>0</v>
      </c>
      <c r="L57" s="12">
        <v>0</v>
      </c>
      <c r="M57" s="10" t="s">
        <v>645</v>
      </c>
      <c r="N57" s="9">
        <v>8.5299999999999994</v>
      </c>
      <c r="O57" s="12">
        <v>0</v>
      </c>
      <c r="P57" s="12">
        <v>8.5299999999999994</v>
      </c>
      <c r="Q57" s="12">
        <v>8.5299999999999994</v>
      </c>
      <c r="S57" s="7" t="s">
        <v>232</v>
      </c>
      <c r="T57" s="7" t="s">
        <v>30</v>
      </c>
      <c r="U57" s="11" t="s">
        <v>767</v>
      </c>
    </row>
    <row r="58" spans="1:21" x14ac:dyDescent="0.2">
      <c r="A58" s="7">
        <v>371707</v>
      </c>
      <c r="B58" s="7" t="s">
        <v>768</v>
      </c>
      <c r="C58" s="7" t="s">
        <v>769</v>
      </c>
      <c r="D58" s="7" t="s">
        <v>191</v>
      </c>
      <c r="E58" s="7" t="s">
        <v>86</v>
      </c>
      <c r="F58" s="7" t="s">
        <v>87</v>
      </c>
      <c r="G58" s="13">
        <v>0.5</v>
      </c>
      <c r="H58" s="13">
        <v>0</v>
      </c>
      <c r="I58" s="7" t="s">
        <v>192</v>
      </c>
      <c r="J58" s="12">
        <v>0</v>
      </c>
      <c r="K58" s="12">
        <v>0</v>
      </c>
      <c r="L58" s="12">
        <v>0</v>
      </c>
      <c r="M58" s="10" t="s">
        <v>645</v>
      </c>
      <c r="N58" s="9">
        <v>25</v>
      </c>
      <c r="O58" s="12">
        <v>0</v>
      </c>
      <c r="P58" s="12">
        <v>25</v>
      </c>
      <c r="Q58" s="12">
        <v>25</v>
      </c>
      <c r="S58" s="7" t="s">
        <v>89</v>
      </c>
      <c r="T58" s="7" t="s">
        <v>30</v>
      </c>
      <c r="U58" s="11" t="s">
        <v>767</v>
      </c>
    </row>
    <row r="59" spans="1:21" x14ac:dyDescent="0.2">
      <c r="A59" s="7">
        <v>632396</v>
      </c>
      <c r="B59" s="7" t="s">
        <v>770</v>
      </c>
      <c r="C59" s="7" t="s">
        <v>771</v>
      </c>
      <c r="D59" s="7" t="s">
        <v>191</v>
      </c>
      <c r="E59" s="7" t="s">
        <v>86</v>
      </c>
      <c r="F59" s="7" t="s">
        <v>87</v>
      </c>
      <c r="G59" s="13">
        <v>0.5</v>
      </c>
      <c r="H59" s="13">
        <v>0</v>
      </c>
      <c r="I59" s="7" t="s">
        <v>192</v>
      </c>
      <c r="J59" s="12">
        <v>0</v>
      </c>
      <c r="K59" s="12">
        <v>0</v>
      </c>
      <c r="L59" s="12">
        <v>0</v>
      </c>
      <c r="M59" s="10" t="s">
        <v>645</v>
      </c>
      <c r="N59" s="9">
        <v>30</v>
      </c>
      <c r="O59" s="12">
        <v>0</v>
      </c>
      <c r="P59" s="12">
        <v>30</v>
      </c>
      <c r="Q59" s="12">
        <v>30</v>
      </c>
      <c r="S59" s="7" t="s">
        <v>118</v>
      </c>
      <c r="T59" s="7" t="s">
        <v>30</v>
      </c>
      <c r="U59" s="11" t="s">
        <v>767</v>
      </c>
    </row>
    <row r="60" spans="1:21" x14ac:dyDescent="0.2">
      <c r="A60" s="7">
        <v>699750</v>
      </c>
      <c r="B60" s="7" t="s">
        <v>772</v>
      </c>
      <c r="C60" s="7" t="s">
        <v>773</v>
      </c>
      <c r="D60" s="7" t="s">
        <v>98</v>
      </c>
      <c r="E60" s="7" t="s">
        <v>774</v>
      </c>
      <c r="F60" s="7" t="s">
        <v>87</v>
      </c>
      <c r="G60" s="13">
        <v>0.5</v>
      </c>
      <c r="H60" s="13">
        <v>0</v>
      </c>
      <c r="I60" s="7" t="s">
        <v>775</v>
      </c>
      <c r="J60" s="12">
        <v>0</v>
      </c>
      <c r="K60" s="12">
        <v>0</v>
      </c>
      <c r="L60" s="12">
        <v>0</v>
      </c>
      <c r="M60" s="10" t="s">
        <v>645</v>
      </c>
      <c r="N60" s="9">
        <v>-4.6901000000000002</v>
      </c>
      <c r="O60" s="12">
        <v>0</v>
      </c>
      <c r="P60" s="12">
        <v>0</v>
      </c>
      <c r="Q60" s="12">
        <v>-4.6901000000000002</v>
      </c>
      <c r="S60" s="7" t="s">
        <v>180</v>
      </c>
      <c r="T60" s="7" t="s">
        <v>30</v>
      </c>
      <c r="U60" s="11" t="s">
        <v>767</v>
      </c>
    </row>
    <row r="61" spans="1:21" x14ac:dyDescent="0.2">
      <c r="A61" s="7">
        <v>331821</v>
      </c>
      <c r="B61" s="7" t="s">
        <v>776</v>
      </c>
      <c r="C61" s="7" t="s">
        <v>777</v>
      </c>
      <c r="D61" s="7" t="s">
        <v>191</v>
      </c>
      <c r="E61" s="7" t="s">
        <v>86</v>
      </c>
      <c r="F61" s="7" t="s">
        <v>25</v>
      </c>
      <c r="G61" s="13">
        <v>0.5</v>
      </c>
      <c r="H61" s="13">
        <v>0</v>
      </c>
      <c r="I61" s="7" t="s">
        <v>192</v>
      </c>
      <c r="J61" s="12">
        <v>0</v>
      </c>
      <c r="K61" s="12">
        <v>0</v>
      </c>
      <c r="L61" s="12">
        <v>0</v>
      </c>
      <c r="M61" s="10" t="s">
        <v>645</v>
      </c>
      <c r="N61" s="9">
        <v>-38787</v>
      </c>
      <c r="O61" s="12">
        <v>0</v>
      </c>
      <c r="P61" s="12">
        <v>0</v>
      </c>
      <c r="Q61" s="12">
        <v>-38787</v>
      </c>
      <c r="S61" s="7" t="s">
        <v>124</v>
      </c>
      <c r="T61" s="7" t="s">
        <v>119</v>
      </c>
      <c r="U61" s="11" t="s">
        <v>778</v>
      </c>
    </row>
    <row r="62" spans="1:21" x14ac:dyDescent="0.2">
      <c r="A62" s="7">
        <v>400670</v>
      </c>
      <c r="B62" s="7" t="s">
        <v>779</v>
      </c>
      <c r="C62" s="7" t="s">
        <v>780</v>
      </c>
      <c r="D62" s="7" t="s">
        <v>85</v>
      </c>
      <c r="E62" s="7" t="s">
        <v>94</v>
      </c>
      <c r="F62" s="7" t="s">
        <v>87</v>
      </c>
      <c r="G62" s="13">
        <v>0.5</v>
      </c>
      <c r="H62" s="13">
        <v>0</v>
      </c>
      <c r="I62" s="7" t="s">
        <v>249</v>
      </c>
      <c r="J62" s="12">
        <v>0</v>
      </c>
      <c r="K62" s="12">
        <v>0</v>
      </c>
      <c r="L62" s="12">
        <v>0</v>
      </c>
      <c r="M62" s="10" t="s">
        <v>645</v>
      </c>
      <c r="N62" s="9">
        <v>-74</v>
      </c>
      <c r="O62" s="12">
        <v>0</v>
      </c>
      <c r="P62" s="12">
        <v>0</v>
      </c>
      <c r="Q62" s="12">
        <v>-74</v>
      </c>
      <c r="S62" s="7" t="s">
        <v>275</v>
      </c>
      <c r="T62" s="7" t="s">
        <v>119</v>
      </c>
      <c r="U62" s="11" t="s">
        <v>781</v>
      </c>
    </row>
    <row r="63" spans="1:21" x14ac:dyDescent="0.2">
      <c r="A63" s="7">
        <v>309190</v>
      </c>
      <c r="B63" s="7" t="s">
        <v>782</v>
      </c>
      <c r="C63" s="7" t="s">
        <v>783</v>
      </c>
      <c r="D63" s="7" t="s">
        <v>191</v>
      </c>
      <c r="E63" s="7" t="s">
        <v>86</v>
      </c>
      <c r="F63" s="7" t="s">
        <v>87</v>
      </c>
      <c r="G63" s="13">
        <v>0.5</v>
      </c>
      <c r="H63" s="13">
        <v>0</v>
      </c>
      <c r="I63" s="7" t="s">
        <v>192</v>
      </c>
      <c r="J63" s="12">
        <v>0</v>
      </c>
      <c r="K63" s="12">
        <v>0</v>
      </c>
      <c r="L63" s="12">
        <v>0</v>
      </c>
      <c r="M63" s="10" t="s">
        <v>645</v>
      </c>
      <c r="N63" s="9">
        <v>2</v>
      </c>
      <c r="O63" s="12">
        <v>0</v>
      </c>
      <c r="P63" s="12">
        <v>2</v>
      </c>
      <c r="Q63" s="12">
        <v>2</v>
      </c>
      <c r="S63" s="7" t="s">
        <v>649</v>
      </c>
      <c r="T63" s="7" t="s">
        <v>30</v>
      </c>
      <c r="U63" s="11" t="s">
        <v>784</v>
      </c>
    </row>
    <row r="64" spans="1:21" x14ac:dyDescent="0.2">
      <c r="A64" s="7">
        <v>330132</v>
      </c>
      <c r="B64" s="7" t="s">
        <v>785</v>
      </c>
      <c r="C64" s="7" t="s">
        <v>786</v>
      </c>
      <c r="D64" s="7" t="s">
        <v>191</v>
      </c>
      <c r="E64" s="7" t="s">
        <v>86</v>
      </c>
      <c r="F64" s="7" t="s">
        <v>87</v>
      </c>
      <c r="G64" s="13">
        <v>0.5</v>
      </c>
      <c r="H64" s="13">
        <v>0</v>
      </c>
      <c r="I64" s="7" t="s">
        <v>192</v>
      </c>
      <c r="J64" s="12">
        <v>0</v>
      </c>
      <c r="K64" s="12">
        <v>0</v>
      </c>
      <c r="L64" s="12">
        <v>0</v>
      </c>
      <c r="M64" s="10" t="s">
        <v>645</v>
      </c>
      <c r="N64" s="9">
        <v>-159.5</v>
      </c>
      <c r="O64" s="12">
        <v>0</v>
      </c>
      <c r="P64" s="12">
        <v>0</v>
      </c>
      <c r="Q64" s="12">
        <v>-159.5</v>
      </c>
      <c r="S64" s="7" t="s">
        <v>165</v>
      </c>
      <c r="T64" s="7" t="s">
        <v>30</v>
      </c>
      <c r="U64" s="11" t="s">
        <v>784</v>
      </c>
    </row>
    <row r="65" spans="1:21" x14ac:dyDescent="0.2">
      <c r="A65" s="7">
        <v>828193</v>
      </c>
      <c r="B65" s="7" t="s">
        <v>787</v>
      </c>
      <c r="C65" s="7" t="s">
        <v>788</v>
      </c>
      <c r="D65" s="7" t="s">
        <v>191</v>
      </c>
      <c r="E65" s="7" t="s">
        <v>86</v>
      </c>
      <c r="F65" s="7" t="s">
        <v>87</v>
      </c>
      <c r="G65" s="13">
        <v>0.5</v>
      </c>
      <c r="H65" s="13">
        <v>0</v>
      </c>
      <c r="I65" s="7" t="s">
        <v>192</v>
      </c>
      <c r="J65" s="12">
        <v>0</v>
      </c>
      <c r="K65" s="12">
        <v>0</v>
      </c>
      <c r="L65" s="12">
        <v>0</v>
      </c>
      <c r="M65" s="10" t="s">
        <v>645</v>
      </c>
      <c r="N65" s="9">
        <v>5.85</v>
      </c>
      <c r="O65" s="12">
        <v>0</v>
      </c>
      <c r="P65" s="12">
        <v>5.85</v>
      </c>
      <c r="Q65" s="12">
        <v>5.85</v>
      </c>
      <c r="S65" s="7" t="s">
        <v>232</v>
      </c>
      <c r="T65" s="7" t="s">
        <v>30</v>
      </c>
      <c r="U65" s="11" t="s">
        <v>784</v>
      </c>
    </row>
    <row r="66" spans="1:21" x14ac:dyDescent="0.2">
      <c r="A66" s="7">
        <v>835748</v>
      </c>
      <c r="B66" s="7" t="s">
        <v>789</v>
      </c>
      <c r="C66" s="7" t="s">
        <v>790</v>
      </c>
      <c r="D66" s="7" t="s">
        <v>191</v>
      </c>
      <c r="E66" s="7" t="s">
        <v>86</v>
      </c>
      <c r="F66" s="7" t="s">
        <v>87</v>
      </c>
      <c r="G66" s="13">
        <v>0.5</v>
      </c>
      <c r="H66" s="13">
        <v>0</v>
      </c>
      <c r="I66" s="7" t="s">
        <v>192</v>
      </c>
      <c r="J66" s="12">
        <v>0</v>
      </c>
      <c r="K66" s="12">
        <v>0</v>
      </c>
      <c r="L66" s="12">
        <v>0</v>
      </c>
      <c r="M66" s="10" t="s">
        <v>645</v>
      </c>
      <c r="N66" s="9">
        <v>25.0001</v>
      </c>
      <c r="O66" s="12">
        <v>0</v>
      </c>
      <c r="P66" s="12">
        <v>25.0001</v>
      </c>
      <c r="Q66" s="12">
        <v>25.0001</v>
      </c>
      <c r="S66" s="7" t="s">
        <v>232</v>
      </c>
      <c r="T66" s="7" t="s">
        <v>30</v>
      </c>
      <c r="U66" s="11" t="s">
        <v>784</v>
      </c>
    </row>
    <row r="67" spans="1:21" x14ac:dyDescent="0.2">
      <c r="A67" s="7">
        <v>291937</v>
      </c>
      <c r="B67" s="7" t="s">
        <v>791</v>
      </c>
      <c r="C67" s="7" t="s">
        <v>791</v>
      </c>
      <c r="D67" s="7" t="s">
        <v>191</v>
      </c>
      <c r="E67" s="7" t="s">
        <v>86</v>
      </c>
      <c r="F67" s="7" t="s">
        <v>87</v>
      </c>
      <c r="G67" s="13">
        <v>0.5</v>
      </c>
      <c r="H67" s="13">
        <v>0</v>
      </c>
      <c r="I67" s="7" t="s">
        <v>192</v>
      </c>
      <c r="J67" s="12">
        <v>0</v>
      </c>
      <c r="K67" s="12">
        <v>0</v>
      </c>
      <c r="L67" s="12">
        <v>0</v>
      </c>
      <c r="M67" s="10" t="s">
        <v>645</v>
      </c>
      <c r="N67" s="9">
        <v>-26565</v>
      </c>
      <c r="O67" s="12">
        <v>0</v>
      </c>
      <c r="P67" s="12">
        <v>0</v>
      </c>
      <c r="Q67" s="12">
        <v>-26565</v>
      </c>
      <c r="S67" s="7" t="s">
        <v>506</v>
      </c>
      <c r="T67" s="7" t="s">
        <v>30</v>
      </c>
      <c r="U67" s="11" t="s">
        <v>150</v>
      </c>
    </row>
    <row r="68" spans="1:21" x14ac:dyDescent="0.2">
      <c r="A68" s="7">
        <v>827930</v>
      </c>
      <c r="B68" s="7" t="s">
        <v>792</v>
      </c>
      <c r="C68" s="7" t="s">
        <v>793</v>
      </c>
      <c r="D68" s="7" t="s">
        <v>191</v>
      </c>
      <c r="E68" s="7" t="s">
        <v>86</v>
      </c>
      <c r="F68" s="7" t="s">
        <v>87</v>
      </c>
      <c r="G68" s="13">
        <v>0.5</v>
      </c>
      <c r="H68" s="13">
        <v>0</v>
      </c>
      <c r="I68" s="7" t="s">
        <v>192</v>
      </c>
      <c r="J68" s="12">
        <v>0</v>
      </c>
      <c r="K68" s="12">
        <v>0</v>
      </c>
      <c r="L68" s="12">
        <v>0</v>
      </c>
      <c r="M68" s="10" t="s">
        <v>645</v>
      </c>
      <c r="N68" s="9">
        <v>190</v>
      </c>
      <c r="O68" s="12">
        <v>0</v>
      </c>
      <c r="P68" s="12">
        <v>190</v>
      </c>
      <c r="Q68" s="12">
        <v>190</v>
      </c>
      <c r="S68" s="7" t="s">
        <v>253</v>
      </c>
      <c r="T68" s="7" t="s">
        <v>30</v>
      </c>
      <c r="U68" s="11" t="s">
        <v>150</v>
      </c>
    </row>
    <row r="69" spans="1:21" x14ac:dyDescent="0.2">
      <c r="A69" s="7">
        <v>753732</v>
      </c>
      <c r="B69" s="7" t="s">
        <v>794</v>
      </c>
      <c r="C69" s="7" t="s">
        <v>795</v>
      </c>
      <c r="D69" s="7" t="s">
        <v>191</v>
      </c>
      <c r="E69" s="7" t="s">
        <v>86</v>
      </c>
      <c r="F69" s="7" t="s">
        <v>87</v>
      </c>
      <c r="G69" s="13">
        <v>0.5</v>
      </c>
      <c r="H69" s="13">
        <v>0</v>
      </c>
      <c r="I69" s="7" t="s">
        <v>192</v>
      </c>
      <c r="J69" s="12">
        <v>0</v>
      </c>
      <c r="K69" s="12">
        <v>0</v>
      </c>
      <c r="L69" s="12">
        <v>0</v>
      </c>
      <c r="M69" s="10" t="s">
        <v>645</v>
      </c>
      <c r="N69" s="9">
        <v>-1.1598999999999999</v>
      </c>
      <c r="O69" s="12">
        <v>0</v>
      </c>
      <c r="P69" s="12">
        <v>0</v>
      </c>
      <c r="Q69" s="12">
        <v>-1.1598999999999999</v>
      </c>
      <c r="S69" s="7" t="s">
        <v>165</v>
      </c>
      <c r="T69" s="7" t="s">
        <v>30</v>
      </c>
      <c r="U69" s="11" t="s">
        <v>796</v>
      </c>
    </row>
    <row r="70" spans="1:21" x14ac:dyDescent="0.2">
      <c r="A70" s="7">
        <v>758086</v>
      </c>
      <c r="B70" s="7" t="s">
        <v>797</v>
      </c>
      <c r="C70" s="7" t="s">
        <v>798</v>
      </c>
      <c r="D70" s="7" t="s">
        <v>191</v>
      </c>
      <c r="E70" s="7" t="s">
        <v>86</v>
      </c>
      <c r="F70" s="7" t="s">
        <v>87</v>
      </c>
      <c r="G70" s="13">
        <v>0.5</v>
      </c>
      <c r="H70" s="13">
        <v>0</v>
      </c>
      <c r="I70" s="7" t="s">
        <v>192</v>
      </c>
      <c r="J70" s="12">
        <v>0</v>
      </c>
      <c r="K70" s="12">
        <v>0</v>
      </c>
      <c r="L70" s="12">
        <v>0</v>
      </c>
      <c r="M70" s="10" t="s">
        <v>645</v>
      </c>
      <c r="N70" s="9">
        <v>2.82</v>
      </c>
      <c r="O70" s="12">
        <v>0</v>
      </c>
      <c r="P70" s="12">
        <v>2.82</v>
      </c>
      <c r="Q70" s="12">
        <v>2.82</v>
      </c>
      <c r="S70" s="7" t="s">
        <v>235</v>
      </c>
      <c r="T70" s="7" t="s">
        <v>119</v>
      </c>
      <c r="U70" s="11" t="s">
        <v>796</v>
      </c>
    </row>
    <row r="71" spans="1:21" x14ac:dyDescent="0.2">
      <c r="A71" s="7">
        <v>680710</v>
      </c>
      <c r="B71" s="7" t="s">
        <v>799</v>
      </c>
      <c r="C71" s="7" t="s">
        <v>800</v>
      </c>
      <c r="D71" s="7" t="s">
        <v>122</v>
      </c>
      <c r="E71" s="7" t="s">
        <v>497</v>
      </c>
      <c r="F71" s="7" t="s">
        <v>75</v>
      </c>
      <c r="G71" s="13">
        <v>0.25</v>
      </c>
      <c r="H71" s="13">
        <v>0</v>
      </c>
      <c r="I71" s="7" t="s">
        <v>36</v>
      </c>
      <c r="J71" s="12">
        <v>0</v>
      </c>
      <c r="K71" s="12">
        <v>0</v>
      </c>
      <c r="L71" s="12">
        <v>0</v>
      </c>
      <c r="M71" s="10" t="s">
        <v>645</v>
      </c>
      <c r="N71" s="9">
        <v>-19.079999999999998</v>
      </c>
      <c r="O71" s="12">
        <v>0</v>
      </c>
      <c r="P71" s="12">
        <v>0</v>
      </c>
      <c r="Q71" s="12">
        <v>-19.079999999999998</v>
      </c>
      <c r="S71" s="7" t="s">
        <v>246</v>
      </c>
      <c r="T71" s="7" t="s">
        <v>37</v>
      </c>
      <c r="U71" s="11" t="s">
        <v>801</v>
      </c>
    </row>
    <row r="72" spans="1:21" x14ac:dyDescent="0.2">
      <c r="A72" s="7">
        <v>319718</v>
      </c>
      <c r="B72" s="7" t="s">
        <v>802</v>
      </c>
      <c r="C72" s="7" t="s">
        <v>803</v>
      </c>
      <c r="D72" s="7" t="s">
        <v>98</v>
      </c>
      <c r="E72" s="7" t="s">
        <v>116</v>
      </c>
      <c r="F72" s="7" t="s">
        <v>106</v>
      </c>
      <c r="G72" s="13">
        <v>0.5</v>
      </c>
      <c r="H72" s="13">
        <v>0</v>
      </c>
      <c r="I72" s="7" t="s">
        <v>117</v>
      </c>
      <c r="J72" s="12">
        <v>0</v>
      </c>
      <c r="K72" s="12">
        <v>0</v>
      </c>
      <c r="L72" s="12">
        <v>0</v>
      </c>
      <c r="M72" s="10" t="s">
        <v>645</v>
      </c>
      <c r="N72" s="9">
        <v>-693.5</v>
      </c>
      <c r="O72" s="12">
        <v>0</v>
      </c>
      <c r="P72" s="12">
        <v>0</v>
      </c>
      <c r="Q72" s="12">
        <v>-693.5</v>
      </c>
      <c r="S72" s="7" t="s">
        <v>102</v>
      </c>
      <c r="T72" s="7" t="s">
        <v>119</v>
      </c>
      <c r="U72" s="11" t="s">
        <v>804</v>
      </c>
    </row>
    <row r="73" spans="1:21" x14ac:dyDescent="0.2">
      <c r="A73" s="7">
        <v>831748</v>
      </c>
      <c r="B73" s="7" t="s">
        <v>805</v>
      </c>
      <c r="C73" s="7" t="s">
        <v>806</v>
      </c>
      <c r="D73" s="7" t="s">
        <v>609</v>
      </c>
      <c r="E73" s="7" t="s">
        <v>35</v>
      </c>
      <c r="F73" s="7" t="s">
        <v>75</v>
      </c>
      <c r="G73" s="13">
        <v>0.25</v>
      </c>
      <c r="H73" s="13">
        <v>0</v>
      </c>
      <c r="I73" s="7" t="s">
        <v>36</v>
      </c>
      <c r="J73" s="12">
        <v>0</v>
      </c>
      <c r="K73" s="12">
        <v>0</v>
      </c>
      <c r="L73" s="12">
        <v>0</v>
      </c>
      <c r="M73" s="10" t="s">
        <v>645</v>
      </c>
      <c r="N73" s="9">
        <v>250</v>
      </c>
      <c r="O73" s="12">
        <v>0</v>
      </c>
      <c r="P73" s="12">
        <v>250</v>
      </c>
      <c r="Q73" s="12">
        <v>250</v>
      </c>
      <c r="S73" s="7" t="s">
        <v>646</v>
      </c>
      <c r="T73" s="7" t="s">
        <v>37</v>
      </c>
      <c r="U73" s="11" t="s">
        <v>154</v>
      </c>
    </row>
    <row r="74" spans="1:21" x14ac:dyDescent="0.2">
      <c r="A74" s="7">
        <v>94608</v>
      </c>
      <c r="B74" s="7" t="s">
        <v>807</v>
      </c>
      <c r="C74" s="7" t="s">
        <v>808</v>
      </c>
      <c r="D74" s="7" t="s">
        <v>350</v>
      </c>
      <c r="E74" s="7" t="s">
        <v>49</v>
      </c>
      <c r="F74" s="7" t="s">
        <v>25</v>
      </c>
      <c r="G74" s="13">
        <v>0.25</v>
      </c>
      <c r="H74" s="13">
        <v>0</v>
      </c>
      <c r="I74" s="7" t="s">
        <v>36</v>
      </c>
      <c r="J74" s="12">
        <v>0</v>
      </c>
      <c r="K74" s="12">
        <v>0</v>
      </c>
      <c r="L74" s="12">
        <v>0</v>
      </c>
      <c r="M74" s="10" t="s">
        <v>645</v>
      </c>
      <c r="N74" s="9">
        <v>-4500</v>
      </c>
      <c r="O74" s="12">
        <v>0</v>
      </c>
      <c r="P74" s="12">
        <v>0</v>
      </c>
      <c r="Q74" s="12">
        <v>-4500</v>
      </c>
      <c r="S74" s="7" t="s">
        <v>809</v>
      </c>
      <c r="T74" s="7" t="s">
        <v>37</v>
      </c>
      <c r="U74" s="11" t="s">
        <v>154</v>
      </c>
    </row>
    <row r="75" spans="1:21" x14ac:dyDescent="0.2">
      <c r="A75" s="7">
        <v>390514</v>
      </c>
      <c r="B75" s="7" t="s">
        <v>810</v>
      </c>
      <c r="C75" s="7" t="s">
        <v>811</v>
      </c>
      <c r="D75" s="7" t="s">
        <v>812</v>
      </c>
      <c r="E75" s="7" t="s">
        <v>35</v>
      </c>
      <c r="F75" s="7" t="s">
        <v>75</v>
      </c>
      <c r="G75" s="13">
        <v>0.25</v>
      </c>
      <c r="H75" s="13">
        <v>0</v>
      </c>
      <c r="I75" s="7" t="s">
        <v>36</v>
      </c>
      <c r="J75" s="12">
        <v>0</v>
      </c>
      <c r="K75" s="12">
        <v>0</v>
      </c>
      <c r="L75" s="12">
        <v>0</v>
      </c>
      <c r="M75" s="10" t="s">
        <v>645</v>
      </c>
      <c r="N75" s="9">
        <v>1083.21</v>
      </c>
      <c r="O75" s="12">
        <v>0</v>
      </c>
      <c r="P75" s="12">
        <v>1083.21</v>
      </c>
      <c r="Q75" s="12">
        <v>1083.21</v>
      </c>
      <c r="S75" s="7" t="s">
        <v>77</v>
      </c>
      <c r="T75" s="7" t="s">
        <v>37</v>
      </c>
      <c r="U75" s="11" t="s">
        <v>154</v>
      </c>
    </row>
    <row r="76" spans="1:21" x14ac:dyDescent="0.2">
      <c r="A76" s="7">
        <v>653896</v>
      </c>
      <c r="B76" s="7" t="s">
        <v>813</v>
      </c>
      <c r="C76" s="7" t="s">
        <v>814</v>
      </c>
      <c r="D76" s="7" t="s">
        <v>350</v>
      </c>
      <c r="E76" s="7" t="s">
        <v>35</v>
      </c>
      <c r="F76" s="7" t="s">
        <v>75</v>
      </c>
      <c r="G76" s="13">
        <v>0.25</v>
      </c>
      <c r="H76" s="13">
        <v>0</v>
      </c>
      <c r="I76" s="7" t="s">
        <v>36</v>
      </c>
      <c r="J76" s="12">
        <v>0</v>
      </c>
      <c r="K76" s="12">
        <v>0</v>
      </c>
      <c r="L76" s="12">
        <v>0</v>
      </c>
      <c r="M76" s="10" t="s">
        <v>645</v>
      </c>
      <c r="N76" s="9">
        <v>250</v>
      </c>
      <c r="O76" s="12">
        <v>0</v>
      </c>
      <c r="P76" s="12">
        <v>250</v>
      </c>
      <c r="Q76" s="12">
        <v>250</v>
      </c>
      <c r="S76" s="7" t="s">
        <v>89</v>
      </c>
      <c r="T76" s="7" t="s">
        <v>37</v>
      </c>
      <c r="U76" s="11" t="s">
        <v>154</v>
      </c>
    </row>
    <row r="77" spans="1:21" x14ac:dyDescent="0.2">
      <c r="A77" s="7">
        <v>423737</v>
      </c>
      <c r="B77" s="7" t="s">
        <v>815</v>
      </c>
      <c r="C77" s="7" t="s">
        <v>816</v>
      </c>
      <c r="D77" s="7" t="s">
        <v>85</v>
      </c>
      <c r="E77" s="7" t="s">
        <v>94</v>
      </c>
      <c r="F77" s="7" t="s">
        <v>87</v>
      </c>
      <c r="G77" s="13">
        <v>0.3</v>
      </c>
      <c r="H77" s="13">
        <v>0</v>
      </c>
      <c r="I77" s="7" t="s">
        <v>249</v>
      </c>
      <c r="J77" s="12">
        <v>0</v>
      </c>
      <c r="K77" s="12">
        <v>0</v>
      </c>
      <c r="L77" s="12">
        <v>0</v>
      </c>
      <c r="M77" s="10" t="s">
        <v>645</v>
      </c>
      <c r="N77" s="9">
        <v>-24.830100000000002</v>
      </c>
      <c r="O77" s="12">
        <v>0</v>
      </c>
      <c r="P77" s="12">
        <v>0</v>
      </c>
      <c r="Q77" s="12">
        <v>-24.830100000000002</v>
      </c>
      <c r="S77" s="7" t="s">
        <v>180</v>
      </c>
      <c r="T77" s="7" t="s">
        <v>30</v>
      </c>
      <c r="U77" s="11" t="s">
        <v>154</v>
      </c>
    </row>
    <row r="78" spans="1:21" x14ac:dyDescent="0.2">
      <c r="A78" s="7">
        <v>665210</v>
      </c>
      <c r="B78" s="7" t="s">
        <v>817</v>
      </c>
      <c r="C78" s="7" t="s">
        <v>818</v>
      </c>
      <c r="D78" s="7" t="s">
        <v>191</v>
      </c>
      <c r="E78" s="7" t="s">
        <v>86</v>
      </c>
      <c r="F78" s="7" t="s">
        <v>87</v>
      </c>
      <c r="G78" s="13">
        <v>0.5</v>
      </c>
      <c r="H78" s="13">
        <v>0</v>
      </c>
      <c r="I78" s="7" t="s">
        <v>192</v>
      </c>
      <c r="J78" s="12">
        <v>0</v>
      </c>
      <c r="K78" s="12">
        <v>0</v>
      </c>
      <c r="L78" s="12">
        <v>0</v>
      </c>
      <c r="M78" s="10" t="s">
        <v>645</v>
      </c>
      <c r="N78" s="9">
        <v>25</v>
      </c>
      <c r="O78" s="12">
        <v>0</v>
      </c>
      <c r="P78" s="12">
        <v>25</v>
      </c>
      <c r="Q78" s="12">
        <v>25</v>
      </c>
      <c r="S78" s="7" t="s">
        <v>124</v>
      </c>
      <c r="T78" s="7" t="s">
        <v>30</v>
      </c>
      <c r="U78" s="11" t="s">
        <v>154</v>
      </c>
    </row>
    <row r="79" spans="1:21" x14ac:dyDescent="0.2">
      <c r="A79" s="7">
        <v>364853</v>
      </c>
      <c r="B79" s="7" t="s">
        <v>819</v>
      </c>
      <c r="C79" s="7" t="s">
        <v>820</v>
      </c>
      <c r="D79" s="7" t="s">
        <v>350</v>
      </c>
      <c r="E79" s="7" t="s">
        <v>35</v>
      </c>
      <c r="F79" s="7" t="s">
        <v>75</v>
      </c>
      <c r="G79" s="13">
        <v>0.25</v>
      </c>
      <c r="H79" s="13">
        <v>0</v>
      </c>
      <c r="I79" s="7" t="s">
        <v>36</v>
      </c>
      <c r="J79" s="12">
        <v>0</v>
      </c>
      <c r="K79" s="12">
        <v>0</v>
      </c>
      <c r="L79" s="12">
        <v>0</v>
      </c>
      <c r="M79" s="10" t="s">
        <v>645</v>
      </c>
      <c r="N79" s="9">
        <v>250</v>
      </c>
      <c r="O79" s="12">
        <v>0</v>
      </c>
      <c r="P79" s="12">
        <v>250</v>
      </c>
      <c r="Q79" s="12">
        <v>250</v>
      </c>
      <c r="S79" s="7" t="s">
        <v>351</v>
      </c>
      <c r="T79" s="7" t="s">
        <v>132</v>
      </c>
      <c r="U79" s="11" t="s">
        <v>154</v>
      </c>
    </row>
    <row r="80" spans="1:21" x14ac:dyDescent="0.2">
      <c r="A80" s="7">
        <v>661535</v>
      </c>
      <c r="B80" s="7" t="s">
        <v>821</v>
      </c>
      <c r="C80" s="7" t="s">
        <v>822</v>
      </c>
      <c r="D80" s="7" t="s">
        <v>204</v>
      </c>
      <c r="E80" s="7" t="s">
        <v>35</v>
      </c>
      <c r="F80" s="7" t="s">
        <v>25</v>
      </c>
      <c r="G80" s="13">
        <v>0</v>
      </c>
      <c r="H80" s="13">
        <v>0</v>
      </c>
      <c r="I80" s="7" t="s">
        <v>36</v>
      </c>
      <c r="J80" s="12">
        <v>0</v>
      </c>
      <c r="K80" s="12">
        <v>0</v>
      </c>
      <c r="L80" s="12">
        <v>0</v>
      </c>
      <c r="M80" s="10" t="s">
        <v>645</v>
      </c>
      <c r="N80" s="9">
        <v>2500</v>
      </c>
      <c r="O80" s="12">
        <v>0</v>
      </c>
      <c r="P80" s="12">
        <v>2500</v>
      </c>
      <c r="Q80" s="12">
        <v>2500</v>
      </c>
      <c r="S80" s="7" t="s">
        <v>241</v>
      </c>
      <c r="T80" s="7" t="s">
        <v>132</v>
      </c>
      <c r="U80" s="11" t="s">
        <v>154</v>
      </c>
    </row>
    <row r="81" spans="1:21" x14ac:dyDescent="0.2">
      <c r="A81" s="7">
        <v>387297</v>
      </c>
      <c r="B81" s="7" t="s">
        <v>543</v>
      </c>
      <c r="C81" s="7" t="s">
        <v>823</v>
      </c>
      <c r="D81" s="7" t="s">
        <v>545</v>
      </c>
      <c r="E81" s="7" t="s">
        <v>53</v>
      </c>
      <c r="F81" s="7" t="s">
        <v>25</v>
      </c>
      <c r="G81" s="13">
        <v>0</v>
      </c>
      <c r="H81" s="13">
        <v>0</v>
      </c>
      <c r="I81" s="7" t="s">
        <v>36</v>
      </c>
      <c r="J81" s="12">
        <v>0</v>
      </c>
      <c r="K81" s="12">
        <v>0</v>
      </c>
      <c r="L81" s="12">
        <v>0</v>
      </c>
      <c r="M81" s="10" t="s">
        <v>645</v>
      </c>
      <c r="N81" s="9">
        <v>-3500</v>
      </c>
      <c r="O81" s="12">
        <v>0</v>
      </c>
      <c r="P81" s="12">
        <v>0</v>
      </c>
      <c r="Q81" s="12">
        <v>-3500</v>
      </c>
      <c r="S81" s="7" t="s">
        <v>81</v>
      </c>
      <c r="T81" s="7" t="s">
        <v>37</v>
      </c>
      <c r="U81" s="11" t="s">
        <v>824</v>
      </c>
    </row>
    <row r="82" spans="1:21" x14ac:dyDescent="0.2">
      <c r="A82" s="7">
        <v>811999</v>
      </c>
      <c r="B82" s="7" t="s">
        <v>825</v>
      </c>
      <c r="C82" s="7" t="s">
        <v>826</v>
      </c>
      <c r="D82" s="7" t="s">
        <v>85</v>
      </c>
      <c r="E82" s="7" t="s">
        <v>94</v>
      </c>
      <c r="F82" s="7" t="s">
        <v>87</v>
      </c>
      <c r="G82" s="13">
        <v>0.5</v>
      </c>
      <c r="H82" s="13">
        <v>0</v>
      </c>
      <c r="I82" s="7" t="s">
        <v>249</v>
      </c>
      <c r="J82" s="12">
        <v>0</v>
      </c>
      <c r="K82" s="12">
        <v>0</v>
      </c>
      <c r="L82" s="12">
        <v>0</v>
      </c>
      <c r="M82" s="10" t="s">
        <v>645</v>
      </c>
      <c r="N82" s="9">
        <v>-845</v>
      </c>
      <c r="O82" s="12">
        <v>0</v>
      </c>
      <c r="P82" s="12">
        <v>0</v>
      </c>
      <c r="Q82" s="12">
        <v>-845</v>
      </c>
      <c r="S82" s="7" t="s">
        <v>391</v>
      </c>
      <c r="T82" s="7" t="s">
        <v>30</v>
      </c>
      <c r="U82" s="11" t="s">
        <v>827</v>
      </c>
    </row>
    <row r="83" spans="1:21" x14ac:dyDescent="0.2">
      <c r="A83" s="7">
        <v>863686</v>
      </c>
      <c r="B83" s="7" t="s">
        <v>828</v>
      </c>
      <c r="C83" s="7" t="s">
        <v>829</v>
      </c>
      <c r="D83" s="7" t="s">
        <v>98</v>
      </c>
      <c r="E83" s="7" t="s">
        <v>830</v>
      </c>
      <c r="F83" s="7" t="s">
        <v>106</v>
      </c>
      <c r="G83" s="13">
        <v>0.5</v>
      </c>
      <c r="H83" s="13">
        <v>0</v>
      </c>
      <c r="I83" s="7" t="s">
        <v>831</v>
      </c>
      <c r="J83" s="12">
        <v>0</v>
      </c>
      <c r="K83" s="12">
        <v>0</v>
      </c>
      <c r="L83" s="12">
        <v>0</v>
      </c>
      <c r="M83" s="10" t="s">
        <v>645</v>
      </c>
      <c r="N83" s="9">
        <v>24.8599</v>
      </c>
      <c r="O83" s="12">
        <v>0</v>
      </c>
      <c r="P83" s="12">
        <v>24.8599</v>
      </c>
      <c r="Q83" s="12">
        <v>24.8599</v>
      </c>
      <c r="S83" s="7" t="s">
        <v>391</v>
      </c>
      <c r="T83" s="7" t="s">
        <v>30</v>
      </c>
      <c r="U83" s="11" t="s">
        <v>832</v>
      </c>
    </row>
    <row r="84" spans="1:21" x14ac:dyDescent="0.2">
      <c r="A84" s="7">
        <v>46854</v>
      </c>
      <c r="B84" s="7" t="s">
        <v>833</v>
      </c>
      <c r="C84" s="7" t="s">
        <v>834</v>
      </c>
      <c r="D84" s="7" t="s">
        <v>98</v>
      </c>
      <c r="E84" s="7" t="s">
        <v>835</v>
      </c>
      <c r="F84" s="7" t="s">
        <v>25</v>
      </c>
      <c r="G84" s="13">
        <v>0.5</v>
      </c>
      <c r="H84" s="13">
        <v>0</v>
      </c>
      <c r="I84" s="7" t="s">
        <v>836</v>
      </c>
      <c r="J84" s="12">
        <v>0</v>
      </c>
      <c r="K84" s="12">
        <v>0</v>
      </c>
      <c r="L84" s="12">
        <v>0</v>
      </c>
      <c r="M84" s="10" t="s">
        <v>645</v>
      </c>
      <c r="N84" s="9">
        <v>-187</v>
      </c>
      <c r="O84" s="12">
        <v>0</v>
      </c>
      <c r="P84" s="12">
        <v>0</v>
      </c>
      <c r="Q84" s="12">
        <v>-187</v>
      </c>
      <c r="S84" s="7" t="s">
        <v>837</v>
      </c>
      <c r="T84" s="7" t="s">
        <v>30</v>
      </c>
      <c r="U84" s="11" t="s">
        <v>838</v>
      </c>
    </row>
    <row r="85" spans="1:21" x14ac:dyDescent="0.2">
      <c r="A85" s="7">
        <v>176791</v>
      </c>
      <c r="B85" s="7" t="s">
        <v>839</v>
      </c>
      <c r="C85" s="7" t="s">
        <v>840</v>
      </c>
      <c r="D85" s="7" t="s">
        <v>350</v>
      </c>
      <c r="E85" s="7" t="s">
        <v>35</v>
      </c>
      <c r="F85" s="7" t="s">
        <v>75</v>
      </c>
      <c r="G85" s="13">
        <v>0.25</v>
      </c>
      <c r="H85" s="13">
        <v>0</v>
      </c>
      <c r="I85" s="7" t="s">
        <v>36</v>
      </c>
      <c r="J85" s="12">
        <v>0</v>
      </c>
      <c r="K85" s="12">
        <v>0</v>
      </c>
      <c r="L85" s="12">
        <v>0</v>
      </c>
      <c r="M85" s="10" t="s">
        <v>645</v>
      </c>
      <c r="N85" s="9">
        <v>15.5684</v>
      </c>
      <c r="O85" s="12">
        <v>0</v>
      </c>
      <c r="P85" s="12">
        <v>15.5684</v>
      </c>
      <c r="Q85" s="12">
        <v>15.5684</v>
      </c>
      <c r="S85" s="7" t="s">
        <v>841</v>
      </c>
      <c r="T85" s="7" t="s">
        <v>132</v>
      </c>
      <c r="U85" s="11" t="s">
        <v>838</v>
      </c>
    </row>
    <row r="86" spans="1:21" x14ac:dyDescent="0.2">
      <c r="A86" s="7">
        <v>361458</v>
      </c>
      <c r="B86" s="7" t="s">
        <v>842</v>
      </c>
      <c r="C86" s="7" t="s">
        <v>843</v>
      </c>
      <c r="D86" s="7" t="s">
        <v>191</v>
      </c>
      <c r="E86" s="7" t="s">
        <v>86</v>
      </c>
      <c r="F86" s="7" t="s">
        <v>87</v>
      </c>
      <c r="G86" s="13">
        <v>0.5</v>
      </c>
      <c r="H86" s="13">
        <v>0</v>
      </c>
      <c r="I86" s="7" t="s">
        <v>192</v>
      </c>
      <c r="J86" s="12">
        <v>0</v>
      </c>
      <c r="K86" s="12">
        <v>0</v>
      </c>
      <c r="L86" s="12">
        <v>0</v>
      </c>
      <c r="M86" s="10" t="s">
        <v>645</v>
      </c>
      <c r="N86" s="9">
        <v>-50</v>
      </c>
      <c r="O86" s="12">
        <v>0</v>
      </c>
      <c r="P86" s="12">
        <v>0</v>
      </c>
      <c r="Q86" s="12">
        <v>-50</v>
      </c>
      <c r="S86" s="7" t="s">
        <v>275</v>
      </c>
      <c r="T86" s="7" t="s">
        <v>30</v>
      </c>
      <c r="U86" s="11" t="s">
        <v>844</v>
      </c>
    </row>
    <row r="87" spans="1:21" x14ac:dyDescent="0.2">
      <c r="A87" s="7">
        <v>812022</v>
      </c>
      <c r="B87" s="7" t="s">
        <v>845</v>
      </c>
      <c r="C87" s="7" t="s">
        <v>846</v>
      </c>
      <c r="D87" s="7" t="s">
        <v>93</v>
      </c>
      <c r="E87" s="7" t="s">
        <v>94</v>
      </c>
      <c r="F87" s="7" t="s">
        <v>87</v>
      </c>
      <c r="G87" s="13">
        <v>0.5</v>
      </c>
      <c r="H87" s="13">
        <v>0</v>
      </c>
      <c r="I87" s="7" t="s">
        <v>95</v>
      </c>
      <c r="J87" s="12">
        <v>0</v>
      </c>
      <c r="K87" s="12">
        <v>0</v>
      </c>
      <c r="L87" s="12">
        <v>0</v>
      </c>
      <c r="M87" s="10" t="s">
        <v>645</v>
      </c>
      <c r="N87" s="9">
        <v>-30</v>
      </c>
      <c r="O87" s="12">
        <v>0</v>
      </c>
      <c r="P87" s="12">
        <v>0</v>
      </c>
      <c r="Q87" s="12">
        <v>-30</v>
      </c>
      <c r="S87" s="7" t="s">
        <v>180</v>
      </c>
      <c r="T87" s="7" t="s">
        <v>30</v>
      </c>
      <c r="U87" s="11" t="s">
        <v>844</v>
      </c>
    </row>
    <row r="88" spans="1:21" x14ac:dyDescent="0.2">
      <c r="A88" s="7">
        <v>864495</v>
      </c>
      <c r="B88" s="7" t="s">
        <v>847</v>
      </c>
      <c r="C88" s="7" t="s">
        <v>848</v>
      </c>
      <c r="D88" s="7" t="s">
        <v>191</v>
      </c>
      <c r="E88" s="7" t="s">
        <v>86</v>
      </c>
      <c r="F88" s="7" t="s">
        <v>87</v>
      </c>
      <c r="G88" s="13">
        <v>0.5</v>
      </c>
      <c r="H88" s="13">
        <v>0</v>
      </c>
      <c r="I88" s="7" t="s">
        <v>192</v>
      </c>
      <c r="J88" s="12">
        <v>0</v>
      </c>
      <c r="K88" s="12">
        <v>0</v>
      </c>
      <c r="L88" s="12">
        <v>0</v>
      </c>
      <c r="M88" s="10" t="s">
        <v>645</v>
      </c>
      <c r="N88" s="9">
        <v>-30</v>
      </c>
      <c r="O88" s="12">
        <v>0</v>
      </c>
      <c r="P88" s="12">
        <v>0</v>
      </c>
      <c r="Q88" s="12">
        <v>-30</v>
      </c>
      <c r="S88" s="7" t="s">
        <v>232</v>
      </c>
      <c r="T88" s="7" t="s">
        <v>119</v>
      </c>
      <c r="U88" s="11" t="s">
        <v>844</v>
      </c>
    </row>
    <row r="89" spans="1:21" x14ac:dyDescent="0.2">
      <c r="A89" s="7">
        <v>340428</v>
      </c>
      <c r="B89" s="7" t="s">
        <v>849</v>
      </c>
      <c r="C89" s="7" t="s">
        <v>850</v>
      </c>
      <c r="D89" s="7" t="s">
        <v>74</v>
      </c>
      <c r="E89" s="7" t="s">
        <v>53</v>
      </c>
      <c r="F89" s="7" t="s">
        <v>25</v>
      </c>
      <c r="G89" s="13">
        <v>0</v>
      </c>
      <c r="H89" s="13">
        <v>0</v>
      </c>
      <c r="I89" s="7" t="s">
        <v>36</v>
      </c>
      <c r="J89" s="12">
        <v>0</v>
      </c>
      <c r="K89" s="12">
        <v>0</v>
      </c>
      <c r="L89" s="12">
        <v>0</v>
      </c>
      <c r="M89" s="10" t="s">
        <v>645</v>
      </c>
      <c r="N89" s="9">
        <v>-674</v>
      </c>
      <c r="O89" s="12">
        <v>0</v>
      </c>
      <c r="P89" s="12">
        <v>0</v>
      </c>
      <c r="Q89" s="12">
        <v>-674</v>
      </c>
      <c r="S89" s="7" t="s">
        <v>351</v>
      </c>
      <c r="T89" s="7" t="s">
        <v>37</v>
      </c>
      <c r="U89" s="11" t="s">
        <v>557</v>
      </c>
    </row>
    <row r="90" spans="1:21" x14ac:dyDescent="0.2">
      <c r="A90" s="7">
        <v>864215</v>
      </c>
      <c r="B90" s="7" t="s">
        <v>851</v>
      </c>
      <c r="C90" s="7" t="s">
        <v>852</v>
      </c>
      <c r="D90" s="7" t="s">
        <v>551</v>
      </c>
      <c r="E90" s="7" t="s">
        <v>35</v>
      </c>
      <c r="F90" s="7" t="s">
        <v>75</v>
      </c>
      <c r="G90" s="13">
        <v>0.25</v>
      </c>
      <c r="H90" s="13">
        <v>0</v>
      </c>
      <c r="I90" s="7" t="s">
        <v>36</v>
      </c>
      <c r="J90" s="12">
        <v>0</v>
      </c>
      <c r="K90" s="12">
        <v>0</v>
      </c>
      <c r="L90" s="12">
        <v>0</v>
      </c>
      <c r="M90" s="10" t="s">
        <v>645</v>
      </c>
      <c r="N90" s="9">
        <v>2500</v>
      </c>
      <c r="O90" s="12">
        <v>0</v>
      </c>
      <c r="P90" s="12">
        <v>2500</v>
      </c>
      <c r="Q90" s="12">
        <v>2500</v>
      </c>
      <c r="S90" s="7" t="s">
        <v>128</v>
      </c>
      <c r="T90" s="7" t="s">
        <v>37</v>
      </c>
      <c r="U90" s="11" t="s">
        <v>557</v>
      </c>
    </row>
    <row r="91" spans="1:21" x14ac:dyDescent="0.2">
      <c r="A91" s="7">
        <v>684432</v>
      </c>
      <c r="B91" s="7" t="s">
        <v>853</v>
      </c>
      <c r="C91" s="7" t="s">
        <v>854</v>
      </c>
      <c r="D91" s="7" t="s">
        <v>191</v>
      </c>
      <c r="E91" s="7" t="s">
        <v>86</v>
      </c>
      <c r="F91" s="7" t="s">
        <v>87</v>
      </c>
      <c r="G91" s="13">
        <v>0.5</v>
      </c>
      <c r="H91" s="13">
        <v>0</v>
      </c>
      <c r="I91" s="7" t="s">
        <v>192</v>
      </c>
      <c r="J91" s="12">
        <v>0</v>
      </c>
      <c r="K91" s="12">
        <v>0</v>
      </c>
      <c r="L91" s="12">
        <v>0</v>
      </c>
      <c r="M91" s="10" t="s">
        <v>645</v>
      </c>
      <c r="N91" s="9">
        <v>-40</v>
      </c>
      <c r="O91" s="12">
        <v>0</v>
      </c>
      <c r="P91" s="12">
        <v>0</v>
      </c>
      <c r="Q91" s="12">
        <v>-40</v>
      </c>
      <c r="S91" s="7" t="s">
        <v>171</v>
      </c>
      <c r="T91" s="7" t="s">
        <v>30</v>
      </c>
      <c r="U91" s="11" t="s">
        <v>557</v>
      </c>
    </row>
    <row r="92" spans="1:21" x14ac:dyDescent="0.2">
      <c r="A92" s="7">
        <v>756031</v>
      </c>
      <c r="B92" s="7" t="s">
        <v>855</v>
      </c>
      <c r="C92" s="7" t="s">
        <v>856</v>
      </c>
      <c r="D92" s="7" t="s">
        <v>191</v>
      </c>
      <c r="E92" s="7" t="s">
        <v>86</v>
      </c>
      <c r="F92" s="7" t="s">
        <v>87</v>
      </c>
      <c r="G92" s="13">
        <v>0.5</v>
      </c>
      <c r="H92" s="13">
        <v>0</v>
      </c>
      <c r="I92" s="7" t="s">
        <v>192</v>
      </c>
      <c r="J92" s="12">
        <v>0</v>
      </c>
      <c r="K92" s="12">
        <v>0</v>
      </c>
      <c r="L92" s="12">
        <v>0</v>
      </c>
      <c r="M92" s="10" t="s">
        <v>645</v>
      </c>
      <c r="N92" s="9">
        <v>-50</v>
      </c>
      <c r="O92" s="12">
        <v>0</v>
      </c>
      <c r="P92" s="12">
        <v>0</v>
      </c>
      <c r="Q92" s="12">
        <v>-50</v>
      </c>
      <c r="S92" s="7" t="s">
        <v>391</v>
      </c>
      <c r="T92" s="7" t="s">
        <v>30</v>
      </c>
      <c r="U92" s="11" t="s">
        <v>557</v>
      </c>
    </row>
    <row r="93" spans="1:21" x14ac:dyDescent="0.2">
      <c r="A93" s="7">
        <v>87480</v>
      </c>
      <c r="B93" s="7" t="s">
        <v>857</v>
      </c>
      <c r="C93" s="7" t="s">
        <v>858</v>
      </c>
      <c r="D93" s="7" t="s">
        <v>604</v>
      </c>
      <c r="E93" s="7" t="s">
        <v>605</v>
      </c>
      <c r="F93" s="7" t="s">
        <v>25</v>
      </c>
      <c r="G93" s="13">
        <v>1</v>
      </c>
      <c r="H93" s="13">
        <v>0</v>
      </c>
      <c r="I93" s="7" t="s">
        <v>606</v>
      </c>
      <c r="J93" s="12">
        <v>0</v>
      </c>
      <c r="K93" s="12">
        <v>0</v>
      </c>
      <c r="L93" s="12">
        <v>0</v>
      </c>
      <c r="M93" s="10" t="s">
        <v>645</v>
      </c>
      <c r="N93" s="9">
        <v>1809</v>
      </c>
      <c r="O93" s="12">
        <v>0</v>
      </c>
      <c r="P93" s="12">
        <v>1809</v>
      </c>
      <c r="Q93" s="12">
        <v>1809</v>
      </c>
      <c r="S93" s="7" t="s">
        <v>149</v>
      </c>
      <c r="T93" s="7" t="s">
        <v>119</v>
      </c>
      <c r="U93" s="11" t="s">
        <v>859</v>
      </c>
    </row>
    <row r="94" spans="1:21" x14ac:dyDescent="0.2">
      <c r="A94" s="7">
        <v>291071</v>
      </c>
      <c r="B94" s="7" t="s">
        <v>860</v>
      </c>
      <c r="C94" s="7" t="s">
        <v>861</v>
      </c>
      <c r="D94" s="7" t="s">
        <v>98</v>
      </c>
      <c r="E94" s="7" t="s">
        <v>163</v>
      </c>
      <c r="F94" s="7" t="s">
        <v>25</v>
      </c>
      <c r="G94" s="13">
        <v>0.5</v>
      </c>
      <c r="H94" s="13">
        <v>0</v>
      </c>
      <c r="I94" s="7" t="s">
        <v>164</v>
      </c>
      <c r="J94" s="12">
        <v>0</v>
      </c>
      <c r="K94" s="12">
        <v>0</v>
      </c>
      <c r="L94" s="12">
        <v>0</v>
      </c>
      <c r="M94" s="10" t="s">
        <v>645</v>
      </c>
      <c r="N94" s="9">
        <v>-128000</v>
      </c>
      <c r="O94" s="12">
        <v>0</v>
      </c>
      <c r="P94" s="12">
        <v>0</v>
      </c>
      <c r="Q94" s="12">
        <v>-128000</v>
      </c>
      <c r="S94" s="7" t="s">
        <v>89</v>
      </c>
      <c r="T94" s="7" t="s">
        <v>108</v>
      </c>
      <c r="U94" s="11" t="s">
        <v>862</v>
      </c>
    </row>
    <row r="95" spans="1:21" x14ac:dyDescent="0.2">
      <c r="A95" s="7">
        <v>620961</v>
      </c>
      <c r="B95" s="7" t="s">
        <v>863</v>
      </c>
      <c r="C95" s="7" t="s">
        <v>864</v>
      </c>
      <c r="D95" s="7" t="s">
        <v>191</v>
      </c>
      <c r="E95" s="7" t="s">
        <v>86</v>
      </c>
      <c r="F95" s="7" t="s">
        <v>87</v>
      </c>
      <c r="G95" s="13">
        <v>0.5</v>
      </c>
      <c r="H95" s="13">
        <v>0</v>
      </c>
      <c r="I95" s="7" t="s">
        <v>192</v>
      </c>
      <c r="J95" s="12">
        <v>0</v>
      </c>
      <c r="K95" s="12">
        <v>0</v>
      </c>
      <c r="L95" s="12">
        <v>0</v>
      </c>
      <c r="M95" s="10" t="s">
        <v>645</v>
      </c>
      <c r="N95" s="9">
        <v>-30.25</v>
      </c>
      <c r="O95" s="12">
        <v>0</v>
      </c>
      <c r="P95" s="12">
        <v>0</v>
      </c>
      <c r="Q95" s="12">
        <v>-30.25</v>
      </c>
      <c r="S95" s="7" t="s">
        <v>696</v>
      </c>
      <c r="T95" s="7" t="s">
        <v>119</v>
      </c>
      <c r="U95" s="11" t="s">
        <v>865</v>
      </c>
    </row>
    <row r="96" spans="1:21" x14ac:dyDescent="0.2">
      <c r="A96" s="7">
        <v>271458</v>
      </c>
      <c r="B96" s="7" t="s">
        <v>866</v>
      </c>
      <c r="C96" s="7" t="s">
        <v>867</v>
      </c>
      <c r="D96" s="7" t="s">
        <v>191</v>
      </c>
      <c r="E96" s="7" t="s">
        <v>86</v>
      </c>
      <c r="F96" s="7" t="s">
        <v>87</v>
      </c>
      <c r="G96" s="13">
        <v>0.5</v>
      </c>
      <c r="H96" s="13">
        <v>0</v>
      </c>
      <c r="I96" s="7" t="s">
        <v>192</v>
      </c>
      <c r="J96" s="12">
        <v>0</v>
      </c>
      <c r="K96" s="12">
        <v>0</v>
      </c>
      <c r="L96" s="12">
        <v>0</v>
      </c>
      <c r="M96" s="10" t="s">
        <v>645</v>
      </c>
      <c r="N96" s="9">
        <v>69.31</v>
      </c>
      <c r="O96" s="12">
        <v>0</v>
      </c>
      <c r="P96" s="12">
        <v>69.31</v>
      </c>
      <c r="Q96" s="12">
        <v>69.31</v>
      </c>
      <c r="S96" s="7" t="s">
        <v>124</v>
      </c>
      <c r="T96" s="7" t="s">
        <v>119</v>
      </c>
      <c r="U96" s="11" t="s">
        <v>868</v>
      </c>
    </row>
    <row r="97" spans="1:21" x14ac:dyDescent="0.2">
      <c r="A97" s="7">
        <v>647732</v>
      </c>
      <c r="B97" s="7" t="s">
        <v>869</v>
      </c>
      <c r="C97" s="7" t="s">
        <v>870</v>
      </c>
      <c r="D97" s="7" t="s">
        <v>191</v>
      </c>
      <c r="E97" s="7" t="s">
        <v>86</v>
      </c>
      <c r="F97" s="7" t="s">
        <v>87</v>
      </c>
      <c r="G97" s="13">
        <v>0.5</v>
      </c>
      <c r="H97" s="13">
        <v>0</v>
      </c>
      <c r="I97" s="7" t="s">
        <v>192</v>
      </c>
      <c r="J97" s="12">
        <v>0</v>
      </c>
      <c r="K97" s="12">
        <v>0</v>
      </c>
      <c r="L97" s="12">
        <v>0</v>
      </c>
      <c r="M97" s="10" t="s">
        <v>645</v>
      </c>
      <c r="N97" s="9">
        <v>-15</v>
      </c>
      <c r="O97" s="12">
        <v>0</v>
      </c>
      <c r="P97" s="12">
        <v>0</v>
      </c>
      <c r="Q97" s="12">
        <v>-15</v>
      </c>
      <c r="S97" s="7" t="s">
        <v>408</v>
      </c>
      <c r="T97" s="7" t="s">
        <v>119</v>
      </c>
      <c r="U97" s="11" t="s">
        <v>871</v>
      </c>
    </row>
    <row r="98" spans="1:21" x14ac:dyDescent="0.2">
      <c r="A98" s="7">
        <v>161939</v>
      </c>
      <c r="B98" s="7" t="s">
        <v>872</v>
      </c>
      <c r="C98" s="7" t="s">
        <v>873</v>
      </c>
      <c r="D98" s="7" t="s">
        <v>191</v>
      </c>
      <c r="E98" s="7" t="s">
        <v>86</v>
      </c>
      <c r="F98" s="7" t="s">
        <v>87</v>
      </c>
      <c r="G98" s="13">
        <v>0.5</v>
      </c>
      <c r="H98" s="13">
        <v>0</v>
      </c>
      <c r="I98" s="7" t="s">
        <v>192</v>
      </c>
      <c r="J98" s="12">
        <v>0</v>
      </c>
      <c r="K98" s="12">
        <v>0</v>
      </c>
      <c r="L98" s="12">
        <v>0</v>
      </c>
      <c r="M98" s="10" t="s">
        <v>645</v>
      </c>
      <c r="N98" s="9">
        <v>-8</v>
      </c>
      <c r="O98" s="12">
        <v>0</v>
      </c>
      <c r="P98" s="12">
        <v>0</v>
      </c>
      <c r="Q98" s="12">
        <v>-8</v>
      </c>
      <c r="S98" s="7" t="s">
        <v>149</v>
      </c>
      <c r="T98" s="7" t="s">
        <v>119</v>
      </c>
      <c r="U98" s="11" t="s">
        <v>871</v>
      </c>
    </row>
    <row r="99" spans="1:21" x14ac:dyDescent="0.2">
      <c r="A99" s="7">
        <v>802875</v>
      </c>
      <c r="B99" s="7" t="s">
        <v>874</v>
      </c>
      <c r="C99" s="7" t="s">
        <v>874</v>
      </c>
      <c r="D99" s="7" t="s">
        <v>74</v>
      </c>
      <c r="E99" s="7" t="s">
        <v>53</v>
      </c>
      <c r="F99" s="7" t="s">
        <v>75</v>
      </c>
      <c r="G99" s="13">
        <v>0</v>
      </c>
      <c r="H99" s="13">
        <v>0</v>
      </c>
      <c r="I99" s="7" t="s">
        <v>36</v>
      </c>
      <c r="J99" s="12">
        <v>0</v>
      </c>
      <c r="K99" s="12">
        <v>0</v>
      </c>
      <c r="L99" s="12">
        <v>0</v>
      </c>
      <c r="M99" s="10" t="s">
        <v>645</v>
      </c>
      <c r="N99" s="9">
        <v>500.21969999999999</v>
      </c>
      <c r="O99" s="12">
        <v>0</v>
      </c>
      <c r="P99" s="12">
        <v>500.21969999999999</v>
      </c>
      <c r="Q99" s="12">
        <v>500.21969999999999</v>
      </c>
      <c r="S99" s="7" t="s">
        <v>646</v>
      </c>
      <c r="T99" s="7" t="s">
        <v>37</v>
      </c>
      <c r="U99" s="11" t="s">
        <v>430</v>
      </c>
    </row>
    <row r="100" spans="1:21" x14ac:dyDescent="0.2">
      <c r="A100" s="7">
        <v>158380</v>
      </c>
      <c r="B100" s="7" t="s">
        <v>875</v>
      </c>
      <c r="C100" s="7" t="s">
        <v>876</v>
      </c>
      <c r="D100" s="7" t="s">
        <v>98</v>
      </c>
      <c r="E100" s="7" t="s">
        <v>112</v>
      </c>
      <c r="F100" s="7" t="s">
        <v>87</v>
      </c>
      <c r="G100" s="13">
        <v>0.5</v>
      </c>
      <c r="H100" s="13">
        <v>0</v>
      </c>
      <c r="I100" s="7" t="s">
        <v>113</v>
      </c>
      <c r="J100" s="12">
        <v>0</v>
      </c>
      <c r="K100" s="12">
        <v>0</v>
      </c>
      <c r="L100" s="12">
        <v>0</v>
      </c>
      <c r="M100" s="10" t="s">
        <v>645</v>
      </c>
      <c r="N100" s="9">
        <v>-9</v>
      </c>
      <c r="O100" s="12">
        <v>0</v>
      </c>
      <c r="P100" s="12">
        <v>0</v>
      </c>
      <c r="Q100" s="12">
        <v>-9</v>
      </c>
      <c r="S100" s="7" t="s">
        <v>171</v>
      </c>
      <c r="T100" s="7" t="s">
        <v>30</v>
      </c>
      <c r="U100" s="11" t="s">
        <v>430</v>
      </c>
    </row>
    <row r="101" spans="1:21" x14ac:dyDescent="0.2">
      <c r="A101" s="7">
        <v>808078</v>
      </c>
      <c r="B101" s="7" t="s">
        <v>877</v>
      </c>
      <c r="C101" s="7" t="s">
        <v>878</v>
      </c>
      <c r="D101" s="7" t="s">
        <v>98</v>
      </c>
      <c r="E101" s="7" t="s">
        <v>879</v>
      </c>
      <c r="F101" s="7" t="s">
        <v>87</v>
      </c>
      <c r="G101" s="13">
        <v>0.5</v>
      </c>
      <c r="H101" s="13">
        <v>0</v>
      </c>
      <c r="I101" s="7" t="s">
        <v>880</v>
      </c>
      <c r="J101" s="12">
        <v>0</v>
      </c>
      <c r="K101" s="12">
        <v>0</v>
      </c>
      <c r="L101" s="12">
        <v>0</v>
      </c>
      <c r="M101" s="10" t="s">
        <v>645</v>
      </c>
      <c r="N101" s="9">
        <v>-2.74</v>
      </c>
      <c r="O101" s="12">
        <v>0</v>
      </c>
      <c r="P101" s="12">
        <v>0</v>
      </c>
      <c r="Q101" s="12">
        <v>-2.74</v>
      </c>
      <c r="S101" s="7" t="s">
        <v>696</v>
      </c>
      <c r="T101" s="7" t="s">
        <v>30</v>
      </c>
      <c r="U101" s="11" t="s">
        <v>430</v>
      </c>
    </row>
    <row r="102" spans="1:21" x14ac:dyDescent="0.2">
      <c r="A102" s="7">
        <v>419134</v>
      </c>
      <c r="B102" s="7" t="s">
        <v>881</v>
      </c>
      <c r="C102" s="7" t="s">
        <v>882</v>
      </c>
      <c r="D102" s="7" t="s">
        <v>98</v>
      </c>
      <c r="E102" s="7" t="s">
        <v>178</v>
      </c>
      <c r="F102" s="7" t="s">
        <v>87</v>
      </c>
      <c r="G102" s="13">
        <v>0.5</v>
      </c>
      <c r="H102" s="13">
        <v>0</v>
      </c>
      <c r="I102" s="7" t="s">
        <v>179</v>
      </c>
      <c r="J102" s="12">
        <v>0</v>
      </c>
      <c r="K102" s="12">
        <v>0</v>
      </c>
      <c r="L102" s="12">
        <v>0</v>
      </c>
      <c r="M102" s="10" t="s">
        <v>645</v>
      </c>
      <c r="N102" s="9">
        <v>28.6006</v>
      </c>
      <c r="O102" s="12">
        <v>0</v>
      </c>
      <c r="P102" s="12">
        <v>28.6006</v>
      </c>
      <c r="Q102" s="12">
        <v>28.6006</v>
      </c>
      <c r="S102" s="7" t="s">
        <v>180</v>
      </c>
      <c r="T102" s="7" t="s">
        <v>30</v>
      </c>
      <c r="U102" s="11" t="s">
        <v>280</v>
      </c>
    </row>
    <row r="103" spans="1:21" x14ac:dyDescent="0.2">
      <c r="A103" s="7">
        <v>845638</v>
      </c>
      <c r="B103" s="7" t="s">
        <v>883</v>
      </c>
      <c r="C103" s="7" t="s">
        <v>884</v>
      </c>
      <c r="D103" s="7" t="s">
        <v>609</v>
      </c>
      <c r="E103" s="7" t="s">
        <v>49</v>
      </c>
      <c r="F103" s="7" t="s">
        <v>75</v>
      </c>
      <c r="G103" s="13">
        <v>0.25</v>
      </c>
      <c r="H103" s="13">
        <v>0</v>
      </c>
      <c r="I103" s="7" t="s">
        <v>36</v>
      </c>
      <c r="J103" s="12">
        <v>0</v>
      </c>
      <c r="K103" s="12">
        <v>0</v>
      </c>
      <c r="L103" s="12">
        <v>0</v>
      </c>
      <c r="M103" s="10" t="s">
        <v>645</v>
      </c>
      <c r="N103" s="9">
        <v>250</v>
      </c>
      <c r="O103" s="12">
        <v>0</v>
      </c>
      <c r="P103" s="12">
        <v>250</v>
      </c>
      <c r="Q103" s="12">
        <v>250</v>
      </c>
      <c r="S103" s="7" t="s">
        <v>375</v>
      </c>
      <c r="T103" s="7" t="s">
        <v>37</v>
      </c>
      <c r="U103" s="11" t="s">
        <v>82</v>
      </c>
    </row>
    <row r="104" spans="1:21" x14ac:dyDescent="0.2">
      <c r="A104" s="7">
        <v>416664</v>
      </c>
      <c r="B104" s="7" t="s">
        <v>885</v>
      </c>
      <c r="C104" s="7" t="s">
        <v>886</v>
      </c>
      <c r="D104" s="7" t="s">
        <v>350</v>
      </c>
      <c r="E104" s="7" t="s">
        <v>35</v>
      </c>
      <c r="F104" s="7" t="s">
        <v>75</v>
      </c>
      <c r="G104" s="13">
        <v>0.25</v>
      </c>
      <c r="H104" s="13">
        <v>0</v>
      </c>
      <c r="I104" s="7" t="s">
        <v>36</v>
      </c>
      <c r="J104" s="12">
        <v>0</v>
      </c>
      <c r="K104" s="12">
        <v>0</v>
      </c>
      <c r="L104" s="12">
        <v>0</v>
      </c>
      <c r="M104" s="10" t="s">
        <v>645</v>
      </c>
      <c r="N104" s="9">
        <v>-14.06</v>
      </c>
      <c r="O104" s="12">
        <v>0</v>
      </c>
      <c r="P104" s="12">
        <v>0</v>
      </c>
      <c r="Q104" s="12">
        <v>-14.06</v>
      </c>
      <c r="S104" s="7" t="s">
        <v>646</v>
      </c>
      <c r="T104" s="7" t="s">
        <v>37</v>
      </c>
      <c r="U104" s="11" t="s">
        <v>82</v>
      </c>
    </row>
    <row r="105" spans="1:21" x14ac:dyDescent="0.2">
      <c r="A105" s="7">
        <v>679975</v>
      </c>
      <c r="B105" s="7" t="s">
        <v>887</v>
      </c>
      <c r="C105" s="7" t="s">
        <v>888</v>
      </c>
      <c r="D105" s="7" t="s">
        <v>122</v>
      </c>
      <c r="E105" s="7" t="s">
        <v>35</v>
      </c>
      <c r="F105" s="7" t="s">
        <v>75</v>
      </c>
      <c r="G105" s="13">
        <v>0.25</v>
      </c>
      <c r="H105" s="13">
        <v>0</v>
      </c>
      <c r="I105" s="7" t="s">
        <v>36</v>
      </c>
      <c r="J105" s="12">
        <v>0</v>
      </c>
      <c r="K105" s="12">
        <v>0</v>
      </c>
      <c r="L105" s="12">
        <v>0</v>
      </c>
      <c r="M105" s="10" t="s">
        <v>645</v>
      </c>
      <c r="N105" s="9">
        <v>249.93989999999999</v>
      </c>
      <c r="O105" s="12">
        <v>0</v>
      </c>
      <c r="P105" s="12">
        <v>249.93989999999999</v>
      </c>
      <c r="Q105" s="12">
        <v>249.93989999999999</v>
      </c>
      <c r="S105" s="7" t="s">
        <v>124</v>
      </c>
      <c r="T105" s="7" t="s">
        <v>37</v>
      </c>
      <c r="U105" s="11" t="s">
        <v>82</v>
      </c>
    </row>
    <row r="106" spans="1:21" x14ac:dyDescent="0.2">
      <c r="A106" s="7">
        <v>864461</v>
      </c>
      <c r="B106" s="7" t="s">
        <v>889</v>
      </c>
      <c r="C106" s="7" t="s">
        <v>890</v>
      </c>
      <c r="D106" s="7" t="s">
        <v>122</v>
      </c>
      <c r="E106" s="7" t="s">
        <v>35</v>
      </c>
      <c r="F106" s="7" t="s">
        <v>25</v>
      </c>
      <c r="G106" s="13">
        <v>0.25</v>
      </c>
      <c r="H106" s="13">
        <v>0</v>
      </c>
      <c r="I106" s="7" t="s">
        <v>36</v>
      </c>
      <c r="J106" s="12">
        <v>0</v>
      </c>
      <c r="K106" s="12">
        <v>0</v>
      </c>
      <c r="L106" s="12">
        <v>0</v>
      </c>
      <c r="M106" s="10" t="s">
        <v>645</v>
      </c>
      <c r="N106" s="9">
        <v>1337</v>
      </c>
      <c r="O106" s="12">
        <v>0</v>
      </c>
      <c r="P106" s="12">
        <v>1337</v>
      </c>
      <c r="Q106" s="12">
        <v>1337</v>
      </c>
      <c r="S106" s="7" t="s">
        <v>171</v>
      </c>
      <c r="T106" s="7" t="s">
        <v>37</v>
      </c>
      <c r="U106" s="11" t="s">
        <v>82</v>
      </c>
    </row>
    <row r="107" spans="1:21" x14ac:dyDescent="0.2">
      <c r="A107" s="7">
        <v>431916</v>
      </c>
      <c r="B107" s="7" t="s">
        <v>891</v>
      </c>
      <c r="C107" s="7" t="s">
        <v>892</v>
      </c>
      <c r="D107" s="7" t="s">
        <v>168</v>
      </c>
      <c r="E107" s="7" t="s">
        <v>169</v>
      </c>
      <c r="F107" s="7" t="s">
        <v>87</v>
      </c>
      <c r="G107" s="13">
        <v>0.5</v>
      </c>
      <c r="H107" s="13">
        <v>0</v>
      </c>
      <c r="I107" s="7" t="s">
        <v>170</v>
      </c>
      <c r="J107" s="12">
        <v>0</v>
      </c>
      <c r="K107" s="12">
        <v>0</v>
      </c>
      <c r="L107" s="12">
        <v>0</v>
      </c>
      <c r="M107" s="10" t="s">
        <v>645</v>
      </c>
      <c r="N107" s="9">
        <v>27.3</v>
      </c>
      <c r="O107" s="12">
        <v>0</v>
      </c>
      <c r="P107" s="12">
        <v>27.3</v>
      </c>
      <c r="Q107" s="12">
        <v>27.3</v>
      </c>
      <c r="S107" s="7" t="s">
        <v>646</v>
      </c>
      <c r="T107" s="7" t="s">
        <v>30</v>
      </c>
      <c r="U107" s="11" t="s">
        <v>82</v>
      </c>
    </row>
    <row r="108" spans="1:21" x14ac:dyDescent="0.2">
      <c r="A108" s="7">
        <v>682727</v>
      </c>
      <c r="B108" s="7" t="s">
        <v>893</v>
      </c>
      <c r="C108" s="7" t="s">
        <v>894</v>
      </c>
      <c r="D108" s="7" t="s">
        <v>122</v>
      </c>
      <c r="E108" s="7" t="s">
        <v>35</v>
      </c>
      <c r="F108" s="7" t="s">
        <v>75</v>
      </c>
      <c r="G108" s="13">
        <v>0.25</v>
      </c>
      <c r="H108" s="13">
        <v>0</v>
      </c>
      <c r="I108" s="7" t="s">
        <v>36</v>
      </c>
      <c r="J108" s="12">
        <v>0</v>
      </c>
      <c r="K108" s="12">
        <v>0</v>
      </c>
      <c r="L108" s="12">
        <v>0</v>
      </c>
      <c r="M108" s="10" t="s">
        <v>645</v>
      </c>
      <c r="N108" s="9">
        <v>694.06010000000003</v>
      </c>
      <c r="O108" s="12">
        <v>0</v>
      </c>
      <c r="P108" s="12">
        <v>694.06010000000003</v>
      </c>
      <c r="Q108" s="12">
        <v>694.06010000000003</v>
      </c>
      <c r="S108" s="7" t="s">
        <v>375</v>
      </c>
      <c r="T108" s="7" t="s">
        <v>132</v>
      </c>
      <c r="U108" s="11" t="s">
        <v>82</v>
      </c>
    </row>
    <row r="109" spans="1:21" x14ac:dyDescent="0.2">
      <c r="A109" s="7">
        <v>686732</v>
      </c>
      <c r="B109" s="7" t="s">
        <v>895</v>
      </c>
      <c r="C109" s="7" t="s">
        <v>896</v>
      </c>
      <c r="D109" s="7" t="s">
        <v>74</v>
      </c>
      <c r="E109" s="7" t="s">
        <v>35</v>
      </c>
      <c r="F109" s="7" t="s">
        <v>75</v>
      </c>
      <c r="G109" s="13">
        <v>0</v>
      </c>
      <c r="H109" s="13">
        <v>0</v>
      </c>
      <c r="I109" s="7" t="s">
        <v>36</v>
      </c>
      <c r="J109" s="12">
        <v>0</v>
      </c>
      <c r="K109" s="12">
        <v>0</v>
      </c>
      <c r="L109" s="12">
        <v>0</v>
      </c>
      <c r="M109" s="10" t="s">
        <v>645</v>
      </c>
      <c r="N109" s="9">
        <v>499.76979999999998</v>
      </c>
      <c r="O109" s="12">
        <v>0</v>
      </c>
      <c r="P109" s="12">
        <v>499.76979999999998</v>
      </c>
      <c r="Q109" s="12">
        <v>499.76979999999998</v>
      </c>
      <c r="S109" s="7" t="s">
        <v>77</v>
      </c>
      <c r="T109" s="7" t="s">
        <v>132</v>
      </c>
      <c r="U109" s="11" t="s">
        <v>82</v>
      </c>
    </row>
    <row r="110" spans="1:21" x14ac:dyDescent="0.2">
      <c r="A110" s="7">
        <v>382848</v>
      </c>
      <c r="B110" s="7" t="s">
        <v>897</v>
      </c>
      <c r="C110" s="7" t="s">
        <v>898</v>
      </c>
      <c r="D110" s="7" t="s">
        <v>191</v>
      </c>
      <c r="E110" s="7" t="s">
        <v>86</v>
      </c>
      <c r="F110" s="7" t="s">
        <v>87</v>
      </c>
      <c r="G110" s="13">
        <v>0.5</v>
      </c>
      <c r="H110" s="13">
        <v>0</v>
      </c>
      <c r="I110" s="7" t="s">
        <v>192</v>
      </c>
      <c r="J110" s="12">
        <v>0</v>
      </c>
      <c r="K110" s="12">
        <v>0</v>
      </c>
      <c r="L110" s="12">
        <v>0</v>
      </c>
      <c r="M110" s="10" t="s">
        <v>645</v>
      </c>
      <c r="N110" s="9">
        <v>-30</v>
      </c>
      <c r="O110" s="12">
        <v>0</v>
      </c>
      <c r="P110" s="12">
        <v>0</v>
      </c>
      <c r="Q110" s="12">
        <v>-30</v>
      </c>
      <c r="S110" s="7" t="s">
        <v>235</v>
      </c>
      <c r="T110" s="7" t="s">
        <v>30</v>
      </c>
      <c r="U110" s="11" t="s">
        <v>308</v>
      </c>
    </row>
    <row r="111" spans="1:21" x14ac:dyDescent="0.2">
      <c r="A111" s="7">
        <v>863331</v>
      </c>
      <c r="B111" s="7" t="s">
        <v>899</v>
      </c>
      <c r="C111" s="7" t="s">
        <v>900</v>
      </c>
      <c r="D111" s="7" t="s">
        <v>98</v>
      </c>
      <c r="E111" s="7" t="s">
        <v>112</v>
      </c>
      <c r="F111" s="7" t="s">
        <v>87</v>
      </c>
      <c r="G111" s="13">
        <v>0.5</v>
      </c>
      <c r="H111" s="13">
        <v>0</v>
      </c>
      <c r="I111" s="7" t="s">
        <v>113</v>
      </c>
      <c r="J111" s="12">
        <v>0</v>
      </c>
      <c r="K111" s="12">
        <v>0</v>
      </c>
      <c r="L111" s="12">
        <v>0</v>
      </c>
      <c r="M111" s="10" t="s">
        <v>645</v>
      </c>
      <c r="N111" s="9">
        <v>9.41</v>
      </c>
      <c r="O111" s="12">
        <v>0</v>
      </c>
      <c r="P111" s="12">
        <v>9.41</v>
      </c>
      <c r="Q111" s="12">
        <v>9.41</v>
      </c>
      <c r="S111" s="7" t="s">
        <v>375</v>
      </c>
      <c r="T111" s="7" t="s">
        <v>30</v>
      </c>
      <c r="U111" s="11" t="s">
        <v>308</v>
      </c>
    </row>
    <row r="112" spans="1:21" x14ac:dyDescent="0.2">
      <c r="A112" s="7">
        <v>176931</v>
      </c>
      <c r="B112" s="7" t="s">
        <v>901</v>
      </c>
      <c r="C112" s="7">
        <v>176931</v>
      </c>
      <c r="D112" s="7" t="s">
        <v>191</v>
      </c>
      <c r="E112" s="7" t="s">
        <v>86</v>
      </c>
      <c r="F112" s="7" t="s">
        <v>87</v>
      </c>
      <c r="G112" s="13">
        <v>0.5</v>
      </c>
      <c r="H112" s="13">
        <v>0</v>
      </c>
      <c r="I112" s="7" t="s">
        <v>192</v>
      </c>
      <c r="J112" s="12">
        <v>0</v>
      </c>
      <c r="K112" s="12">
        <v>0</v>
      </c>
      <c r="L112" s="12">
        <v>0</v>
      </c>
      <c r="M112" s="10" t="s">
        <v>645</v>
      </c>
      <c r="N112" s="9">
        <v>-549</v>
      </c>
      <c r="O112" s="12">
        <v>0</v>
      </c>
      <c r="P112" s="12">
        <v>0</v>
      </c>
      <c r="Q112" s="12">
        <v>-549</v>
      </c>
      <c r="S112" s="7" t="s">
        <v>419</v>
      </c>
      <c r="T112" s="7" t="s">
        <v>119</v>
      </c>
      <c r="U112" s="11" t="s">
        <v>308</v>
      </c>
    </row>
    <row r="113" spans="1:21" x14ac:dyDescent="0.2">
      <c r="A113" s="7">
        <v>415905</v>
      </c>
      <c r="B113" s="7" t="s">
        <v>902</v>
      </c>
      <c r="C113" s="7" t="s">
        <v>902</v>
      </c>
      <c r="D113" s="7" t="s">
        <v>191</v>
      </c>
      <c r="E113" s="7" t="s">
        <v>86</v>
      </c>
      <c r="F113" s="7" t="s">
        <v>87</v>
      </c>
      <c r="G113" s="13">
        <v>0.5</v>
      </c>
      <c r="H113" s="13">
        <v>0</v>
      </c>
      <c r="I113" s="7" t="s">
        <v>192</v>
      </c>
      <c r="J113" s="12">
        <v>0</v>
      </c>
      <c r="K113" s="12">
        <v>0</v>
      </c>
      <c r="L113" s="12">
        <v>0</v>
      </c>
      <c r="M113" s="10" t="s">
        <v>645</v>
      </c>
      <c r="N113" s="9">
        <v>30</v>
      </c>
      <c r="O113" s="12">
        <v>0</v>
      </c>
      <c r="P113" s="12">
        <v>30</v>
      </c>
      <c r="Q113" s="12">
        <v>30</v>
      </c>
      <c r="S113" s="7" t="s">
        <v>391</v>
      </c>
      <c r="T113" s="7" t="s">
        <v>30</v>
      </c>
      <c r="U113" s="11" t="s">
        <v>433</v>
      </c>
    </row>
    <row r="114" spans="1:21" x14ac:dyDescent="0.2">
      <c r="A114" s="7">
        <v>692077</v>
      </c>
      <c r="B114" s="7" t="s">
        <v>903</v>
      </c>
      <c r="C114" s="7" t="s">
        <v>904</v>
      </c>
      <c r="D114" s="7" t="s">
        <v>98</v>
      </c>
      <c r="E114" s="7" t="s">
        <v>112</v>
      </c>
      <c r="F114" s="7" t="s">
        <v>87</v>
      </c>
      <c r="G114" s="13">
        <v>0.5</v>
      </c>
      <c r="H114" s="13">
        <v>0</v>
      </c>
      <c r="I114" s="7" t="s">
        <v>113</v>
      </c>
      <c r="J114" s="12">
        <v>0</v>
      </c>
      <c r="K114" s="12">
        <v>0</v>
      </c>
      <c r="L114" s="12">
        <v>0</v>
      </c>
      <c r="M114" s="10" t="s">
        <v>645</v>
      </c>
      <c r="N114" s="9">
        <v>-3000</v>
      </c>
      <c r="O114" s="12">
        <v>0</v>
      </c>
      <c r="P114" s="12">
        <v>0</v>
      </c>
      <c r="Q114" s="12">
        <v>-3000</v>
      </c>
      <c r="S114" s="7" t="s">
        <v>102</v>
      </c>
      <c r="T114" s="7" t="s">
        <v>30</v>
      </c>
      <c r="U114" s="11" t="s">
        <v>433</v>
      </c>
    </row>
    <row r="115" spans="1:21" x14ac:dyDescent="0.2">
      <c r="A115" s="7">
        <v>332874</v>
      </c>
      <c r="B115" s="7" t="s">
        <v>905</v>
      </c>
      <c r="C115" s="7" t="s">
        <v>906</v>
      </c>
      <c r="D115" s="7" t="s">
        <v>191</v>
      </c>
      <c r="E115" s="7" t="s">
        <v>86</v>
      </c>
      <c r="F115" s="7" t="s">
        <v>87</v>
      </c>
      <c r="G115" s="13">
        <v>0.5</v>
      </c>
      <c r="H115" s="13">
        <v>0</v>
      </c>
      <c r="I115" s="7" t="s">
        <v>192</v>
      </c>
      <c r="J115" s="12">
        <v>0</v>
      </c>
      <c r="K115" s="12">
        <v>0</v>
      </c>
      <c r="L115" s="12">
        <v>0</v>
      </c>
      <c r="M115" s="10" t="s">
        <v>645</v>
      </c>
      <c r="N115" s="9">
        <v>20</v>
      </c>
      <c r="O115" s="12">
        <v>0</v>
      </c>
      <c r="P115" s="12">
        <v>20</v>
      </c>
      <c r="Q115" s="12">
        <v>20</v>
      </c>
      <c r="S115" s="7" t="s">
        <v>506</v>
      </c>
      <c r="T115" s="7" t="s">
        <v>30</v>
      </c>
      <c r="U115" s="11" t="s">
        <v>284</v>
      </c>
    </row>
    <row r="116" spans="1:21" x14ac:dyDescent="0.2">
      <c r="A116" s="7">
        <v>864584</v>
      </c>
      <c r="B116" s="7" t="s">
        <v>907</v>
      </c>
      <c r="C116" s="7" t="s">
        <v>908</v>
      </c>
      <c r="D116" s="7" t="s">
        <v>98</v>
      </c>
      <c r="E116" s="7" t="s">
        <v>909</v>
      </c>
      <c r="F116" s="7" t="s">
        <v>87</v>
      </c>
      <c r="G116" s="13">
        <v>0.5</v>
      </c>
      <c r="H116" s="13">
        <v>0</v>
      </c>
      <c r="I116" s="7" t="s">
        <v>910</v>
      </c>
      <c r="J116" s="12">
        <v>0</v>
      </c>
      <c r="K116" s="12">
        <v>0</v>
      </c>
      <c r="L116" s="12">
        <v>0</v>
      </c>
      <c r="M116" s="10" t="s">
        <v>645</v>
      </c>
      <c r="N116" s="9">
        <v>-5.16</v>
      </c>
      <c r="O116" s="12">
        <v>0</v>
      </c>
      <c r="P116" s="12">
        <v>0</v>
      </c>
      <c r="Q116" s="12">
        <v>-5.16</v>
      </c>
      <c r="S116" s="7" t="s">
        <v>696</v>
      </c>
      <c r="T116" s="7" t="s">
        <v>30</v>
      </c>
      <c r="U116" s="11" t="s">
        <v>284</v>
      </c>
    </row>
    <row r="117" spans="1:21" x14ac:dyDescent="0.2">
      <c r="A117" s="7">
        <v>274134</v>
      </c>
      <c r="B117" s="7" t="s">
        <v>911</v>
      </c>
      <c r="C117" s="7" t="s">
        <v>912</v>
      </c>
      <c r="D117" s="7" t="s">
        <v>191</v>
      </c>
      <c r="E117" s="7" t="s">
        <v>86</v>
      </c>
      <c r="F117" s="7" t="s">
        <v>87</v>
      </c>
      <c r="G117" s="13">
        <v>0.5</v>
      </c>
      <c r="H117" s="13">
        <v>0</v>
      </c>
      <c r="I117" s="7" t="s">
        <v>192</v>
      </c>
      <c r="J117" s="12">
        <v>0</v>
      </c>
      <c r="K117" s="12">
        <v>0</v>
      </c>
      <c r="L117" s="12">
        <v>0</v>
      </c>
      <c r="M117" s="10" t="s">
        <v>645</v>
      </c>
      <c r="N117" s="9">
        <v>-20</v>
      </c>
      <c r="O117" s="12">
        <v>0</v>
      </c>
      <c r="P117" s="12">
        <v>0</v>
      </c>
      <c r="Q117" s="12">
        <v>-20</v>
      </c>
      <c r="S117" s="7" t="s">
        <v>253</v>
      </c>
      <c r="T117" s="7" t="s">
        <v>119</v>
      </c>
      <c r="U117" s="11" t="s">
        <v>284</v>
      </c>
    </row>
    <row r="118" spans="1:21" x14ac:dyDescent="0.2">
      <c r="A118" s="7">
        <v>134763</v>
      </c>
      <c r="B118" s="7" t="s">
        <v>913</v>
      </c>
      <c r="C118" s="7" t="s">
        <v>914</v>
      </c>
      <c r="D118" s="7" t="s">
        <v>98</v>
      </c>
      <c r="E118" s="7" t="s">
        <v>424</v>
      </c>
      <c r="F118" s="7" t="s">
        <v>87</v>
      </c>
      <c r="G118" s="13">
        <v>0.5</v>
      </c>
      <c r="H118" s="13">
        <v>0</v>
      </c>
      <c r="I118" s="7" t="s">
        <v>425</v>
      </c>
      <c r="J118" s="12">
        <v>0</v>
      </c>
      <c r="K118" s="12">
        <v>0</v>
      </c>
      <c r="L118" s="12">
        <v>0</v>
      </c>
      <c r="M118" s="10" t="s">
        <v>645</v>
      </c>
      <c r="N118" s="9">
        <v>-5</v>
      </c>
      <c r="O118" s="12">
        <v>0</v>
      </c>
      <c r="P118" s="12">
        <v>0</v>
      </c>
      <c r="Q118" s="12">
        <v>-5</v>
      </c>
      <c r="S118" s="7" t="s">
        <v>124</v>
      </c>
      <c r="T118" s="7" t="s">
        <v>119</v>
      </c>
      <c r="U118" s="11" t="s">
        <v>181</v>
      </c>
    </row>
    <row r="119" spans="1:21" x14ac:dyDescent="0.2">
      <c r="A119" s="7">
        <v>863447</v>
      </c>
      <c r="B119" s="7" t="s">
        <v>915</v>
      </c>
      <c r="C119" s="7" t="s">
        <v>916</v>
      </c>
      <c r="D119" s="7" t="s">
        <v>191</v>
      </c>
      <c r="E119" s="7" t="s">
        <v>86</v>
      </c>
      <c r="F119" s="7" t="s">
        <v>87</v>
      </c>
      <c r="G119" s="13">
        <v>0.5</v>
      </c>
      <c r="H119" s="13">
        <v>0</v>
      </c>
      <c r="I119" s="7" t="s">
        <v>192</v>
      </c>
      <c r="J119" s="12">
        <v>0</v>
      </c>
      <c r="K119" s="12">
        <v>0</v>
      </c>
      <c r="L119" s="12">
        <v>0</v>
      </c>
      <c r="M119" s="10" t="s">
        <v>645</v>
      </c>
      <c r="N119" s="9">
        <v>25</v>
      </c>
      <c r="O119" s="12">
        <v>0</v>
      </c>
      <c r="P119" s="12">
        <v>25</v>
      </c>
      <c r="Q119" s="12">
        <v>25</v>
      </c>
      <c r="S119" s="7" t="s">
        <v>246</v>
      </c>
      <c r="T119" s="7" t="s">
        <v>119</v>
      </c>
      <c r="U119" s="11" t="s">
        <v>172</v>
      </c>
    </row>
    <row r="120" spans="1:21" x14ac:dyDescent="0.2">
      <c r="A120" s="7">
        <v>361666</v>
      </c>
      <c r="B120" s="7" t="s">
        <v>917</v>
      </c>
      <c r="C120" s="7" t="s">
        <v>918</v>
      </c>
      <c r="D120" s="7" t="s">
        <v>191</v>
      </c>
      <c r="E120" s="7" t="s">
        <v>86</v>
      </c>
      <c r="F120" s="7" t="s">
        <v>87</v>
      </c>
      <c r="G120" s="13">
        <v>0.5</v>
      </c>
      <c r="H120" s="13">
        <v>0</v>
      </c>
      <c r="I120" s="7" t="s">
        <v>192</v>
      </c>
      <c r="J120" s="12">
        <v>0</v>
      </c>
      <c r="K120" s="12">
        <v>0</v>
      </c>
      <c r="L120" s="12">
        <v>0</v>
      </c>
      <c r="M120" s="10" t="s">
        <v>645</v>
      </c>
      <c r="N120" s="9">
        <v>-5</v>
      </c>
      <c r="O120" s="12">
        <v>0</v>
      </c>
      <c r="P120" s="12">
        <v>0</v>
      </c>
      <c r="Q120" s="12">
        <v>-5</v>
      </c>
      <c r="S120" s="7" t="s">
        <v>351</v>
      </c>
      <c r="T120" s="7" t="s">
        <v>30</v>
      </c>
      <c r="U120" s="11" t="s">
        <v>250</v>
      </c>
    </row>
    <row r="121" spans="1:21" x14ac:dyDescent="0.2">
      <c r="A121" s="7">
        <v>425137</v>
      </c>
      <c r="B121" s="7" t="s">
        <v>919</v>
      </c>
      <c r="C121" s="7" t="s">
        <v>920</v>
      </c>
      <c r="D121" s="7" t="s">
        <v>191</v>
      </c>
      <c r="E121" s="7" t="s">
        <v>86</v>
      </c>
      <c r="F121" s="7" t="s">
        <v>87</v>
      </c>
      <c r="G121" s="13">
        <v>0.5</v>
      </c>
      <c r="H121" s="13">
        <v>0</v>
      </c>
      <c r="I121" s="7" t="s">
        <v>192</v>
      </c>
      <c r="J121" s="12">
        <v>0</v>
      </c>
      <c r="K121" s="12">
        <v>0</v>
      </c>
      <c r="L121" s="12">
        <v>0</v>
      </c>
      <c r="M121" s="10" t="s">
        <v>645</v>
      </c>
      <c r="N121" s="9">
        <v>25</v>
      </c>
      <c r="O121" s="12">
        <v>0</v>
      </c>
      <c r="P121" s="12">
        <v>25</v>
      </c>
      <c r="Q121" s="12">
        <v>25</v>
      </c>
      <c r="S121" s="7" t="s">
        <v>165</v>
      </c>
      <c r="T121" s="7" t="s">
        <v>30</v>
      </c>
      <c r="U121" s="11" t="s">
        <v>478</v>
      </c>
    </row>
    <row r="122" spans="1:21" x14ac:dyDescent="0.2">
      <c r="A122" s="7">
        <v>864309</v>
      </c>
      <c r="B122" s="7" t="s">
        <v>921</v>
      </c>
      <c r="C122" s="7" t="s">
        <v>922</v>
      </c>
      <c r="D122" s="7" t="s">
        <v>191</v>
      </c>
      <c r="E122" s="7" t="s">
        <v>86</v>
      </c>
      <c r="F122" s="7" t="s">
        <v>25</v>
      </c>
      <c r="G122" s="13">
        <v>0.5</v>
      </c>
      <c r="H122" s="13">
        <v>0</v>
      </c>
      <c r="I122" s="7" t="s">
        <v>192</v>
      </c>
      <c r="J122" s="12">
        <v>0</v>
      </c>
      <c r="K122" s="12">
        <v>0</v>
      </c>
      <c r="L122" s="12">
        <v>0</v>
      </c>
      <c r="M122" s="10" t="s">
        <v>645</v>
      </c>
      <c r="N122" s="9">
        <v>-2500</v>
      </c>
      <c r="O122" s="12">
        <v>0</v>
      </c>
      <c r="P122" s="12">
        <v>0</v>
      </c>
      <c r="Q122" s="12">
        <v>-2500</v>
      </c>
      <c r="S122" s="7" t="s">
        <v>102</v>
      </c>
      <c r="T122" s="7" t="s">
        <v>30</v>
      </c>
      <c r="U122" s="11" t="s">
        <v>478</v>
      </c>
    </row>
    <row r="123" spans="1:21" x14ac:dyDescent="0.2">
      <c r="A123" s="7">
        <v>863847</v>
      </c>
      <c r="B123" s="7" t="s">
        <v>923</v>
      </c>
      <c r="C123" s="7" t="s">
        <v>924</v>
      </c>
      <c r="D123" s="7" t="s">
        <v>609</v>
      </c>
      <c r="E123" s="7" t="s">
        <v>35</v>
      </c>
      <c r="F123" s="7" t="s">
        <v>75</v>
      </c>
      <c r="G123" s="13">
        <v>0.25</v>
      </c>
      <c r="H123" s="13">
        <v>0</v>
      </c>
      <c r="I123" s="7" t="s">
        <v>36</v>
      </c>
      <c r="J123" s="12">
        <v>0</v>
      </c>
      <c r="K123" s="12">
        <v>0</v>
      </c>
      <c r="L123" s="12">
        <v>0</v>
      </c>
      <c r="M123" s="10" t="s">
        <v>645</v>
      </c>
      <c r="N123" s="9">
        <v>-1955.45</v>
      </c>
      <c r="O123" s="12">
        <v>0</v>
      </c>
      <c r="P123" s="12">
        <v>0</v>
      </c>
      <c r="Q123" s="12">
        <v>-1955.45</v>
      </c>
      <c r="S123" s="7" t="s">
        <v>506</v>
      </c>
      <c r="T123" s="7" t="s">
        <v>37</v>
      </c>
      <c r="U123" s="11" t="s">
        <v>109</v>
      </c>
    </row>
    <row r="124" spans="1:21" x14ac:dyDescent="0.2">
      <c r="A124" s="7">
        <v>237855</v>
      </c>
      <c r="B124" s="7" t="s">
        <v>925</v>
      </c>
      <c r="C124" s="7" t="s">
        <v>926</v>
      </c>
      <c r="D124" s="7" t="s">
        <v>191</v>
      </c>
      <c r="E124" s="7" t="s">
        <v>86</v>
      </c>
      <c r="F124" s="7" t="s">
        <v>87</v>
      </c>
      <c r="G124" s="13">
        <v>0.5</v>
      </c>
      <c r="H124" s="13">
        <v>0</v>
      </c>
      <c r="I124" s="7" t="s">
        <v>192</v>
      </c>
      <c r="J124" s="12">
        <v>0</v>
      </c>
      <c r="K124" s="12">
        <v>0</v>
      </c>
      <c r="L124" s="12">
        <v>0</v>
      </c>
      <c r="M124" s="10" t="s">
        <v>645</v>
      </c>
      <c r="N124" s="9">
        <v>9914</v>
      </c>
      <c r="O124" s="12">
        <v>0</v>
      </c>
      <c r="P124" s="12">
        <v>9914</v>
      </c>
      <c r="Q124" s="12">
        <v>9914</v>
      </c>
      <c r="S124" s="7" t="s">
        <v>696</v>
      </c>
      <c r="T124" s="7" t="s">
        <v>119</v>
      </c>
      <c r="U124" s="11" t="s">
        <v>109</v>
      </c>
    </row>
    <row r="125" spans="1:21" x14ac:dyDescent="0.2">
      <c r="A125" s="7">
        <v>390471</v>
      </c>
      <c r="B125" s="7" t="s">
        <v>927</v>
      </c>
      <c r="C125" s="7" t="s">
        <v>928</v>
      </c>
      <c r="D125" s="7" t="s">
        <v>191</v>
      </c>
      <c r="E125" s="7" t="s">
        <v>86</v>
      </c>
      <c r="F125" s="7" t="s">
        <v>87</v>
      </c>
      <c r="G125" s="13">
        <v>0.5</v>
      </c>
      <c r="H125" s="13">
        <v>0</v>
      </c>
      <c r="I125" s="7" t="s">
        <v>192</v>
      </c>
      <c r="J125" s="12">
        <v>0</v>
      </c>
      <c r="K125" s="12">
        <v>0</v>
      </c>
      <c r="L125" s="12">
        <v>0</v>
      </c>
      <c r="M125" s="10" t="s">
        <v>645</v>
      </c>
      <c r="N125" s="9">
        <v>-124</v>
      </c>
      <c r="O125" s="12">
        <v>0</v>
      </c>
      <c r="P125" s="12">
        <v>0</v>
      </c>
      <c r="Q125" s="12">
        <v>-124</v>
      </c>
      <c r="S125" s="7" t="s">
        <v>253</v>
      </c>
      <c r="T125" s="7" t="s">
        <v>30</v>
      </c>
      <c r="U125" s="11" t="s">
        <v>90</v>
      </c>
    </row>
    <row r="126" spans="1:21" x14ac:dyDescent="0.2">
      <c r="A126" s="7">
        <v>678102</v>
      </c>
      <c r="B126" s="7" t="s">
        <v>929</v>
      </c>
      <c r="C126" s="7" t="s">
        <v>930</v>
      </c>
      <c r="D126" s="7" t="s">
        <v>191</v>
      </c>
      <c r="E126" s="7" t="s">
        <v>86</v>
      </c>
      <c r="F126" s="7" t="s">
        <v>87</v>
      </c>
      <c r="G126" s="13">
        <v>0.5</v>
      </c>
      <c r="H126" s="13">
        <v>0</v>
      </c>
      <c r="I126" s="7" t="s">
        <v>192</v>
      </c>
      <c r="J126" s="12">
        <v>0</v>
      </c>
      <c r="K126" s="12">
        <v>0</v>
      </c>
      <c r="L126" s="12">
        <v>0</v>
      </c>
      <c r="M126" s="10" t="s">
        <v>645</v>
      </c>
      <c r="N126" s="9">
        <v>-30</v>
      </c>
      <c r="O126" s="12">
        <v>0</v>
      </c>
      <c r="P126" s="12">
        <v>0</v>
      </c>
      <c r="Q126" s="12">
        <v>-30</v>
      </c>
      <c r="S126" s="7" t="s">
        <v>160</v>
      </c>
      <c r="T126" s="7" t="s">
        <v>30</v>
      </c>
      <c r="U126" s="11" t="s">
        <v>90</v>
      </c>
    </row>
    <row r="127" spans="1:21" x14ac:dyDescent="0.2">
      <c r="A127" s="7">
        <v>277571</v>
      </c>
      <c r="B127" s="7" t="s">
        <v>931</v>
      </c>
      <c r="C127" s="7" t="s">
        <v>932</v>
      </c>
      <c r="D127" s="7" t="s">
        <v>85</v>
      </c>
      <c r="E127" s="7" t="s">
        <v>86</v>
      </c>
      <c r="F127" s="7" t="s">
        <v>87</v>
      </c>
      <c r="G127" s="13">
        <v>0.5</v>
      </c>
      <c r="H127" s="13">
        <v>0</v>
      </c>
      <c r="I127" s="7" t="s">
        <v>88</v>
      </c>
      <c r="J127" s="12">
        <v>0</v>
      </c>
      <c r="K127" s="12">
        <v>0</v>
      </c>
      <c r="L127" s="12">
        <v>0</v>
      </c>
      <c r="M127" s="10" t="s">
        <v>645</v>
      </c>
      <c r="N127" s="9">
        <v>-22</v>
      </c>
      <c r="O127" s="12">
        <v>0</v>
      </c>
      <c r="P127" s="12">
        <v>0</v>
      </c>
      <c r="Q127" s="12">
        <v>-22</v>
      </c>
      <c r="S127" s="7" t="s">
        <v>149</v>
      </c>
      <c r="T127" s="7" t="s">
        <v>119</v>
      </c>
      <c r="U127" s="11" t="s">
        <v>90</v>
      </c>
    </row>
    <row r="128" spans="1:21" x14ac:dyDescent="0.2">
      <c r="A128" s="7">
        <v>43650</v>
      </c>
      <c r="B128" s="7" t="s">
        <v>933</v>
      </c>
      <c r="C128" s="7" t="s">
        <v>934</v>
      </c>
      <c r="D128" s="7" t="s">
        <v>98</v>
      </c>
      <c r="E128" s="7" t="s">
        <v>879</v>
      </c>
      <c r="F128" s="7" t="s">
        <v>25</v>
      </c>
      <c r="G128" s="13">
        <v>0.5</v>
      </c>
      <c r="H128" s="13">
        <v>0</v>
      </c>
      <c r="I128" s="7" t="s">
        <v>880</v>
      </c>
      <c r="J128" s="12">
        <v>0</v>
      </c>
      <c r="K128" s="12">
        <v>0</v>
      </c>
      <c r="L128" s="12">
        <v>0</v>
      </c>
      <c r="M128" s="10" t="s">
        <v>645</v>
      </c>
      <c r="N128" s="9">
        <v>-4135</v>
      </c>
      <c r="O128" s="12">
        <v>0</v>
      </c>
      <c r="P128" s="12">
        <v>0</v>
      </c>
      <c r="Q128" s="12">
        <v>-4135</v>
      </c>
      <c r="S128" s="7" t="s">
        <v>118</v>
      </c>
      <c r="T128" s="7" t="s">
        <v>30</v>
      </c>
      <c r="U128" s="11" t="s">
        <v>493</v>
      </c>
    </row>
    <row r="129" spans="1:21" x14ac:dyDescent="0.2">
      <c r="A129" s="7">
        <v>634679</v>
      </c>
      <c r="B129" s="7" t="s">
        <v>935</v>
      </c>
      <c r="C129" s="7" t="s">
        <v>936</v>
      </c>
      <c r="D129" s="7" t="s">
        <v>191</v>
      </c>
      <c r="E129" s="7" t="s">
        <v>86</v>
      </c>
      <c r="F129" s="7" t="s">
        <v>87</v>
      </c>
      <c r="G129" s="13">
        <v>0.5</v>
      </c>
      <c r="H129" s="13">
        <v>0</v>
      </c>
      <c r="I129" s="7" t="s">
        <v>192</v>
      </c>
      <c r="J129" s="12">
        <v>0</v>
      </c>
      <c r="K129" s="12">
        <v>0</v>
      </c>
      <c r="L129" s="12">
        <v>0</v>
      </c>
      <c r="M129" s="10" t="s">
        <v>645</v>
      </c>
      <c r="N129" s="9">
        <v>30</v>
      </c>
      <c r="O129" s="12">
        <v>0</v>
      </c>
      <c r="P129" s="12">
        <v>30</v>
      </c>
      <c r="Q129" s="12">
        <v>30</v>
      </c>
      <c r="S129" s="7" t="s">
        <v>275</v>
      </c>
      <c r="T129" s="7" t="s">
        <v>30</v>
      </c>
      <c r="U129" s="11" t="s">
        <v>493</v>
      </c>
    </row>
    <row r="130" spans="1:21" x14ac:dyDescent="0.2">
      <c r="A130" s="7">
        <v>709839</v>
      </c>
      <c r="B130" s="7" t="s">
        <v>937</v>
      </c>
      <c r="C130" s="7" t="s">
        <v>938</v>
      </c>
      <c r="D130" s="7" t="s">
        <v>191</v>
      </c>
      <c r="E130" s="7" t="s">
        <v>86</v>
      </c>
      <c r="F130" s="7" t="s">
        <v>87</v>
      </c>
      <c r="G130" s="13">
        <v>0.5</v>
      </c>
      <c r="H130" s="13">
        <v>0</v>
      </c>
      <c r="I130" s="7" t="s">
        <v>192</v>
      </c>
      <c r="J130" s="12">
        <v>0</v>
      </c>
      <c r="K130" s="12">
        <v>0</v>
      </c>
      <c r="L130" s="12">
        <v>0</v>
      </c>
      <c r="M130" s="10" t="s">
        <v>645</v>
      </c>
      <c r="N130" s="9">
        <v>-25.81</v>
      </c>
      <c r="O130" s="12">
        <v>0</v>
      </c>
      <c r="P130" s="12">
        <v>0</v>
      </c>
      <c r="Q130" s="12">
        <v>-25.81</v>
      </c>
      <c r="S130" s="7" t="s">
        <v>241</v>
      </c>
      <c r="T130" s="7" t="s">
        <v>30</v>
      </c>
      <c r="U130" s="11" t="s">
        <v>493</v>
      </c>
    </row>
    <row r="131" spans="1:21" x14ac:dyDescent="0.2">
      <c r="A131" s="7">
        <v>733102</v>
      </c>
      <c r="B131" s="7" t="s">
        <v>939</v>
      </c>
      <c r="C131" s="7" t="s">
        <v>940</v>
      </c>
      <c r="D131" s="7" t="s">
        <v>191</v>
      </c>
      <c r="E131" s="7" t="s">
        <v>86</v>
      </c>
      <c r="F131" s="7" t="s">
        <v>87</v>
      </c>
      <c r="G131" s="13">
        <v>0.5</v>
      </c>
      <c r="H131" s="13">
        <v>0</v>
      </c>
      <c r="I131" s="7" t="s">
        <v>192</v>
      </c>
      <c r="J131" s="12">
        <v>0</v>
      </c>
      <c r="K131" s="12">
        <v>0</v>
      </c>
      <c r="L131" s="12">
        <v>0</v>
      </c>
      <c r="M131" s="10" t="s">
        <v>645</v>
      </c>
      <c r="N131" s="9">
        <v>30</v>
      </c>
      <c r="O131" s="12">
        <v>0</v>
      </c>
      <c r="P131" s="12">
        <v>30</v>
      </c>
      <c r="Q131" s="12">
        <v>30</v>
      </c>
      <c r="S131" s="7" t="s">
        <v>241</v>
      </c>
      <c r="T131" s="7" t="s">
        <v>30</v>
      </c>
      <c r="U131" s="11" t="s">
        <v>493</v>
      </c>
    </row>
    <row r="132" spans="1:21" x14ac:dyDescent="0.2">
      <c r="A132" s="7">
        <v>301701</v>
      </c>
      <c r="B132" s="7" t="s">
        <v>941</v>
      </c>
      <c r="C132" s="7" t="s">
        <v>942</v>
      </c>
      <c r="D132" s="7" t="s">
        <v>191</v>
      </c>
      <c r="E132" s="7" t="s">
        <v>86</v>
      </c>
      <c r="F132" s="7" t="s">
        <v>87</v>
      </c>
      <c r="G132" s="13">
        <v>0.5</v>
      </c>
      <c r="H132" s="13">
        <v>0</v>
      </c>
      <c r="I132" s="7" t="s">
        <v>192</v>
      </c>
      <c r="J132" s="12">
        <v>0</v>
      </c>
      <c r="K132" s="12">
        <v>0</v>
      </c>
      <c r="L132" s="12">
        <v>0</v>
      </c>
      <c r="M132" s="10" t="s">
        <v>645</v>
      </c>
      <c r="N132" s="9">
        <v>-30</v>
      </c>
      <c r="O132" s="12">
        <v>0</v>
      </c>
      <c r="P132" s="12">
        <v>0</v>
      </c>
      <c r="Q132" s="12">
        <v>-30</v>
      </c>
      <c r="S132" s="7" t="s">
        <v>235</v>
      </c>
      <c r="T132" s="7" t="s">
        <v>30</v>
      </c>
      <c r="U132" s="11" t="s">
        <v>38</v>
      </c>
    </row>
    <row r="133" spans="1:21" x14ac:dyDescent="0.2">
      <c r="A133" s="7">
        <v>382421</v>
      </c>
      <c r="B133" s="7" t="s">
        <v>943</v>
      </c>
      <c r="C133" s="7" t="s">
        <v>943</v>
      </c>
      <c r="D133" s="7" t="s">
        <v>191</v>
      </c>
      <c r="E133" s="7" t="s">
        <v>86</v>
      </c>
      <c r="F133" s="7" t="s">
        <v>87</v>
      </c>
      <c r="G133" s="13">
        <v>0.5</v>
      </c>
      <c r="H133" s="13">
        <v>0</v>
      </c>
      <c r="I133" s="7" t="s">
        <v>192</v>
      </c>
      <c r="J133" s="12">
        <v>0</v>
      </c>
      <c r="K133" s="12">
        <v>0</v>
      </c>
      <c r="L133" s="12">
        <v>0</v>
      </c>
      <c r="M133" s="10" t="s">
        <v>645</v>
      </c>
      <c r="N133" s="9">
        <v>-2.1800000000000002</v>
      </c>
      <c r="O133" s="12">
        <v>0</v>
      </c>
      <c r="P133" s="12">
        <v>0</v>
      </c>
      <c r="Q133" s="12">
        <v>-2.1800000000000002</v>
      </c>
      <c r="S133" s="7" t="s">
        <v>102</v>
      </c>
      <c r="T133" s="7" t="s">
        <v>30</v>
      </c>
      <c r="U133" s="11" t="s">
        <v>38</v>
      </c>
    </row>
    <row r="134" spans="1:21" x14ac:dyDescent="0.2">
      <c r="A134" s="7">
        <v>235104</v>
      </c>
      <c r="B134" s="7" t="s">
        <v>944</v>
      </c>
      <c r="C134" s="7" t="s">
        <v>945</v>
      </c>
      <c r="D134" s="7" t="s">
        <v>191</v>
      </c>
      <c r="E134" s="7" t="s">
        <v>86</v>
      </c>
      <c r="F134" s="7" t="s">
        <v>87</v>
      </c>
      <c r="G134" s="13">
        <v>0.5</v>
      </c>
      <c r="H134" s="13">
        <v>0</v>
      </c>
      <c r="I134" s="7" t="s">
        <v>192</v>
      </c>
      <c r="J134" s="12">
        <v>0</v>
      </c>
      <c r="K134" s="12">
        <v>0</v>
      </c>
      <c r="L134" s="12">
        <v>0</v>
      </c>
      <c r="M134" s="10" t="s">
        <v>645</v>
      </c>
      <c r="N134" s="9">
        <v>-4</v>
      </c>
      <c r="O134" s="12">
        <v>0</v>
      </c>
      <c r="P134" s="12">
        <v>0</v>
      </c>
      <c r="Q134" s="12">
        <v>-4</v>
      </c>
      <c r="S134" s="7" t="s">
        <v>506</v>
      </c>
      <c r="T134" s="7" t="s">
        <v>119</v>
      </c>
      <c r="U134" s="11" t="s">
        <v>38</v>
      </c>
    </row>
    <row r="135" spans="1:21" x14ac:dyDescent="0.2">
      <c r="A135" s="7">
        <v>637524</v>
      </c>
      <c r="B135" s="7" t="s">
        <v>946</v>
      </c>
      <c r="C135" s="7" t="s">
        <v>947</v>
      </c>
      <c r="D135" s="7" t="s">
        <v>191</v>
      </c>
      <c r="E135" s="7" t="s">
        <v>86</v>
      </c>
      <c r="F135" s="7" t="s">
        <v>87</v>
      </c>
      <c r="G135" s="13">
        <v>0.5</v>
      </c>
      <c r="H135" s="13">
        <v>0</v>
      </c>
      <c r="I135" s="7" t="s">
        <v>192</v>
      </c>
      <c r="J135" s="12">
        <v>0</v>
      </c>
      <c r="K135" s="12">
        <v>0</v>
      </c>
      <c r="L135" s="12">
        <v>0</v>
      </c>
      <c r="M135" s="10" t="s">
        <v>645</v>
      </c>
      <c r="N135" s="9">
        <v>10</v>
      </c>
      <c r="O135" s="12">
        <v>0</v>
      </c>
      <c r="P135" s="12">
        <v>10</v>
      </c>
      <c r="Q135" s="12">
        <v>10</v>
      </c>
      <c r="S135" s="7" t="s">
        <v>118</v>
      </c>
      <c r="T135" s="7" t="s">
        <v>30</v>
      </c>
      <c r="U135" s="11" t="s">
        <v>31</v>
      </c>
    </row>
    <row r="136" spans="1:21" x14ac:dyDescent="0.2">
      <c r="A136" s="7">
        <v>212709</v>
      </c>
      <c r="B136" s="7" t="s">
        <v>948</v>
      </c>
      <c r="C136" s="7" t="s">
        <v>949</v>
      </c>
      <c r="D136" s="7" t="s">
        <v>98</v>
      </c>
      <c r="E136" s="7" t="s">
        <v>424</v>
      </c>
      <c r="F136" s="7" t="s">
        <v>87</v>
      </c>
      <c r="G136" s="13">
        <v>0.5</v>
      </c>
      <c r="H136" s="13">
        <v>0</v>
      </c>
      <c r="I136" s="7" t="s">
        <v>425</v>
      </c>
      <c r="J136" s="12">
        <v>0</v>
      </c>
      <c r="K136" s="12">
        <v>0</v>
      </c>
      <c r="L136" s="12">
        <v>0</v>
      </c>
      <c r="M136" s="10" t="s">
        <v>645</v>
      </c>
      <c r="N136" s="9">
        <v>-32</v>
      </c>
      <c r="O136" s="12">
        <v>0</v>
      </c>
      <c r="P136" s="12">
        <v>0</v>
      </c>
      <c r="Q136" s="12">
        <v>-32</v>
      </c>
      <c r="S136" s="7" t="s">
        <v>506</v>
      </c>
      <c r="T136" s="7" t="s">
        <v>119</v>
      </c>
      <c r="U136" s="11" t="s">
        <v>31</v>
      </c>
    </row>
  </sheetData>
  <autoFilter ref="A1:U13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5"/>
  <sheetViews>
    <sheetView workbookViewId="0">
      <selection activeCell="B5" sqref="B5"/>
    </sheetView>
  </sheetViews>
  <sheetFormatPr defaultRowHeight="15" x14ac:dyDescent="0.25"/>
  <sheetData>
    <row r="1" spans="1:2" x14ac:dyDescent="0.25">
      <c r="A1" s="1" t="s">
        <v>25</v>
      </c>
      <c r="B1">
        <v>1</v>
      </c>
    </row>
    <row r="2" spans="1:2" x14ac:dyDescent="0.25">
      <c r="A2" s="1" t="s">
        <v>75</v>
      </c>
      <c r="B2">
        <v>74.150000000000006</v>
      </c>
    </row>
    <row r="3" spans="1:2" x14ac:dyDescent="0.25">
      <c r="A3" s="1" t="s">
        <v>87</v>
      </c>
      <c r="B3">
        <v>111.85</v>
      </c>
    </row>
    <row r="4" spans="1:2" x14ac:dyDescent="0.25">
      <c r="A4" s="1" t="s">
        <v>100</v>
      </c>
      <c r="B4">
        <v>144.16</v>
      </c>
    </row>
    <row r="5" spans="1:2" x14ac:dyDescent="0.25">
      <c r="A5" s="1" t="s">
        <v>106</v>
      </c>
      <c r="B5">
        <v>124.38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AR</vt:lpstr>
      <vt:lpstr>AR All Market</vt:lpstr>
      <vt:lpstr>In-transit Accounts FF</vt:lpstr>
      <vt:lpstr>Currency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AYUMI</dc:creator>
  <cp:lastModifiedBy>AYUMI</cp:lastModifiedBy>
  <dcterms:created xsi:type="dcterms:W3CDTF">2019-04-26T13:24:36Z</dcterms:created>
  <dcterms:modified xsi:type="dcterms:W3CDTF">2019-04-26T17:03:07Z</dcterms:modified>
</cp:coreProperties>
</file>