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eatley\Desktop\"/>
    </mc:Choice>
  </mc:AlternateContent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Sheet1!$A$1:$AA$63</definedName>
  </definedNames>
  <calcPr calcId="162913"/>
</workbook>
</file>

<file path=xl/calcChain.xml><?xml version="1.0" encoding="utf-8"?>
<calcChain xmlns="http://schemas.openxmlformats.org/spreadsheetml/2006/main">
  <c r="P78" i="1" l="1"/>
  <c r="AA78" i="1" s="1"/>
  <c r="U78" i="1"/>
  <c r="P82" i="1"/>
  <c r="AA82" i="1" s="1"/>
  <c r="U82" i="1"/>
  <c r="U39" i="1"/>
  <c r="P39" i="1"/>
  <c r="AA39" i="1" s="1"/>
  <c r="P50" i="1"/>
  <c r="U50" i="1"/>
  <c r="P59" i="1"/>
  <c r="U59" i="1"/>
  <c r="P69" i="1"/>
  <c r="AA69" i="1" s="1"/>
  <c r="U69" i="1"/>
  <c r="P38" i="1"/>
  <c r="U38" i="1"/>
  <c r="P83" i="1"/>
  <c r="U83" i="1"/>
  <c r="P65" i="1"/>
  <c r="U65" i="1"/>
  <c r="P62" i="1"/>
  <c r="U62" i="1"/>
  <c r="P71" i="1"/>
  <c r="U71" i="1"/>
  <c r="P70" i="1"/>
  <c r="U70" i="1"/>
  <c r="P68" i="1"/>
  <c r="U68" i="1"/>
  <c r="P5" i="1"/>
  <c r="U5" i="1"/>
  <c r="AA50" i="1" l="1"/>
  <c r="AA38" i="1"/>
  <c r="AA59" i="1"/>
  <c r="AA65" i="1"/>
  <c r="AA83" i="1"/>
  <c r="AA68" i="1"/>
  <c r="AA70" i="1"/>
  <c r="AA71" i="1"/>
  <c r="AA62" i="1"/>
  <c r="AA5" i="1"/>
  <c r="U36" i="1" l="1"/>
  <c r="U37" i="1"/>
  <c r="U45" i="1"/>
  <c r="U46" i="1"/>
  <c r="U47" i="1"/>
  <c r="U49" i="1"/>
  <c r="U56" i="1"/>
  <c r="U57" i="1"/>
  <c r="U58" i="1"/>
  <c r="U30" i="1"/>
  <c r="U31" i="1"/>
  <c r="U72" i="1"/>
  <c r="P13" i="1"/>
  <c r="P36" i="1"/>
  <c r="P37" i="1"/>
  <c r="P45" i="1"/>
  <c r="AA45" i="1" s="1"/>
  <c r="P46" i="1"/>
  <c r="P47" i="1"/>
  <c r="P49" i="1"/>
  <c r="P56" i="1"/>
  <c r="P57" i="1"/>
  <c r="P58" i="1"/>
  <c r="P30" i="1"/>
  <c r="P31" i="1"/>
  <c r="AA31" i="1" s="1"/>
  <c r="P72" i="1"/>
  <c r="AA72" i="1" s="1"/>
  <c r="AA46" i="1" l="1"/>
  <c r="AA57" i="1"/>
  <c r="AA56" i="1"/>
  <c r="AA30" i="1"/>
  <c r="AA37" i="1"/>
  <c r="AA58" i="1"/>
  <c r="AA36" i="1"/>
  <c r="AA49" i="1"/>
  <c r="AA47" i="1"/>
  <c r="U13" i="1"/>
  <c r="AA13" i="1" s="1"/>
  <c r="P16" i="1"/>
  <c r="U16" i="1"/>
  <c r="P15" i="1"/>
  <c r="U15" i="1"/>
  <c r="P14" i="1"/>
  <c r="U14" i="1"/>
  <c r="P48" i="1"/>
  <c r="U48" i="1"/>
  <c r="P27" i="1"/>
  <c r="U27" i="1"/>
  <c r="P25" i="1"/>
  <c r="U25" i="1"/>
  <c r="P24" i="1"/>
  <c r="U24" i="1"/>
  <c r="P17" i="1"/>
  <c r="U17" i="1"/>
  <c r="P18" i="1"/>
  <c r="U18" i="1"/>
  <c r="P21" i="1"/>
  <c r="U21" i="1"/>
  <c r="P29" i="1"/>
  <c r="U29" i="1"/>
  <c r="P19" i="1"/>
  <c r="U19" i="1"/>
  <c r="P20" i="1"/>
  <c r="U20" i="1"/>
  <c r="P22" i="1"/>
  <c r="U22" i="1"/>
  <c r="P26" i="1"/>
  <c r="U26" i="1"/>
  <c r="P28" i="1"/>
  <c r="U28" i="1"/>
  <c r="P23" i="1"/>
  <c r="U23" i="1"/>
  <c r="AA23" i="1" l="1"/>
  <c r="AA27" i="1"/>
  <c r="AA16" i="1"/>
  <c r="AA18" i="1"/>
  <c r="AA20" i="1"/>
  <c r="AA22" i="1"/>
  <c r="AA21" i="1"/>
  <c r="AA25" i="1"/>
  <c r="AA15" i="1"/>
  <c r="AA28" i="1"/>
  <c r="AA19" i="1"/>
  <c r="AA17" i="1"/>
  <c r="AA48" i="1"/>
  <c r="AA26" i="1"/>
  <c r="AA29" i="1"/>
  <c r="AA24" i="1"/>
  <c r="AA14" i="1"/>
  <c r="U6" i="1"/>
  <c r="P6" i="1"/>
  <c r="U12" i="1"/>
  <c r="P12" i="1"/>
  <c r="U54" i="1"/>
  <c r="P54" i="1"/>
  <c r="U55" i="1"/>
  <c r="P55" i="1"/>
  <c r="U51" i="1"/>
  <c r="P51" i="1"/>
  <c r="U53" i="1"/>
  <c r="P53" i="1"/>
  <c r="U52" i="1"/>
  <c r="P52" i="1"/>
  <c r="U81" i="1"/>
  <c r="P81" i="1"/>
  <c r="U75" i="1"/>
  <c r="P75" i="1"/>
  <c r="U67" i="1"/>
  <c r="P67" i="1"/>
  <c r="U80" i="1"/>
  <c r="P80" i="1"/>
  <c r="U79" i="1"/>
  <c r="P79" i="1"/>
  <c r="U74" i="1"/>
  <c r="P74" i="1"/>
  <c r="U64" i="1"/>
  <c r="P64" i="1"/>
  <c r="U63" i="1"/>
  <c r="P63" i="1"/>
  <c r="U73" i="1"/>
  <c r="P73" i="1"/>
  <c r="U84" i="1"/>
  <c r="P84" i="1"/>
  <c r="U77" i="1"/>
  <c r="P77" i="1"/>
  <c r="U76" i="1"/>
  <c r="P76" i="1"/>
  <c r="U66" i="1"/>
  <c r="P66" i="1"/>
  <c r="U85" i="1"/>
  <c r="P85" i="1"/>
  <c r="U61" i="1"/>
  <c r="P61" i="1"/>
  <c r="U60" i="1"/>
  <c r="P60" i="1"/>
  <c r="U32" i="1"/>
  <c r="P32" i="1"/>
  <c r="U33" i="1"/>
  <c r="P33" i="1"/>
  <c r="P7" i="1"/>
  <c r="U7" i="1"/>
  <c r="P8" i="1"/>
  <c r="U8" i="1"/>
  <c r="P9" i="1"/>
  <c r="U9" i="1"/>
  <c r="P10" i="1"/>
  <c r="U10" i="1"/>
  <c r="P11" i="1"/>
  <c r="U11" i="1"/>
  <c r="AA60" i="1" l="1"/>
  <c r="AA76" i="1"/>
  <c r="AA63" i="1"/>
  <c r="AA80" i="1"/>
  <c r="AA52" i="1"/>
  <c r="AA54" i="1"/>
  <c r="AA7" i="1"/>
  <c r="AA33" i="1"/>
  <c r="AA85" i="1"/>
  <c r="AA84" i="1"/>
  <c r="AA74" i="1"/>
  <c r="AA75" i="1"/>
  <c r="AA51" i="1"/>
  <c r="AA6" i="1"/>
  <c r="AA11" i="1"/>
  <c r="AA32" i="1"/>
  <c r="AA66" i="1"/>
  <c r="AA73" i="1"/>
  <c r="AA79" i="1"/>
  <c r="AA81" i="1"/>
  <c r="AA55" i="1"/>
  <c r="AA8" i="1"/>
  <c r="AA61" i="1"/>
  <c r="AA77" i="1"/>
  <c r="AA64" i="1"/>
  <c r="AA67" i="1"/>
  <c r="AA53" i="1"/>
  <c r="AA12" i="1"/>
  <c r="AA10" i="1"/>
  <c r="AA9" i="1"/>
  <c r="V32" i="2"/>
  <c r="Q32" i="2"/>
  <c r="AB32" i="2" s="1"/>
  <c r="V31" i="2"/>
  <c r="Q31" i="2"/>
  <c r="AB31" i="2" s="1"/>
  <c r="V30" i="2"/>
  <c r="Q30" i="2"/>
  <c r="V29" i="2"/>
  <c r="Q29" i="2"/>
  <c r="V28" i="2"/>
  <c r="Q28" i="2"/>
  <c r="AB28" i="2" s="1"/>
  <c r="AE28" i="2" s="1"/>
  <c r="V27" i="2"/>
  <c r="Q27" i="2"/>
  <c r="AB27" i="2" s="1"/>
  <c r="V26" i="2"/>
  <c r="AB26" i="2" s="1"/>
  <c r="AC26" i="2" s="1"/>
  <c r="Q26" i="2"/>
  <c r="V25" i="2"/>
  <c r="Q25" i="2"/>
  <c r="V24" i="2"/>
  <c r="AB24" i="2" s="1"/>
  <c r="AE24" i="2" s="1"/>
  <c r="Q24" i="2"/>
  <c r="V23" i="2"/>
  <c r="Q23" i="2"/>
  <c r="AB23" i="2" s="1"/>
  <c r="V22" i="2"/>
  <c r="Q22" i="2"/>
  <c r="AB22" i="2" s="1"/>
  <c r="AC22" i="2" s="1"/>
  <c r="V21" i="2"/>
  <c r="Q21" i="2"/>
  <c r="V20" i="2"/>
  <c r="Q20" i="2"/>
  <c r="V19" i="2"/>
  <c r="Q19" i="2"/>
  <c r="AB19" i="2" s="1"/>
  <c r="V18" i="2"/>
  <c r="Q18" i="2"/>
  <c r="V17" i="2"/>
  <c r="Q17" i="2"/>
  <c r="AB17" i="2" s="1"/>
  <c r="AB16" i="2"/>
  <c r="AE16" i="2" s="1"/>
  <c r="V16" i="2"/>
  <c r="Q16" i="2"/>
  <c r="V15" i="2"/>
  <c r="Q15" i="2"/>
  <c r="V14" i="2"/>
  <c r="Q14" i="2"/>
  <c r="V13" i="2"/>
  <c r="Q13" i="2"/>
  <c r="V12" i="2"/>
  <c r="Q12" i="2"/>
  <c r="AB12" i="2" s="1"/>
  <c r="AE12" i="2" s="1"/>
  <c r="V11" i="2"/>
  <c r="Q11" i="2"/>
  <c r="V10" i="2"/>
  <c r="AB10" i="2" s="1"/>
  <c r="AE10" i="2" s="1"/>
  <c r="Q10" i="2"/>
  <c r="V9" i="2"/>
  <c r="Q9" i="2"/>
  <c r="AB9" i="2" s="1"/>
  <c r="V8" i="2"/>
  <c r="Q8" i="2"/>
  <c r="AB8" i="2" s="1"/>
  <c r="AE8" i="2" s="1"/>
  <c r="V7" i="2"/>
  <c r="Q7" i="2"/>
  <c r="AB7" i="2" s="1"/>
  <c r="V6" i="2"/>
  <c r="Q6" i="2"/>
  <c r="AB6" i="2" s="1"/>
  <c r="AC6" i="2" s="1"/>
  <c r="V5" i="2"/>
  <c r="Q5" i="2"/>
  <c r="V4" i="2"/>
  <c r="Q4" i="2"/>
  <c r="AB4" i="2" s="1"/>
  <c r="AE4" i="2" s="1"/>
  <c r="P34" i="1"/>
  <c r="U34" i="1"/>
  <c r="P35" i="1"/>
  <c r="U35" i="1"/>
  <c r="P40" i="1"/>
  <c r="U40" i="1"/>
  <c r="P41" i="1"/>
  <c r="U41" i="1"/>
  <c r="AB14" i="2" l="1"/>
  <c r="AC14" i="2" s="1"/>
  <c r="AB25" i="2"/>
  <c r="AB11" i="2"/>
  <c r="AC11" i="2" s="1"/>
  <c r="AB15" i="2"/>
  <c r="AB18" i="2"/>
  <c r="AE18" i="2" s="1"/>
  <c r="AB30" i="2"/>
  <c r="AC30" i="2" s="1"/>
  <c r="AB20" i="2"/>
  <c r="AE20" i="2" s="1"/>
  <c r="AA34" i="1"/>
  <c r="AA35" i="1"/>
  <c r="AA41" i="1"/>
  <c r="AA40" i="1"/>
  <c r="AB5" i="2"/>
  <c r="AB21" i="2"/>
  <c r="AE21" i="2" s="1"/>
  <c r="AB13" i="2"/>
  <c r="AB29" i="2"/>
  <c r="AD29" i="2" s="1"/>
  <c r="AD32" i="2"/>
  <c r="AC32" i="2"/>
  <c r="AE32" i="2"/>
  <c r="AE19" i="2"/>
  <c r="AC19" i="2"/>
  <c r="AD19" i="2"/>
  <c r="AD13" i="2"/>
  <c r="AE13" i="2"/>
  <c r="AC13" i="2"/>
  <c r="AC7" i="2"/>
  <c r="AD7" i="2"/>
  <c r="AE7" i="2"/>
  <c r="AE23" i="2"/>
  <c r="AC23" i="2"/>
  <c r="AD23" i="2"/>
  <c r="AE17" i="2"/>
  <c r="AD17" i="2"/>
  <c r="AC17" i="2"/>
  <c r="AE15" i="2"/>
  <c r="AD15" i="2"/>
  <c r="AC15" i="2"/>
  <c r="AE11" i="2"/>
  <c r="AE27" i="2"/>
  <c r="AD27" i="2"/>
  <c r="AC27" i="2"/>
  <c r="AE5" i="2"/>
  <c r="AD5" i="2"/>
  <c r="AC5" i="2"/>
  <c r="AE31" i="2"/>
  <c r="AD31" i="2"/>
  <c r="AC31" i="2"/>
  <c r="AE9" i="2"/>
  <c r="AD9" i="2"/>
  <c r="AC9" i="2"/>
  <c r="AE25" i="2"/>
  <c r="AD25" i="2"/>
  <c r="AC25" i="2"/>
  <c r="AC10" i="2"/>
  <c r="AC18" i="2"/>
  <c r="AD6" i="2"/>
  <c r="AD10" i="2"/>
  <c r="AD14" i="2"/>
  <c r="AD22" i="2"/>
  <c r="AD26" i="2"/>
  <c r="AD30" i="2"/>
  <c r="AE6" i="2"/>
  <c r="AE14" i="2"/>
  <c r="AE22" i="2"/>
  <c r="AE26" i="2"/>
  <c r="AC4" i="2"/>
  <c r="AC8" i="2"/>
  <c r="AC24" i="2"/>
  <c r="AC28" i="2"/>
  <c r="AD4" i="2"/>
  <c r="AD12" i="2"/>
  <c r="AD16" i="2"/>
  <c r="AD24" i="2"/>
  <c r="AD28" i="2"/>
  <c r="AC12" i="2"/>
  <c r="AC16" i="2"/>
  <c r="AD8" i="2"/>
  <c r="AC20" i="2" l="1"/>
  <c r="AC21" i="2"/>
  <c r="AC29" i="2"/>
  <c r="AE29" i="2"/>
  <c r="AD20" i="2"/>
  <c r="AE30" i="2"/>
  <c r="AD18" i="2"/>
  <c r="AD21" i="2"/>
  <c r="AD11" i="2"/>
  <c r="P43" i="1"/>
  <c r="U43" i="1"/>
  <c r="P42" i="1"/>
  <c r="U42" i="1"/>
  <c r="P44" i="1"/>
  <c r="U44" i="1"/>
  <c r="AA44" i="1" l="1"/>
  <c r="AA43" i="1"/>
  <c r="AA42" i="1"/>
</calcChain>
</file>

<file path=xl/sharedStrings.xml><?xml version="1.0" encoding="utf-8"?>
<sst xmlns="http://schemas.openxmlformats.org/spreadsheetml/2006/main" count="839" uniqueCount="296">
  <si>
    <t>Chassis</t>
  </si>
  <si>
    <t>Purchase</t>
  </si>
  <si>
    <t>CarCost</t>
  </si>
  <si>
    <t>Color</t>
  </si>
  <si>
    <t>Model Grade</t>
  </si>
  <si>
    <t>Trn</t>
  </si>
  <si>
    <t>CC</t>
  </si>
  <si>
    <t>M3</t>
  </si>
  <si>
    <t>Trans</t>
  </si>
  <si>
    <t>Int Color</t>
  </si>
  <si>
    <t>BLUE</t>
  </si>
  <si>
    <t>Auto</t>
  </si>
  <si>
    <t>At Kobe</t>
  </si>
  <si>
    <t>BLACK</t>
  </si>
  <si>
    <t>Black</t>
  </si>
  <si>
    <t>At Kisarazu</t>
  </si>
  <si>
    <t>GRX130-6008149</t>
  </si>
  <si>
    <t>PEARL</t>
  </si>
  <si>
    <t>MARK X 250G relaxation selection</t>
  </si>
  <si>
    <t>BEIGE</t>
  </si>
  <si>
    <t>SILVER</t>
  </si>
  <si>
    <t>GRAY</t>
  </si>
  <si>
    <t>WHITE</t>
  </si>
  <si>
    <t>NZE164-7024521</t>
  </si>
  <si>
    <t>COROLLA FIELDER 1.5X 4WD</t>
  </si>
  <si>
    <t>STEPWAGON G L Package</t>
  </si>
  <si>
    <t>STEPWAGON L</t>
  </si>
  <si>
    <t>RK6-1101480</t>
  </si>
  <si>
    <t>RN6-3129484</t>
  </si>
  <si>
    <t xml:space="preserve">STREAM X </t>
  </si>
  <si>
    <t>STREAM X Stylish Package</t>
  </si>
  <si>
    <t>STREAM X</t>
  </si>
  <si>
    <t>WISH 1.8X</t>
  </si>
  <si>
    <t>WISH 1.8X HID SELECTION</t>
  </si>
  <si>
    <t>ZGE20-0079734</t>
  </si>
  <si>
    <t>WISH 1.8X HID Selection</t>
  </si>
  <si>
    <t>ISIS PLATANA LIMITED</t>
  </si>
  <si>
    <t>ISIS PLATANA</t>
  </si>
  <si>
    <t>Pearl</t>
  </si>
  <si>
    <t>NOAH X L SELECTION</t>
  </si>
  <si>
    <t>VOXY ZS Kirameki 2</t>
  </si>
  <si>
    <t>VOXY ZS KIRAMEKI</t>
  </si>
  <si>
    <t>VOXY V</t>
  </si>
  <si>
    <t>Beige</t>
  </si>
  <si>
    <t>VOXY X L Edition</t>
  </si>
  <si>
    <t>NOAH SI</t>
  </si>
  <si>
    <t>NOAH X</t>
  </si>
  <si>
    <t>ZRR75-0088465</t>
  </si>
  <si>
    <t>USD Car Cost</t>
  </si>
  <si>
    <t>Forex</t>
  </si>
  <si>
    <t>transport</t>
  </si>
  <si>
    <t>FOB Charge</t>
  </si>
  <si>
    <t>Freight rate</t>
  </si>
  <si>
    <t>Freight</t>
  </si>
  <si>
    <t>PSI</t>
  </si>
  <si>
    <t>Inspect&amp;trans</t>
    <phoneticPr fontId="2"/>
  </si>
  <si>
    <t>GRX130-6093986</t>
  </si>
  <si>
    <t>GRX130-6094048</t>
  </si>
  <si>
    <t>NZE164-7025070</t>
  </si>
  <si>
    <t>MARK X 250G F PACKAGE</t>
  </si>
  <si>
    <t>VOXY ZS Kirameki 3</t>
  </si>
  <si>
    <t>○</t>
    <phoneticPr fontId="2"/>
  </si>
  <si>
    <t>At Kobe</t>
    <phoneticPr fontId="2"/>
  </si>
  <si>
    <t>ZGE20-0085285</t>
    <phoneticPr fontId="2"/>
  </si>
  <si>
    <t>ZRR70-0306855</t>
    <phoneticPr fontId="2"/>
  </si>
  <si>
    <t>ANM10-0052101</t>
    <phoneticPr fontId="2"/>
  </si>
  <si>
    <t>RN6-1008698</t>
    <phoneticPr fontId="2"/>
  </si>
  <si>
    <t>RK5-1042045</t>
    <phoneticPr fontId="2"/>
  </si>
  <si>
    <t>RN6-1048089</t>
    <phoneticPr fontId="2"/>
  </si>
  <si>
    <t>○</t>
    <phoneticPr fontId="2"/>
  </si>
  <si>
    <t>A</t>
    <phoneticPr fontId="2"/>
  </si>
  <si>
    <t>PEARL</t>
    <phoneticPr fontId="2"/>
  </si>
  <si>
    <t>BLACK</t>
    <phoneticPr fontId="2"/>
  </si>
  <si>
    <t>GRX130-6015980</t>
    <phoneticPr fontId="2"/>
  </si>
  <si>
    <t>GRX130-6036994</t>
    <phoneticPr fontId="2"/>
  </si>
  <si>
    <t>GRAY</t>
    <phoneticPr fontId="2"/>
  </si>
  <si>
    <t xml:space="preserve"> PEARL </t>
    <phoneticPr fontId="2"/>
  </si>
  <si>
    <t>NKE165-7186588</t>
    <phoneticPr fontId="2"/>
  </si>
  <si>
    <t>Sold</t>
    <phoneticPr fontId="2"/>
  </si>
  <si>
    <t>WP1ZZZ92ZCLA05448</t>
    <phoneticPr fontId="2"/>
  </si>
  <si>
    <t>Sold</t>
    <phoneticPr fontId="2"/>
  </si>
  <si>
    <t>RW1-1005361</t>
    <phoneticPr fontId="2"/>
  </si>
  <si>
    <t>AGL10-2436598</t>
    <phoneticPr fontId="2"/>
  </si>
  <si>
    <t>ANM10-0046619</t>
    <phoneticPr fontId="2"/>
  </si>
  <si>
    <t>2005 Sold</t>
    <phoneticPr fontId="2"/>
  </si>
  <si>
    <t>ZRR70-0312883</t>
    <phoneticPr fontId="2"/>
  </si>
  <si>
    <t>ZRR70-0356513</t>
    <phoneticPr fontId="2"/>
  </si>
  <si>
    <t>ZGM10-0024364</t>
    <phoneticPr fontId="2"/>
  </si>
  <si>
    <t xml:space="preserve">Sold </t>
    <phoneticPr fontId="2"/>
  </si>
  <si>
    <t>PURPLE</t>
    <phoneticPr fontId="2"/>
  </si>
  <si>
    <t>ANM10-0023450</t>
    <phoneticPr fontId="2"/>
  </si>
  <si>
    <t>2005  sold</t>
    <phoneticPr fontId="2"/>
  </si>
  <si>
    <t>ZRR70-0335949</t>
    <phoneticPr fontId="2"/>
  </si>
  <si>
    <t>ZGE20-0083190</t>
    <phoneticPr fontId="2"/>
  </si>
  <si>
    <t>ZGE20-0073154</t>
    <phoneticPr fontId="2"/>
  </si>
  <si>
    <t>sold</t>
    <phoneticPr fontId="2"/>
  </si>
  <si>
    <t>ZRR70-0331877</t>
    <phoneticPr fontId="2"/>
  </si>
  <si>
    <t>KDH201-0100017</t>
    <phoneticPr fontId="2"/>
  </si>
  <si>
    <t>VOXY ZS KIRAMEKI Z</t>
    <phoneticPr fontId="2"/>
  </si>
  <si>
    <t>RK5-1035857</t>
    <phoneticPr fontId="2"/>
  </si>
  <si>
    <t>ZRR70-0355942</t>
    <phoneticPr fontId="2"/>
  </si>
  <si>
    <t>ZGM10-0010880</t>
    <phoneticPr fontId="2"/>
  </si>
  <si>
    <t>BROWN</t>
  </si>
  <si>
    <t>RK5-1044729</t>
    <phoneticPr fontId="2"/>
  </si>
  <si>
    <t>RN6-3107277</t>
    <phoneticPr fontId="2"/>
  </si>
  <si>
    <t>AW</t>
    <phoneticPr fontId="2"/>
  </si>
  <si>
    <t>Tire</t>
    <phoneticPr fontId="2"/>
  </si>
  <si>
    <t>Extra Fix</t>
    <phoneticPr fontId="2"/>
  </si>
  <si>
    <t>RN6-3125673</t>
    <phoneticPr fontId="2"/>
  </si>
  <si>
    <t>○</t>
    <phoneticPr fontId="2"/>
  </si>
  <si>
    <t>NKE165-7186963</t>
    <phoneticPr fontId="2"/>
  </si>
  <si>
    <t>sold</t>
    <phoneticPr fontId="2"/>
  </si>
  <si>
    <t>Kobe</t>
    <phoneticPr fontId="2"/>
  </si>
  <si>
    <t>D-BLUE</t>
    <phoneticPr fontId="2"/>
  </si>
  <si>
    <t>VOXY X L EDITION</t>
    <phoneticPr fontId="2"/>
  </si>
  <si>
    <t>SERENA HIGHWAY STAR HYBRID</t>
    <phoneticPr fontId="2"/>
  </si>
  <si>
    <t>PREMIO 1.8X</t>
    <phoneticPr fontId="2"/>
  </si>
  <si>
    <t>FIELDER 1.5X  4WD</t>
    <phoneticPr fontId="2"/>
  </si>
  <si>
    <t>NOAH S  4wd</t>
    <phoneticPr fontId="2"/>
  </si>
  <si>
    <t>STEPWAGON SPADA S 4WD</t>
    <phoneticPr fontId="2"/>
  </si>
  <si>
    <t>STEPWAGON SPADA  4WD</t>
    <phoneticPr fontId="2"/>
  </si>
  <si>
    <t>WISH 1.8X HID Selection  4wd</t>
    <phoneticPr fontId="2"/>
  </si>
  <si>
    <t>1997-h</t>
    <phoneticPr fontId="2"/>
  </si>
  <si>
    <t xml:space="preserve">FIT 13G </t>
    <phoneticPr fontId="2"/>
  </si>
  <si>
    <t>GE6-1725318</t>
  </si>
  <si>
    <t xml:space="preserve"> TOYOTA PROBOX GL</t>
    <phoneticPr fontId="2"/>
  </si>
  <si>
    <t>SILVER</t>
    <phoneticPr fontId="2"/>
  </si>
  <si>
    <t>Auto</t>
    <phoneticPr fontId="2"/>
  </si>
  <si>
    <t>At Kobe</t>
    <phoneticPr fontId="2"/>
  </si>
  <si>
    <t>Gray</t>
    <phoneticPr fontId="2"/>
  </si>
  <si>
    <t>NCP51-0332468</t>
  </si>
  <si>
    <t>TOYOTA PROBOX DX COMFORT</t>
    <phoneticPr fontId="2"/>
  </si>
  <si>
    <t>WHITE</t>
    <phoneticPr fontId="2"/>
  </si>
  <si>
    <t>At Kisarazu</t>
    <phoneticPr fontId="2"/>
  </si>
  <si>
    <t>SILVER</t>
    <phoneticPr fontId="2"/>
  </si>
  <si>
    <t>At Kobe</t>
    <phoneticPr fontId="2"/>
  </si>
  <si>
    <t xml:space="preserve">TOYOTA PROBOX DX </t>
    <phoneticPr fontId="2"/>
  </si>
  <si>
    <t>NISSAN AD DX</t>
    <phoneticPr fontId="2"/>
  </si>
  <si>
    <t>NISSAN LATIO B</t>
    <phoneticPr fontId="2"/>
  </si>
  <si>
    <t>Year</t>
    <phoneticPr fontId="2"/>
  </si>
  <si>
    <t>month</t>
    <phoneticPr fontId="2"/>
  </si>
  <si>
    <t>10</t>
    <phoneticPr fontId="2"/>
  </si>
  <si>
    <t>Mileage(KM)</t>
    <phoneticPr fontId="2"/>
  </si>
  <si>
    <r>
      <rPr>
        <sz val="10"/>
        <rFont val="ＭＳ Ｐゴシック"/>
        <family val="2"/>
      </rPr>
      <t>○</t>
    </r>
    <phoneticPr fontId="2"/>
  </si>
  <si>
    <t>CIF USD</t>
  </si>
  <si>
    <t>右ドアシルの補修、インナーカーゴのタイヤが４ｍｍ以上の溝であれば交換、なければ中古タイヤへの交換</t>
  </si>
  <si>
    <t>ZGM11-0014673</t>
    <phoneticPr fontId="2"/>
  </si>
  <si>
    <t>ZGM11-0006530</t>
    <phoneticPr fontId="2"/>
  </si>
  <si>
    <t>GRX130-6093979</t>
    <phoneticPr fontId="2"/>
  </si>
  <si>
    <t>GRX130-6094002</t>
    <phoneticPr fontId="2"/>
  </si>
  <si>
    <r>
      <t>Front Bumper - Scrape/Dent, Crack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 xml:space="preserve">Left Front Door - and Rear Door Scrape/Dent </t>
    </r>
    <r>
      <rPr>
        <sz val="9"/>
        <color theme="1"/>
        <rFont val="ＭＳ Ｐゴシック"/>
        <family val="3"/>
        <charset val="128"/>
      </rPr>
      <t>の板金修理</t>
    </r>
    <rPh sb="79" eb="81">
      <t>バンキン</t>
    </rPh>
    <rPh sb="81" eb="83">
      <t>シュウリ</t>
    </rPh>
    <phoneticPr fontId="2"/>
  </si>
  <si>
    <r>
      <t xml:space="preserve">Driver seat Torn, Cigar Burn mark </t>
    </r>
    <r>
      <rPr>
        <sz val="9"/>
        <color theme="1"/>
        <rFont val="ＭＳ Ｐゴシック"/>
        <family val="3"/>
        <charset val="128"/>
      </rPr>
      <t>の補修、</t>
    </r>
    <r>
      <rPr>
        <sz val="9"/>
        <color theme="1"/>
        <rFont val="Arial"/>
        <family val="2"/>
      </rPr>
      <t>Front Bumper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Rear Bumper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Back Door Dent</t>
    </r>
    <r>
      <rPr>
        <sz val="9"/>
        <color theme="1"/>
        <rFont val="ＭＳ Ｐゴシック"/>
        <family val="3"/>
        <charset val="128"/>
      </rPr>
      <t>の板金修理</t>
    </r>
    <phoneticPr fontId="2"/>
  </si>
  <si>
    <t>ZRT260-3086105</t>
    <phoneticPr fontId="2"/>
  </si>
  <si>
    <t>ZRR70-0365716</t>
    <phoneticPr fontId="2"/>
  </si>
  <si>
    <t>ZRR70-0332446</t>
    <phoneticPr fontId="2"/>
  </si>
  <si>
    <r>
      <t xml:space="preserve">Third Seat - Has Stain </t>
    </r>
    <r>
      <rPr>
        <sz val="9"/>
        <color theme="1"/>
        <rFont val="ＭＳ Ｐゴシック"/>
        <family val="3"/>
        <charset val="128"/>
      </rPr>
      <t>のクリーン、</t>
    </r>
    <r>
      <rPr>
        <sz val="9"/>
        <color theme="1"/>
        <rFont val="Arial"/>
        <family val="2"/>
      </rPr>
      <t xml:space="preserve">Right and Left Head lens - Cloudy </t>
    </r>
    <r>
      <rPr>
        <sz val="9"/>
        <color theme="1"/>
        <rFont val="ＭＳ Ｐゴシック"/>
        <family val="3"/>
        <charset val="128"/>
      </rPr>
      <t>の補修、</t>
    </r>
    <r>
      <rPr>
        <sz val="9"/>
        <color theme="1"/>
        <rFont val="Arial"/>
        <family val="2"/>
      </rPr>
      <t>Left Rear Wheel Arch - Cover Scrape/Dent, Detached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Rear Door -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 xml:space="preserve">Left Front Door - Scrape/Dent </t>
    </r>
    <r>
      <rPr>
        <sz val="9"/>
        <color theme="1"/>
        <rFont val="ＭＳ Ｐゴシック"/>
        <family val="3"/>
        <charset val="128"/>
      </rPr>
      <t>の補修</t>
    </r>
    <rPh sb="64" eb="66">
      <t>ホシュウ</t>
    </rPh>
    <rPh sb="178" eb="180">
      <t>ホシュウ</t>
    </rPh>
    <phoneticPr fontId="2"/>
  </si>
  <si>
    <t>交換・修理内容</t>
    <rPh sb="0" eb="2">
      <t>コウカン</t>
    </rPh>
    <rPh sb="3" eb="5">
      <t>シュウリ</t>
    </rPh>
    <rPh sb="5" eb="7">
      <t>ナイヨウ</t>
    </rPh>
    <phoneticPr fontId="2"/>
  </si>
  <si>
    <t>ZRR70-0375311</t>
    <phoneticPr fontId="2"/>
  </si>
  <si>
    <t>ZRR70-0391362</t>
    <phoneticPr fontId="2"/>
  </si>
  <si>
    <r>
      <t xml:space="preserve">Back Door - Scrape/Dent </t>
    </r>
    <r>
      <rPr>
        <sz val="9"/>
        <color theme="1"/>
        <rFont val="ＭＳ Ｐゴシック"/>
        <family val="3"/>
        <charset val="128"/>
      </rPr>
      <t>の補修</t>
    </r>
    <rPh sb="25" eb="27">
      <t>ホシュウ</t>
    </rPh>
    <phoneticPr fontId="2"/>
  </si>
  <si>
    <r>
      <t>Front Bumper - Scrape, Crack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Front Bumper - Detached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Bonnet - Company Sign On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Rear Door - Scrape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 xml:space="preserve">Right Rear Wheel Arch - and Door Scrape </t>
    </r>
    <r>
      <rPr>
        <sz val="9"/>
        <color theme="1"/>
        <rFont val="ＭＳ Ｐゴシック"/>
        <family val="3"/>
        <charset val="128"/>
      </rPr>
      <t>の補修</t>
    </r>
    <rPh sb="143" eb="145">
      <t>ホシュウ</t>
    </rPh>
    <phoneticPr fontId="2"/>
  </si>
  <si>
    <t>ZRR70-0319038</t>
    <phoneticPr fontId="2"/>
  </si>
  <si>
    <t>ZRR70-0324104</t>
    <phoneticPr fontId="2"/>
  </si>
  <si>
    <t>ZRR70-0365745</t>
    <phoneticPr fontId="2"/>
  </si>
  <si>
    <t>ZRR70-0333386</t>
    <phoneticPr fontId="2"/>
  </si>
  <si>
    <t>ZRR70-0372455</t>
    <phoneticPr fontId="2"/>
  </si>
  <si>
    <t>ZRR70-0550003</t>
    <phoneticPr fontId="2"/>
  </si>
  <si>
    <t>ZRR70-0574107</t>
    <phoneticPr fontId="2"/>
  </si>
  <si>
    <t>ZRR70-0576957</t>
    <phoneticPr fontId="2"/>
  </si>
  <si>
    <r>
      <t xml:space="preserve">Back Door - Dent </t>
    </r>
    <r>
      <rPr>
        <sz val="9"/>
        <color theme="1"/>
        <rFont val="ＭＳ Ｐゴシック"/>
        <family val="3"/>
        <charset val="128"/>
      </rPr>
      <t>の補修、</t>
    </r>
    <r>
      <rPr>
        <sz val="9"/>
        <color theme="1"/>
        <rFont val="Arial"/>
        <family val="2"/>
      </rPr>
      <t>Front Interior - Driver Seat Has Burn Hole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IBC Photo 1 - Back Seat Has Burn Hole</t>
    </r>
    <r>
      <rPr>
        <sz val="9"/>
        <color theme="1"/>
        <rFont val="ＭＳ Ｐゴシック"/>
        <family val="3"/>
        <charset val="128"/>
      </rPr>
      <t>補修</t>
    </r>
    <rPh sb="18" eb="20">
      <t>ホシュウ</t>
    </rPh>
    <rPh sb="101" eb="103">
      <t>ホシュウ</t>
    </rPh>
    <phoneticPr fontId="2"/>
  </si>
  <si>
    <t>AW</t>
    <phoneticPr fontId="2"/>
  </si>
  <si>
    <t>タイヤ交換</t>
    <rPh sb="3" eb="5">
      <t>コウカン</t>
    </rPh>
    <phoneticPr fontId="2"/>
  </si>
  <si>
    <t>全部</t>
    <rPh sb="0" eb="2">
      <t>ゼンブ</t>
    </rPh>
    <phoneticPr fontId="2"/>
  </si>
  <si>
    <t>ドライバシートの焦げ跡の補修、匂いがきつければ消臭処理</t>
    <phoneticPr fontId="2"/>
  </si>
  <si>
    <t>AWなし交換</t>
    <rPh sb="4" eb="6">
      <t>コウカン</t>
    </rPh>
    <phoneticPr fontId="2"/>
  </si>
  <si>
    <t>AWあり</t>
    <phoneticPr fontId="2"/>
  </si>
  <si>
    <t>？</t>
    <phoneticPr fontId="2"/>
  </si>
  <si>
    <r>
      <t xml:space="preserve">Left and Right Head lens - Cloudy </t>
    </r>
    <r>
      <rPr>
        <sz val="9"/>
        <color theme="1"/>
        <rFont val="ＭＳ Ｐゴシック"/>
        <family val="3"/>
        <charset val="128"/>
      </rPr>
      <t>の補修</t>
    </r>
    <rPh sb="35" eb="37">
      <t>ホシュウ</t>
    </rPh>
    <phoneticPr fontId="2"/>
  </si>
  <si>
    <t>リア</t>
    <phoneticPr fontId="2"/>
  </si>
  <si>
    <t>フロント</t>
    <phoneticPr fontId="2"/>
  </si>
  <si>
    <t>Left Rear Door - Cover Scrape の補修</t>
    <rPh sb="31" eb="33">
      <t>ホシュウ</t>
    </rPh>
    <phoneticPr fontId="2"/>
  </si>
  <si>
    <r>
      <t>Left Rear 1/4 Panel -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Rear Door -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Door Sill - Cover Scrape/Dent And Crac</t>
    </r>
    <r>
      <rPr>
        <sz val="9"/>
        <color theme="1"/>
        <rFont val="ＭＳ Ｐゴシック"/>
        <family val="3"/>
        <charset val="128"/>
      </rPr>
      <t>補修</t>
    </r>
    <rPh sb="106" eb="108">
      <t>ホシュウ</t>
    </rPh>
    <phoneticPr fontId="2"/>
  </si>
  <si>
    <t>ZGE20-0083756</t>
    <phoneticPr fontId="2"/>
  </si>
  <si>
    <t>ZGE20-0075186</t>
    <phoneticPr fontId="2"/>
  </si>
  <si>
    <t>全部?</t>
    <rPh sb="0" eb="2">
      <t>ゼンブ</t>
    </rPh>
    <phoneticPr fontId="2"/>
  </si>
  <si>
    <t>ZGE25-0011181</t>
    <phoneticPr fontId="2"/>
  </si>
  <si>
    <t>ZGE20-6013692</t>
    <phoneticPr fontId="2"/>
  </si>
  <si>
    <r>
      <t>Left Door Sill - Cover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Front Fender - And Bumper Scrape/ Dent</t>
    </r>
    <r>
      <rPr>
        <sz val="9"/>
        <color theme="1"/>
        <rFont val="ＭＳ Ｐゴシック"/>
        <family val="3"/>
        <charset val="128"/>
      </rPr>
      <t>の補修</t>
    </r>
    <rPh sb="79" eb="81">
      <t>ホシュウ</t>
    </rPh>
    <phoneticPr fontId="2"/>
  </si>
  <si>
    <t>HFC26-134701</t>
    <phoneticPr fontId="2"/>
  </si>
  <si>
    <t>タイヤ、インナーカーゴ２つ使えたら使ってください。</t>
    <rPh sb="13" eb="14">
      <t>ツカ</t>
    </rPh>
    <rPh sb="17" eb="18">
      <t>ツカ</t>
    </rPh>
    <phoneticPr fontId="2"/>
  </si>
  <si>
    <t>タイヤ、インナーカーゴ使えたら使ってください。</t>
    <rPh sb="11" eb="12">
      <t>ツカ</t>
    </rPh>
    <rPh sb="15" eb="16">
      <t>ツカ</t>
    </rPh>
    <phoneticPr fontId="2"/>
  </si>
  <si>
    <r>
      <t>Back Door - Dent</t>
    </r>
    <r>
      <rPr>
        <sz val="9"/>
        <color theme="1"/>
        <rFont val="ＭＳ Ｐゴシック"/>
        <family val="3"/>
        <charset val="128"/>
      </rPr>
      <t>補修</t>
    </r>
    <rPh sb="16" eb="18">
      <t>ホシュウ</t>
    </rPh>
    <phoneticPr fontId="2"/>
  </si>
  <si>
    <r>
      <t>Rear Bumper - and Back Door Scrape/Dent</t>
    </r>
    <r>
      <rPr>
        <sz val="9"/>
        <color theme="1"/>
        <rFont val="ＭＳ Ｐゴシック"/>
        <family val="3"/>
        <charset val="128"/>
      </rPr>
      <t>の補修</t>
    </r>
    <rPh sb="40" eb="42">
      <t>ホシュウ</t>
    </rPh>
    <phoneticPr fontId="2"/>
  </si>
  <si>
    <t>RK1-1015666</t>
    <phoneticPr fontId="2"/>
  </si>
  <si>
    <t>RK1-1023596</t>
    <phoneticPr fontId="2"/>
  </si>
  <si>
    <t>RN6-3130814</t>
    <phoneticPr fontId="2"/>
  </si>
  <si>
    <t>RK6-1200167</t>
    <phoneticPr fontId="2"/>
  </si>
  <si>
    <r>
      <t>Driver Seat 1 - Tear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and right Head lens - Cloudy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 xml:space="preserve">Right Rear Wheel Arch - Scrape/Dent </t>
    </r>
    <r>
      <rPr>
        <sz val="9"/>
        <color theme="1"/>
        <rFont val="ＭＳ Ｐゴシック"/>
        <family val="3"/>
        <charset val="128"/>
      </rPr>
      <t>の補修</t>
    </r>
    <rPh sb="92" eb="94">
      <t>ホシュウ</t>
    </rPh>
    <phoneticPr fontId="2"/>
  </si>
  <si>
    <t>RN6-3134905</t>
    <phoneticPr fontId="2"/>
  </si>
  <si>
    <t>NCP50-0153960</t>
    <phoneticPr fontId="2"/>
  </si>
  <si>
    <t>不要</t>
    <rPh sb="0" eb="2">
      <t>フヨウ</t>
    </rPh>
    <phoneticPr fontId="2"/>
  </si>
  <si>
    <r>
      <t xml:space="preserve">Company Signage (Both Sides) </t>
    </r>
    <r>
      <rPr>
        <sz val="9"/>
        <color theme="1"/>
        <rFont val="ＭＳ Ｐゴシック"/>
        <family val="3"/>
        <charset val="128"/>
      </rPr>
      <t>　－再塗装お願いします。</t>
    </r>
    <rPh sb="31" eb="34">
      <t>サイトソウ</t>
    </rPh>
    <rPh sb="35" eb="36">
      <t>ネガ</t>
    </rPh>
    <phoneticPr fontId="2"/>
  </si>
  <si>
    <t>NCP51-0320636</t>
    <phoneticPr fontId="2"/>
  </si>
  <si>
    <t>NCP51-0316411</t>
    <phoneticPr fontId="2"/>
  </si>
  <si>
    <t>NCP50-0151152</t>
    <phoneticPr fontId="2"/>
  </si>
  <si>
    <t>NCP50-0151665</t>
    <phoneticPr fontId="2"/>
  </si>
  <si>
    <t>ルーフキャリーを外して下さい。インテリアの掃除をお願いします。</t>
    <rPh sb="8" eb="9">
      <t>ハズ</t>
    </rPh>
    <rPh sb="11" eb="12">
      <t>クダ</t>
    </rPh>
    <rPh sb="21" eb="23">
      <t>ソウジ</t>
    </rPh>
    <rPh sb="25" eb="26">
      <t>ネガ</t>
    </rPh>
    <phoneticPr fontId="2"/>
  </si>
  <si>
    <t>NCP50-0151925</t>
    <phoneticPr fontId="2"/>
  </si>
  <si>
    <t>NCP55-0124547</t>
    <phoneticPr fontId="2"/>
  </si>
  <si>
    <t>NCP50-0151681</t>
    <phoneticPr fontId="2"/>
  </si>
  <si>
    <t>NCP50-0151718</t>
    <phoneticPr fontId="2"/>
  </si>
  <si>
    <t>NCP50-0152007</t>
    <phoneticPr fontId="2"/>
  </si>
  <si>
    <r>
      <t xml:space="preserve">Left and Right Front Door - Company Sign </t>
    </r>
    <r>
      <rPr>
        <sz val="9"/>
        <color theme="1"/>
        <rFont val="ＭＳ Ｐゴシック"/>
        <family val="3"/>
        <charset val="128"/>
      </rPr>
      <t>－再塗装お願いします。</t>
    </r>
    <rPh sb="42" eb="45">
      <t>サイトソウ</t>
    </rPh>
    <rPh sb="46" eb="47">
      <t>ネガ</t>
    </rPh>
    <phoneticPr fontId="2"/>
  </si>
  <si>
    <t>NCP51-0330854</t>
    <phoneticPr fontId="2"/>
  </si>
  <si>
    <t>NCP51-0333386</t>
    <phoneticPr fontId="2"/>
  </si>
  <si>
    <r>
      <t>Passenger Seat 1 - Has Cigar Burn, Hole</t>
    </r>
    <r>
      <rPr>
        <sz val="9"/>
        <color theme="1"/>
        <rFont val="ＭＳ Ｐゴシック"/>
        <family val="3"/>
        <charset val="128"/>
      </rPr>
      <t>の補修</t>
    </r>
    <rPh sb="40" eb="42">
      <t>ホシュウ</t>
    </rPh>
    <phoneticPr fontId="2"/>
  </si>
  <si>
    <t>N17-011312</t>
    <phoneticPr fontId="2"/>
  </si>
  <si>
    <r>
      <t xml:space="preserve">Left Rear 1/4 Panel - Painted </t>
    </r>
    <r>
      <rPr>
        <sz val="9"/>
        <color theme="1"/>
        <rFont val="ＭＳ Ｐゴシック"/>
        <family val="3"/>
        <charset val="128"/>
      </rPr>
      <t>の再塗装</t>
    </r>
    <rPh sb="31" eb="34">
      <t>サイトソウ</t>
    </rPh>
    <phoneticPr fontId="2"/>
  </si>
  <si>
    <t>VY12-170799</t>
    <phoneticPr fontId="2"/>
  </si>
  <si>
    <t>N17-011068</t>
    <phoneticPr fontId="2"/>
  </si>
  <si>
    <t>N17-011160</t>
    <phoneticPr fontId="2"/>
  </si>
  <si>
    <t>N17-011175</t>
    <phoneticPr fontId="2"/>
  </si>
  <si>
    <r>
      <t>Right Door Sill -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Right Front Fender -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>Left Front Door - And Rear Door Scrape/Dent</t>
    </r>
    <r>
      <rPr>
        <sz val="9"/>
        <color theme="1"/>
        <rFont val="ＭＳ Ｐゴシック"/>
        <family val="3"/>
        <charset val="128"/>
      </rPr>
      <t>、</t>
    </r>
    <r>
      <rPr>
        <sz val="9"/>
        <color theme="1"/>
        <rFont val="Arial"/>
        <family val="2"/>
      </rPr>
      <t xml:space="preserve">Back Door - Scrape/Dent </t>
    </r>
    <r>
      <rPr>
        <sz val="9"/>
        <color theme="1"/>
        <rFont val="ＭＳ Ｐゴシック"/>
        <family val="3"/>
        <charset val="128"/>
      </rPr>
      <t>の補修</t>
    </r>
    <rPh sb="132" eb="134">
      <t>ホシュウ</t>
    </rPh>
    <phoneticPr fontId="2"/>
  </si>
  <si>
    <t>顧客ORAM</t>
    <rPh sb="0" eb="2">
      <t>コキャク</t>
    </rPh>
    <phoneticPr fontId="2"/>
  </si>
  <si>
    <t>W&amp;W</t>
    <phoneticPr fontId="2"/>
  </si>
  <si>
    <t>Stock List</t>
    <phoneticPr fontId="2"/>
  </si>
  <si>
    <t>RK5-1017825</t>
    <phoneticPr fontId="2"/>
  </si>
  <si>
    <t>RK5-1023138</t>
    <phoneticPr fontId="2"/>
  </si>
  <si>
    <t>TRH200-5011708</t>
    <phoneticPr fontId="2"/>
  </si>
  <si>
    <t>VRE25-031204</t>
    <phoneticPr fontId="2"/>
  </si>
  <si>
    <t>VY12-068181</t>
    <phoneticPr fontId="2"/>
  </si>
  <si>
    <t>Y12-100944</t>
    <phoneticPr fontId="2"/>
  </si>
  <si>
    <t>ZGM10-0015675</t>
    <phoneticPr fontId="2"/>
  </si>
  <si>
    <t>ZGM10-0016208</t>
    <phoneticPr fontId="2"/>
  </si>
  <si>
    <t>DARK BLUE</t>
  </si>
  <si>
    <t>NZE141-6154771</t>
    <phoneticPr fontId="2"/>
  </si>
  <si>
    <t>Abbas</t>
    <phoneticPr fontId="2"/>
  </si>
  <si>
    <t>NZE141-9162982</t>
    <phoneticPr fontId="2"/>
  </si>
  <si>
    <t>GOLD</t>
  </si>
  <si>
    <t>Akira</t>
    <phoneticPr fontId="2"/>
  </si>
  <si>
    <t>ZGM10-0009171</t>
    <phoneticPr fontId="2"/>
  </si>
  <si>
    <t>ZRR70-0363235</t>
    <phoneticPr fontId="2"/>
  </si>
  <si>
    <t>HONDA STEPWAGON Z Comfort view Package</t>
    <phoneticPr fontId="2"/>
  </si>
  <si>
    <t>HONDA STEPWAGON SPADA Z</t>
    <phoneticPr fontId="2"/>
  </si>
  <si>
    <t xml:space="preserve">NISSAN CARAVAN DX </t>
    <phoneticPr fontId="2"/>
  </si>
  <si>
    <t>NISSAN AD DX</t>
    <phoneticPr fontId="2"/>
  </si>
  <si>
    <t>NISSAN WINGROAD 15M</t>
    <phoneticPr fontId="2"/>
  </si>
  <si>
    <t>TOYOTA ISIS L</t>
    <phoneticPr fontId="2"/>
  </si>
  <si>
    <t>TOYOTA COROLLA AXIO X</t>
    <phoneticPr fontId="2"/>
  </si>
  <si>
    <t>COROLLA FIELDER 1.5X G</t>
    <phoneticPr fontId="2"/>
  </si>
  <si>
    <t>TOYOTA HIACE DX</t>
    <phoneticPr fontId="2"/>
  </si>
  <si>
    <t>SILVER</t>
    <phoneticPr fontId="2"/>
  </si>
  <si>
    <t>TOYOTA NOAH X L</t>
    <phoneticPr fontId="2"/>
  </si>
  <si>
    <t>beige</t>
    <phoneticPr fontId="2"/>
  </si>
  <si>
    <t>Kazuya</t>
    <phoneticPr fontId="2"/>
  </si>
  <si>
    <t>Abbas</t>
    <phoneticPr fontId="2"/>
  </si>
  <si>
    <t>At Kobe</t>
    <phoneticPr fontId="2"/>
  </si>
  <si>
    <t>At Kobe</t>
    <phoneticPr fontId="2"/>
  </si>
  <si>
    <t>ZRR75-0067357</t>
  </si>
  <si>
    <t>TOYOTA VOXY X_L EDITION</t>
    <phoneticPr fontId="2"/>
  </si>
  <si>
    <t>Auto</t>
    <phoneticPr fontId="2"/>
  </si>
  <si>
    <t>BLACK</t>
    <phoneticPr fontId="2"/>
  </si>
  <si>
    <t>Don Heaven</t>
    <phoneticPr fontId="2"/>
  </si>
  <si>
    <t>ZRR70-0331877</t>
    <phoneticPr fontId="2"/>
  </si>
  <si>
    <t>TOYOTA NOAH X L SELECTION</t>
  </si>
  <si>
    <t>TOYOTA NOAH X L SELECTION</t>
    <phoneticPr fontId="2"/>
  </si>
  <si>
    <t>SILVER</t>
    <phoneticPr fontId="2"/>
  </si>
  <si>
    <t>Auto</t>
    <phoneticPr fontId="2"/>
  </si>
  <si>
    <t>GRAY</t>
    <phoneticPr fontId="2"/>
  </si>
  <si>
    <t>ZRR70-0305674</t>
  </si>
  <si>
    <t>TOYOTA VOXY X L Edition</t>
  </si>
  <si>
    <t>ZRR70-0350266</t>
  </si>
  <si>
    <t>ZRR70-0349935</t>
  </si>
  <si>
    <t>PEARL</t>
    <phoneticPr fontId="2"/>
  </si>
  <si>
    <t>ZRR70-0335949</t>
  </si>
  <si>
    <t> TOYOTA NOAH X L SELECTION</t>
  </si>
  <si>
    <t>Beige</t>
    <phoneticPr fontId="2"/>
  </si>
  <si>
    <t>ANA10-0033033</t>
  </si>
  <si>
    <t xml:space="preserve">TOYOTA MARK X ZIO AERIAL V </t>
    <phoneticPr fontId="2"/>
  </si>
  <si>
    <t>RK5-1035857</t>
  </si>
  <si>
    <t>PURPLE</t>
    <phoneticPr fontId="2"/>
  </si>
  <si>
    <t>ZRR70-0343586</t>
  </si>
  <si>
    <t>TOYOTA NOAH X</t>
  </si>
  <si>
    <t>Kazuya</t>
    <phoneticPr fontId="2"/>
  </si>
  <si>
    <t>ZGM10-0017488</t>
  </si>
  <si>
    <t>TOYOTA ISIS PLATANA</t>
    <phoneticPr fontId="2"/>
  </si>
  <si>
    <t>Y12-130217</t>
  </si>
  <si>
    <t>NISSAN WINGROAD 15M</t>
  </si>
  <si>
    <t>RK5-1046544</t>
  </si>
  <si>
    <t>HONDA STEPWAGON Z</t>
  </si>
  <si>
    <t>ZRR75-0055231</t>
  </si>
  <si>
    <t>2</t>
    <phoneticPr fontId="2"/>
  </si>
  <si>
    <t>TOYOTA NOAH SI</t>
  </si>
  <si>
    <t>ZRR70-0394904</t>
  </si>
  <si>
    <t>TOYOTA VOXY Z</t>
  </si>
  <si>
    <t xml:space="preserve">          DATE: October 24 2019
ORDER NO: 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</si>
</sst>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_);[Red]\(\$#,##0\)"/>
    <numFmt numFmtId="165" formatCode="[$$-409]#,##0;\-[$$-409]#,##0"/>
    <numFmt numFmtId="166" formatCode="[$$-409]#,##0"/>
    <numFmt numFmtId="167" formatCode="&quot;¥&quot;#,##0_);[Red]\(&quot;¥&quot;#,##0\)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6"/>
      <name val="Calibri"/>
      <family val="3"/>
      <charset val="128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ＭＳ Ｐゴシック"/>
      <family val="2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1A1A1A"/>
      <name val="Segoe UI"/>
      <family val="2"/>
    </font>
    <font>
      <sz val="9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7"/>
      <color rgb="FF333333"/>
      <name val="Arial"/>
      <family val="2"/>
    </font>
    <font>
      <sz val="10"/>
      <name val="Arial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3" fontId="0" fillId="0" borderId="0" xfId="0" applyNumberFormat="1"/>
    <xf numFmtId="0" fontId="3" fillId="0" borderId="0" xfId="0" applyFont="1"/>
    <xf numFmtId="0" fontId="3" fillId="0" borderId="0" xfId="0" applyFont="1" applyFill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0" borderId="2" xfId="0" applyFont="1" applyBorder="1"/>
    <xf numFmtId="0" fontId="4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/>
    <xf numFmtId="0" fontId="5" fillId="0" borderId="1" xfId="0" applyFont="1" applyFill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6" fontId="5" fillId="0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Fill="1"/>
    <xf numFmtId="0" fontId="5" fillId="0" borderId="3" xfId="0" applyFont="1" applyBorder="1" applyAlignment="1">
      <alignment horizontal="center"/>
    </xf>
    <xf numFmtId="0" fontId="11" fillId="0" borderId="1" xfId="0" applyFont="1" applyBorder="1"/>
    <xf numFmtId="0" fontId="12" fillId="0" borderId="1" xfId="1" applyFont="1" applyFill="1" applyBorder="1" applyAlignment="1" applyProtection="1"/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Fill="1" applyBorder="1" applyAlignment="1">
      <alignment horizontal="left"/>
    </xf>
    <xf numFmtId="0" fontId="12" fillId="0" borderId="1" xfId="1" applyFont="1" applyBorder="1" applyAlignment="1" applyProtection="1"/>
    <xf numFmtId="0" fontId="11" fillId="0" borderId="1" xfId="1" applyFont="1" applyBorder="1" applyAlignment="1" applyProtection="1">
      <alignment horizontal="left"/>
    </xf>
    <xf numFmtId="0" fontId="11" fillId="0" borderId="1" xfId="0" applyFont="1" applyBorder="1" applyAlignment="1">
      <alignment horizontal="left"/>
    </xf>
    <xf numFmtId="0" fontId="12" fillId="0" borderId="1" xfId="1" applyFont="1" applyBorder="1" applyAlignment="1" applyProtection="1">
      <alignment horizontal="justify"/>
    </xf>
    <xf numFmtId="49" fontId="11" fillId="0" borderId="1" xfId="0" applyNumberFormat="1" applyFont="1" applyBorder="1" applyAlignment="1">
      <alignment horizontal="left"/>
    </xf>
    <xf numFmtId="0" fontId="12" fillId="2" borderId="1" xfId="1" applyFont="1" applyFill="1" applyBorder="1" applyAlignment="1" applyProtection="1">
      <alignment horizontal="left" wrapText="1"/>
    </xf>
    <xf numFmtId="0" fontId="11" fillId="2" borderId="1" xfId="1" applyFont="1" applyFill="1" applyBorder="1" applyAlignment="1" applyProtection="1">
      <alignment horizontal="left" wrapText="1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0" xfId="0" applyAlignment="1"/>
    <xf numFmtId="0" fontId="17" fillId="0" borderId="0" xfId="0" applyFont="1"/>
    <xf numFmtId="0" fontId="14" fillId="0" borderId="1" xfId="0" applyFont="1" applyBorder="1"/>
    <xf numFmtId="166" fontId="15" fillId="0" borderId="1" xfId="0" applyNumberFormat="1" applyFont="1" applyBorder="1"/>
    <xf numFmtId="0" fontId="15" fillId="0" borderId="1" xfId="0" applyFont="1" applyBorder="1"/>
    <xf numFmtId="0" fontId="17" fillId="0" borderId="1" xfId="0" applyFont="1" applyBorder="1"/>
    <xf numFmtId="166" fontId="17" fillId="0" borderId="1" xfId="0" applyNumberFormat="1" applyFont="1" applyBorder="1"/>
    <xf numFmtId="0" fontId="16" fillId="0" borderId="1" xfId="0" applyFont="1" applyBorder="1"/>
    <xf numFmtId="0" fontId="18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2" fillId="0" borderId="1" xfId="1" applyFont="1" applyFill="1" applyBorder="1" applyAlignment="1" applyProtection="1">
      <alignment horizontal="left" vertical="center" wrapText="1" readingOrder="1"/>
    </xf>
    <xf numFmtId="0" fontId="5" fillId="0" borderId="1" xfId="0" applyFont="1" applyBorder="1" applyAlignment="1">
      <alignment horizontal="left"/>
    </xf>
    <xf numFmtId="0" fontId="12" fillId="2" borderId="1" xfId="1" applyFont="1" applyFill="1" applyBorder="1" applyAlignment="1" applyProtection="1">
      <alignment horizontal="left" vertical="center" readingOrder="1"/>
    </xf>
    <xf numFmtId="0" fontId="12" fillId="2" borderId="1" xfId="1" applyFont="1" applyFill="1" applyBorder="1" applyAlignment="1" applyProtection="1">
      <alignment horizontal="left" vertical="center" wrapText="1" readingOrder="1"/>
    </xf>
    <xf numFmtId="0" fontId="11" fillId="0" borderId="1" xfId="0" applyFont="1" applyFill="1" applyBorder="1" applyAlignment="1">
      <alignment horizontal="left" vertical="center" wrapText="1" readingOrder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/>
    <xf numFmtId="164" fontId="5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/>
    <xf numFmtId="0" fontId="12" fillId="0" borderId="2" xfId="1" applyFont="1" applyBorder="1" applyAlignment="1" applyProtection="1"/>
    <xf numFmtId="0" fontId="11" fillId="0" borderId="2" xfId="1" applyFont="1" applyBorder="1" applyAlignment="1" applyProtection="1">
      <alignment horizontal="left"/>
    </xf>
    <xf numFmtId="49" fontId="11" fillId="0" borderId="2" xfId="0" applyNumberFormat="1" applyFont="1" applyBorder="1" applyAlignment="1">
      <alignment horizontal="left"/>
    </xf>
    <xf numFmtId="167" fontId="5" fillId="0" borderId="2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Fill="1" applyBorder="1"/>
    <xf numFmtId="166" fontId="15" fillId="0" borderId="0" xfId="0" applyNumberFormat="1" applyFont="1" applyBorder="1"/>
    <xf numFmtId="0" fontId="5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2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8" fontId="5" fillId="0" borderId="1" xfId="0" applyNumberFormat="1" applyFont="1" applyFill="1" applyBorder="1" applyAlignment="1">
      <alignment horizontal="left"/>
    </xf>
    <xf numFmtId="38" fontId="9" fillId="2" borderId="1" xfId="0" applyNumberFormat="1" applyFont="1" applyFill="1" applyBorder="1" applyAlignment="1">
      <alignment horizontal="left" vertical="center" wrapText="1"/>
    </xf>
    <xf numFmtId="38" fontId="11" fillId="2" borderId="1" xfId="0" applyNumberFormat="1" applyFont="1" applyFill="1" applyBorder="1" applyAlignment="1">
      <alignment horizontal="left" vertical="center" wrapText="1"/>
    </xf>
    <xf numFmtId="38" fontId="11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38" fontId="5" fillId="0" borderId="2" xfId="0" applyNumberFormat="1" applyFont="1" applyBorder="1" applyAlignment="1">
      <alignment horizontal="left"/>
    </xf>
    <xf numFmtId="167" fontId="11" fillId="2" borderId="1" xfId="0" applyNumberFormat="1" applyFont="1" applyFill="1" applyBorder="1" applyAlignment="1">
      <alignment horizontal="right" wrapText="1"/>
    </xf>
    <xf numFmtId="167" fontId="11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38" fontId="9" fillId="2" borderId="0" xfId="0" applyNumberFormat="1" applyFont="1" applyFill="1" applyAlignment="1">
      <alignment horizontal="left" vertical="center" wrapText="1"/>
    </xf>
    <xf numFmtId="38" fontId="9" fillId="0" borderId="1" xfId="0" applyNumberFormat="1" applyFont="1" applyBorder="1" applyAlignment="1">
      <alignment horizontal="left"/>
    </xf>
    <xf numFmtId="0" fontId="21" fillId="0" borderId="1" xfId="1" applyFont="1" applyBorder="1" applyAlignment="1" applyProtection="1"/>
    <xf numFmtId="0" fontId="21" fillId="0" borderId="0" xfId="1" applyFont="1" applyAlignment="1" applyProtection="1"/>
    <xf numFmtId="0" fontId="5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right" wrapText="1"/>
    </xf>
    <xf numFmtId="0" fontId="0" fillId="0" borderId="0" xfId="0" applyAlignment="1"/>
    <xf numFmtId="0" fontId="11" fillId="3" borderId="1" xfId="0" applyFont="1" applyFill="1" applyBorder="1"/>
    <xf numFmtId="0" fontId="5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hecklist.ibcjapan.net/checklist?crypt=%5E%CF%DE%DE%A0%B6%DC%DB%93%CC%9F%D1%D6%87%9F%CF%AD%D8%D6%A1%9C%D1%D4s%9Bkei%A3%9B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kgl%9F%99%5C%D2%CF%DF%A7%D7%D0%ECu%C8%A0%D3%9C%D7%D8%D4%DA%A5%C9%A8%95%A6%CA%E2%A2%DD%D9%CF%CC%A9" TargetMode="External"/><Relationship Id="rId42" Type="http://schemas.openxmlformats.org/officeDocument/2006/relationships/hyperlink" Target="http://checklist.ibcjapan.net/checklist?source=corp&amp;mod=ibcinventory&amp;crypt=%5E%D2%D0%E5%98%E1%D1%CC%9E%C6%71%9F%9D%96%69%9E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47" Type="http://schemas.openxmlformats.org/officeDocument/2006/relationships/hyperlink" Target="http://checklist.ibcjapan.net/checklist?source=corp&amp;mod=ibcinventory&amp;crypt=%5E%D2%D0%E5%98%E1%D1%CC%9E%C6%71%9F%9D%98%6D%9B%67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63" Type="http://schemas.openxmlformats.org/officeDocument/2006/relationships/hyperlink" Target="http://checklist.ibcjapan.net/checklist?crypt=%5E%D2%D0%E5%98%E1%D1%CC%9E%C6%71%9F%9D%99%6A%9F%6E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8" Type="http://schemas.openxmlformats.org/officeDocument/2006/relationships/hyperlink" Target="https://www.ibcjapan.net/vehicle/checklist/TOYOTA/VOXY/390910" TargetMode="External"/><Relationship Id="rId16" Type="http://schemas.openxmlformats.org/officeDocument/2006/relationships/hyperlink" Target="http://checklist.ibcjapan.net/checklist?crypt=%5E%CF%DE%DE%A0%B6%DC%DB%93%CC%9F%D1%D6%87%9F%CF%AD%D8%D6%A1%9C%D1%D4s%9Bkbg%9F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kei%9D%96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o%A1%94%AA" TargetMode="External"/><Relationship Id="rId37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p%A1%93%AB" TargetMode="External"/><Relationship Id="rId53" Type="http://schemas.openxmlformats.org/officeDocument/2006/relationships/hyperlink" Target="http://checklist.ibcjapan.net/checklist?source=corp&amp;mod=ibcinventory&amp;crypt=%5E%D2%D0%E5%98%E1%D1%CC%9E%C6%71%9F%9D%94%6E%9D%68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8" Type="http://schemas.openxmlformats.org/officeDocument/2006/relationships/hyperlink" Target="http://checklist.ibcjapan.net/checklist?crypt=%5E%D2%D0%E5%98%E1%D1%CC%9E%C6%71%9F%9D%91%6E%A2%67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4" Type="http://schemas.openxmlformats.org/officeDocument/2006/relationships/hyperlink" Target="https://www.ibcjapan.net/vehicle/checklist/TOYOTA/MARK%20X%20ZIO/396825" TargetMode="External"/><Relationship Id="rId79" Type="http://schemas.openxmlformats.org/officeDocument/2006/relationships/hyperlink" Target="http://checklist.ibcjapan.net/checklist?source=corp&amp;mod=ibcinventory&amp;crypt=%5E%D2%D0%E5%98%E1%D1%CC%9E%C6%71%A0%94%91%68%9B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" Type="http://schemas.openxmlformats.org/officeDocument/2006/relationships/hyperlink" Target="http://checklist.ibcjapan.net/checklist?crypt=%5E%CF%DE%DE%A0%B6%DC%DB%93%CC%9F%D1%D6%87%9F%CF%AD%D8%D6%A1%9C%D1%D4s%9Bkik%A4%9A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D2%D0%E5%98%E1%D1%CC%9E%C6%71%9F%9D%93%66%9F%69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://checklist.ibcjapan.net/checklist?crypt=%5E%CF%DE%DE%A0%B6%DC%DB%93%CC%9F%D1%D6%87%9F%CF%AD%D8%D6%A1%9C%D1%D4s%9Bkek%A1%98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el%9C%9B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khe%A0%94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kdl%A4%9C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j%9E%96%AB" TargetMode="External"/><Relationship Id="rId35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k%A2%94%A9" TargetMode="External"/><Relationship Id="rId43" Type="http://schemas.openxmlformats.org/officeDocument/2006/relationships/hyperlink" Target="http://checklist.ibcjapan.net/checklist?source=corp&amp;mod=ibcinventory&amp;crypt=%5E%D2%D0%E5%98%E1%D1%CC%9E%C6%71%9F%9D%98%66%A2%67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48" Type="http://schemas.openxmlformats.org/officeDocument/2006/relationships/hyperlink" Target="http://checklist.ibcjapan.net/checklist?source=corp&amp;mod=ibcinventory&amp;crypt=%5E%D2%D0%E5%98%E1%D1%CC%9E%C6%71%9F%9D%98%6D%A3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6" Type="http://schemas.openxmlformats.org/officeDocument/2006/relationships/hyperlink" Target="http://checklist.ibcjapan.net/checklist?crypt=%5E%D2%D0%E5%98%E1%D1%CC%9E%C6%71%9F%9C%93%6E%9D%70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4" Type="http://schemas.openxmlformats.org/officeDocument/2006/relationships/hyperlink" Target="http://checklist.ibcjapan.net/checklist?crypt=%5E%D2%D0%E5%98%E1%D1%CC%9E%C6%71%9F%9D%99%6F%A0%6B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9" Type="http://schemas.openxmlformats.org/officeDocument/2006/relationships/hyperlink" Target="https://www.ibcjapan.net/vehicle/checklist/TOYOTA/NOAH/393755" TargetMode="External"/><Relationship Id="rId77" Type="http://schemas.openxmlformats.org/officeDocument/2006/relationships/hyperlink" Target="http://checklist.ibcjapan.net/checklist?source=corp&amp;mod=ibcinventory&amp;crypt=%5E%D2%D0%E5%98%E1%D1%CC%9E%C6%71%9F%9D%99%6D%A3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8" Type="http://schemas.openxmlformats.org/officeDocument/2006/relationships/hyperlink" Target="http://checklist.ibcjapan.net/checklist?crypt=%5E%CF%DE%DE%A0%B6%DC%DB%93%CC%9F%D1%D6%87%9F%CF%AD%D8%D6%A1%9C%D1%D4s%9Bkhk%A2%9B%5C%D2%CF%DF%A7%D7%D0%ECu%C8%A0%D3%9C%D7%D8%D4%DA%A5%C9%A8%95%A6%CA%E2%A2%DD%D9%CF%CC%A9" TargetMode="External"/><Relationship Id="rId51" Type="http://schemas.openxmlformats.org/officeDocument/2006/relationships/hyperlink" Target="http://checklist.ibcjapan.net/checklist?source=corp&amp;mod=ibcinventory&amp;crypt=%5E%D2%D0%E5%98%E1%D1%CC%9E%C6%71%9F%9D%95%68%9D%6B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72" Type="http://schemas.openxmlformats.org/officeDocument/2006/relationships/hyperlink" Target="https://www.ibcjapan.net/vehicle/checklist/TOYOTA/NOAH/393489" TargetMode="External"/><Relationship Id="rId80" Type="http://schemas.openxmlformats.org/officeDocument/2006/relationships/hyperlink" Target="http://checklist.ibcjapan.net/checklist?source=corp&amp;mod=ibcinventory&amp;crypt=%5E%D2%D0%E5%98%E1%D1%CC%9E%C6%71%A0%94%91%6F%9E%69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3" Type="http://schemas.openxmlformats.org/officeDocument/2006/relationships/hyperlink" Target="http://checklist.ibcjapan.net/checklist?crypt=%5E%CF%DE%DE%A0%B6%DC%DB%93%CC%9F%D1%D6%87%9F%CF%AD%D8%D6%A1%9C%D1%D4s%9Bkji%A4%99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kgi%9B%99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kkc%9B%94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kii%A4%95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q%9D%92%A9" TargetMode="External"/><Relationship Id="rId38" Type="http://schemas.openxmlformats.org/officeDocument/2006/relationships/hyperlink" Target="http://checklist.ibcjapan.net/checklist?source=corp&amp;mod=ibcinventory&amp;crypt=%5E%D2%D0%E5%98%E1%D1%CC%9E%C6%71%9F%9B%99%6F%9E%6A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46" Type="http://schemas.openxmlformats.org/officeDocument/2006/relationships/hyperlink" Target="http://checklist.ibcjapan.net/checklist?source=corp&amp;mod=ibcinventory&amp;crypt=%5E%D2%D0%E5%98%E1%D1%CC%9E%C6%71%9F%9D%98%6C%A4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9" Type="http://schemas.openxmlformats.org/officeDocument/2006/relationships/hyperlink" Target="http://checklist.ibcjapan.net/checklist?crypt=%5E%D2%D0%E5%98%E1%D1%CC%9E%C6%71%9F%9D%94%6D%A0%6D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7" Type="http://schemas.openxmlformats.org/officeDocument/2006/relationships/hyperlink" Target="http://checklist.ibcjapan.net/checklist?crypt=%5E%D2%D0%E5%98%E1%D1%CC%9E%C6%71%9F%9D%9A%6A%A3%6B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0" Type="http://schemas.openxmlformats.org/officeDocument/2006/relationships/hyperlink" Target="http://checklist.ibcjapan.net/checklist?crypt=%5E%CF%DE%DE%A0%B6%DC%DB%93%CC%9F%D1%D6%87%9F%CF%AD%D8%D6%A1%9C%D1%D4s%9Bkij%A4%97%5C%D2%CF%DF%A7%D7%D0%ECu%C8%A0%D3%9C%D7%D8%D4%DA%A5%C9%A8%95%A6%CA%E2%A2%DD%D9%CF%CC%A9" TargetMode="External"/><Relationship Id="rId41" Type="http://schemas.openxmlformats.org/officeDocument/2006/relationships/hyperlink" Target="http://checklist.ibcjapan.net/checklist?source=corp&amp;mod=ibcinventory&amp;crypt=%5E%D2%D0%E5%98%E1%D1%CC%9E%C6%71%9F%9D%94%6E%9D%6C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4" Type="http://schemas.openxmlformats.org/officeDocument/2006/relationships/hyperlink" Target="http://checklist.ibcjapan.net/checklist?source=corp&amp;mod=ibcinventory&amp;crypt=%5E%D2%D0%E5%98%E1%D1%CC%9E%C6%71%9F%9D%94%6E%9D%69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62" Type="http://schemas.openxmlformats.org/officeDocument/2006/relationships/hyperlink" Target="http://checklist.ibcjapan.net/checklist?crypt=%5E%D2%D0%E5%98%E1%D1%CC%9E%C6%71%9F%9D%91%69%A0%6E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0" Type="http://schemas.openxmlformats.org/officeDocument/2006/relationships/hyperlink" Target="https://www.ibcjapan.net/vehicle/checklist/TOYOTA/VOXY/390992" TargetMode="External"/><Relationship Id="rId75" Type="http://schemas.openxmlformats.org/officeDocument/2006/relationships/hyperlink" Target="http://checklist.ibcjapan.net/checklist?source=corp&amp;mod=ibcinventory&amp;crypt=%5E%D2%D0%E5%98%E1%D1%CC%9E%C6%71%9F%9D%94%6E%9B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1" Type="http://schemas.openxmlformats.org/officeDocument/2006/relationships/hyperlink" Target="http://checklist.ibcjapan.net/checklist?crypt=%5E%CF%DE%DE%A0%B6%DC%DB%93%CC%9F%D1%D6%87%9F%CF%AD%D8%D6%A1%9C%D1%D4s%9Bkbc%A3%97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hl%9B%9B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kbi%9B%9C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kbc%A3%99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kgc%A1%97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n%9A%99%B0" TargetMode="External"/><Relationship Id="rId49" Type="http://schemas.openxmlformats.org/officeDocument/2006/relationships/hyperlink" Target="http://checklist.ibcjapan.net/checklist?source=corp&amp;mod=ibcinventory&amp;crypt=%5E%D2%D0%E5%98%E1%D1%CC%9E%C6%71%9F%9D%99%69%9C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7" Type="http://schemas.openxmlformats.org/officeDocument/2006/relationships/hyperlink" Target="http://checklist.ibcjapan.net/checklist?crypt=%5E%D2%D0%E5%98%E1%D1%CC%9E%C6%71%9F%9D%92%67%9B%6A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" Type="http://schemas.openxmlformats.org/officeDocument/2006/relationships/hyperlink" Target="http://checklist.ibcjapan.net/checklist?crypt=%5E%CF%DE%DE%A0%B6%DC%DB%93%CC%9F%D1%D6%87%9F%CF%AD%D8%D6%A1%9C%D1%D4s%9Bkcc%A3%9C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o%A1%94%AA" TargetMode="External"/><Relationship Id="rId44" Type="http://schemas.openxmlformats.org/officeDocument/2006/relationships/hyperlink" Target="http://checklist.ibcjapan.net/checklist?source=corp&amp;mod=ibcinventory&amp;crypt=%5E%D2%D0%E5%98%E1%D1%CC%9E%C6%71%9F%9D%98%67%A3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2" Type="http://schemas.openxmlformats.org/officeDocument/2006/relationships/hyperlink" Target="http://checklist.ibcjapan.net/checklist?source=corp&amp;mod=ibcinventory&amp;crypt=%5E%D2%D0%E5%98%E1%D1%CC%9E%C6%71%9F%9D%94%6D%A4%6B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60" Type="http://schemas.openxmlformats.org/officeDocument/2006/relationships/hyperlink" Target="http://checklist.ibcjapan.net/checklist?crypt=%5E%D2%D0%E5%98%E1%D1%CC%9E%C6%71%9F%9D%91%69%9B%68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5" Type="http://schemas.openxmlformats.org/officeDocument/2006/relationships/hyperlink" Target="http://checklist.ibcjapan.net/checklist?crypt=%5E%D2%D0%E5%98%E1%D1%CC%9E%C6%71%9F%9D%98%6D%9F%6B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3" Type="http://schemas.openxmlformats.org/officeDocument/2006/relationships/hyperlink" Target="https://www.ibcjapan.net/vehicle/checklist/TOYOTA/NOAH/393837" TargetMode="External"/><Relationship Id="rId78" Type="http://schemas.openxmlformats.org/officeDocument/2006/relationships/hyperlink" Target="http://checklist.ibcjapan.net/checklist?source=corp&amp;mod=ibcinventory&amp;crypt=%5E%D2%D0%E5%98%E1%D1%CC%9E%C6%71%9F%9D%9A%6F%9F%6C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81" Type="http://schemas.openxmlformats.org/officeDocument/2006/relationships/hyperlink" Target="http://checklist.ibcjapan.net/checklist?source=corp&amp;mod=ibcinventory&amp;crypt=%5E%D2%D0%E5%98%E1%D1%CC%9E%C6%71%A0%94%92%67%A3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4" Type="http://schemas.openxmlformats.org/officeDocument/2006/relationships/hyperlink" Target="http://checklist.ibcjapan.net/checklist?crypt=%5E%CF%DE%DE%A0%B6%DC%DB%93%CC%9F%D1%D6%87%9F%CF%AD%D8%D6%A1%9C%D1%D4s%9Bkhk%A2%9C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gd%A4%9D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kil%A0%99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kek%A4%9A%5C%D2%CF%DF%A7%D7%D0%ECu%C8%A0%D3%9C%D7%D8%D4%DA%A5%C9%A8%95%A6%CA%E2%A2%DD%D9%CF%CC%A9" TargetMode="External"/><Relationship Id="rId39" Type="http://schemas.openxmlformats.org/officeDocument/2006/relationships/hyperlink" Target="http://checklist.ibcjapan.net/checklist?source=corp&amp;mod=ibcinventory&amp;crypt=%5E%D2%D0%E5%98%E1%D1%CC%9E%C6%71%9F%9B%99%6F%9F%68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34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k%A1%96%A9" TargetMode="External"/><Relationship Id="rId50" Type="http://schemas.openxmlformats.org/officeDocument/2006/relationships/hyperlink" Target="http://checklist.ibcjapan.net/checklist?source=corp&amp;mod=ibcinventory&amp;crypt=%5E%D2%D0%E5%98%E1%D1%CC%9E%C6%71%9F%9D%9A%6A%A2%6F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55" Type="http://schemas.openxmlformats.org/officeDocument/2006/relationships/hyperlink" Target="http://checklist.ibcjapan.net/checklist?source=corp&amp;mod=ibcinventory&amp;crypt=%5E%D2%D0%E5%98%E1%D1%CC%9E%C6%71%9F%9D%94%6E%9D%6B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76" Type="http://schemas.openxmlformats.org/officeDocument/2006/relationships/hyperlink" Target="http://checklist.ibcjapan.net/checklist?source=corp&amp;mod=ibcinventory&amp;crypt=%5E%D2%D0%E5%98%E1%D1%CC%9E%C6%71%9F%9D%97%6C%9B%70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7" Type="http://schemas.openxmlformats.org/officeDocument/2006/relationships/hyperlink" Target="http://checklist.ibcjapan.net/checklist?crypt=%5E%CF%DE%DE%A0%B6%DC%DB%93%CC%9F%D1%D6%87%9F%CF%AD%D8%D6%A1%9C%D1%D4s%9Bkhl%9B%9C%5C%D2%CF%DF%A7%D7%D0%ECu%C8%A0%D3%9C%D7%D8%D4%DA%A5%C9%A8%95%A6%CA%E2%A2%DD%D9%CF%CC%A9" TargetMode="External"/><Relationship Id="rId71" Type="http://schemas.openxmlformats.org/officeDocument/2006/relationships/hyperlink" Target="https://www.ibcjapan.net/vehicle/checklist/TOYOTA/NOAH/391820" TargetMode="External"/><Relationship Id="rId2" Type="http://schemas.openxmlformats.org/officeDocument/2006/relationships/hyperlink" Target="http://checklist.ibcjapan.net/checklist?crypt=%5E%CF%DE%DE%A0%B6%DC%DB%93%CC%9F%D1%D6%87%9F%CF%AD%D8%D6%A1%9C%D1%D4s%9Bkij%A3%95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l%A0%92%B0" TargetMode="External"/><Relationship Id="rId24" Type="http://schemas.openxmlformats.org/officeDocument/2006/relationships/hyperlink" Target="http://checklist.ibcjapan.net/checklist?crypt=%5E%CF%DE%DE%A0%B6%DC%DB%93%CC%9F%D1%D6%87%9F%CF%AD%D8%D6%A1%9C%D1%D4s%9Bkhi%9B%98%5C%D2%CF%DF%A7%D7%D0%ECu%C8%A0%D3%9C%D7%D8%D4%DA%A5%C9%A8%95%A6%CA%E2%A2%DD%D9%CF%CC%A9" TargetMode="External"/><Relationship Id="rId40" Type="http://schemas.openxmlformats.org/officeDocument/2006/relationships/hyperlink" Target="http://checklist.ibcjapan.net/checklist?source=corp&amp;mod=ibcinventory&amp;crypt=%5E%D2%D0%E5%98%E1%D1%CC%9E%C6%71%9F%9C%95%66%A0%68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45" Type="http://schemas.openxmlformats.org/officeDocument/2006/relationships/hyperlink" Target="http://checklist.ibcjapan.net/checklist?source=corp&amp;mod=ibcinventory&amp;crypt=%5E%D2%D0%E5%98%E1%D1%CC%9E%C6%71%9F%9D%98%69%9C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 TargetMode="External"/><Relationship Id="rId66" Type="http://schemas.openxmlformats.org/officeDocument/2006/relationships/hyperlink" Target="http://checklist.ibcjapan.net/checklist?crypt=%5E%D2%D0%E5%98%E1%D1%CC%9E%C6%71%9F%9D%94%6D%A2%6A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tabSelected="1" topLeftCell="A43" zoomScaleNormal="100" zoomScaleSheetLayoutView="100" workbookViewId="0">
      <selection activeCell="C66" sqref="C66"/>
    </sheetView>
  </sheetViews>
  <sheetFormatPr defaultColWidth="8.90625" defaultRowHeight="18"/>
  <cols>
    <col min="1" max="1" width="3.6328125" style="18" customWidth="1"/>
    <col min="2" max="2" width="3.36328125" style="18" hidden="1" customWidth="1"/>
    <col min="3" max="3" width="22.08984375" style="15" customWidth="1"/>
    <col min="4" max="4" width="4.54296875" style="15" customWidth="1"/>
    <col min="5" max="5" width="4.453125" style="21" customWidth="1"/>
    <col min="6" max="6" width="40.6328125" style="18" customWidth="1"/>
    <col min="7" max="7" width="13.36328125" style="18" customWidth="1"/>
    <col min="8" max="8" width="7.81640625" style="18" customWidth="1"/>
    <col min="9" max="9" width="11.36328125" style="20" customWidth="1"/>
    <col min="10" max="10" width="8.08984375" style="21" customWidth="1"/>
    <col min="11" max="11" width="11.36328125" style="18" customWidth="1"/>
    <col min="12" max="12" width="8.81640625" style="18" customWidth="1"/>
    <col min="13" max="14" width="14.36328125" style="18" customWidth="1"/>
    <col min="15" max="15" width="7.453125" style="18" customWidth="1"/>
    <col min="16" max="16" width="13.90625" style="18" customWidth="1"/>
    <col min="17" max="17" width="6.08984375" style="18" customWidth="1"/>
    <col min="18" max="18" width="10.08984375" style="18" customWidth="1"/>
    <col min="19" max="19" width="10.1796875" style="18" customWidth="1"/>
    <col min="20" max="20" width="6.453125" style="18" customWidth="1"/>
    <col min="21" max="21" width="11.36328125" style="18" customWidth="1"/>
    <col min="22" max="22" width="9.453125" style="18" customWidth="1"/>
    <col min="23" max="23" width="10.90625" style="18" customWidth="1"/>
    <col min="24" max="24" width="9" style="18" customWidth="1"/>
    <col min="25" max="26" width="8.36328125" style="18" customWidth="1"/>
    <col min="27" max="27" width="12.90625" style="22" customWidth="1"/>
    <col min="28" max="28" width="10.90625" style="22" customWidth="1"/>
    <col min="29" max="30" width="9.90625" style="18" customWidth="1"/>
    <col min="31" max="31" width="149.453125" style="18" customWidth="1"/>
    <col min="32" max="16384" width="8.90625" style="18"/>
  </cols>
  <sheetData>
    <row r="1" spans="1:32" ht="30">
      <c r="B1" s="15"/>
      <c r="C1" s="19"/>
      <c r="D1" s="19"/>
      <c r="E1" s="18"/>
      <c r="F1" s="23" t="s">
        <v>225</v>
      </c>
      <c r="G1" s="23"/>
    </row>
    <row r="2" spans="1:32" s="12" customFormat="1" ht="45.65" customHeight="1">
      <c r="B2" s="30"/>
      <c r="C2" s="107"/>
      <c r="D2" s="107"/>
      <c r="E2" s="108"/>
      <c r="F2" s="108"/>
      <c r="G2" s="30"/>
      <c r="I2" s="109" t="s">
        <v>295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46"/>
    </row>
    <row r="3" spans="1:32" s="12" customFormat="1" ht="9" customHeight="1">
      <c r="C3" s="30"/>
      <c r="D3" s="30"/>
      <c r="E3" s="32"/>
      <c r="I3" s="29"/>
      <c r="J3" s="28"/>
      <c r="AA3" s="31"/>
      <c r="AB3" s="31"/>
    </row>
    <row r="4" spans="1:32" s="12" customFormat="1" ht="30" customHeight="1">
      <c r="A4" s="11"/>
      <c r="B4" s="16" t="s">
        <v>112</v>
      </c>
      <c r="C4" s="10" t="s">
        <v>0</v>
      </c>
      <c r="D4" s="10" t="s">
        <v>139</v>
      </c>
      <c r="E4" s="17" t="s">
        <v>140</v>
      </c>
      <c r="F4" s="10" t="s">
        <v>4</v>
      </c>
      <c r="G4" s="10" t="s">
        <v>3</v>
      </c>
      <c r="H4" s="10" t="s">
        <v>5</v>
      </c>
      <c r="I4" s="44" t="s">
        <v>142</v>
      </c>
      <c r="J4" s="44" t="s">
        <v>6</v>
      </c>
      <c r="K4" s="10" t="s">
        <v>8</v>
      </c>
      <c r="L4" s="10" t="s">
        <v>9</v>
      </c>
      <c r="M4" s="10" t="s">
        <v>1</v>
      </c>
      <c r="N4" s="10" t="s">
        <v>2</v>
      </c>
      <c r="O4" s="10" t="s">
        <v>7</v>
      </c>
      <c r="P4" s="10" t="s">
        <v>48</v>
      </c>
      <c r="Q4" s="10" t="s">
        <v>49</v>
      </c>
      <c r="R4" s="10" t="s">
        <v>50</v>
      </c>
      <c r="S4" s="10" t="s">
        <v>51</v>
      </c>
      <c r="T4" s="10" t="s">
        <v>52</v>
      </c>
      <c r="U4" s="10" t="s">
        <v>53</v>
      </c>
      <c r="V4" s="10" t="s">
        <v>54</v>
      </c>
      <c r="W4" s="10" t="s">
        <v>55</v>
      </c>
      <c r="X4" s="10" t="s">
        <v>105</v>
      </c>
      <c r="Y4" s="10" t="s">
        <v>106</v>
      </c>
      <c r="Z4" s="10" t="s">
        <v>107</v>
      </c>
      <c r="AA4" s="45" t="s">
        <v>144</v>
      </c>
      <c r="AB4" s="54" t="s">
        <v>223</v>
      </c>
      <c r="AC4" s="48" t="s">
        <v>170</v>
      </c>
      <c r="AD4" s="48" t="s">
        <v>171</v>
      </c>
      <c r="AE4" s="48" t="s">
        <v>156</v>
      </c>
    </row>
    <row r="5" spans="1:32" s="12" customFormat="1" ht="18" customHeight="1">
      <c r="A5" s="112">
        <v>1</v>
      </c>
      <c r="B5" s="57"/>
      <c r="C5" s="105" t="s">
        <v>277</v>
      </c>
      <c r="D5" s="39">
        <v>10</v>
      </c>
      <c r="E5" s="59">
        <v>5</v>
      </c>
      <c r="F5" s="86" t="s">
        <v>278</v>
      </c>
      <c r="G5" s="87" t="s">
        <v>20</v>
      </c>
      <c r="H5" s="59" t="s">
        <v>267</v>
      </c>
      <c r="I5" s="88">
        <v>95957</v>
      </c>
      <c r="J5" s="59">
        <v>2400</v>
      </c>
      <c r="K5" s="64" t="s">
        <v>62</v>
      </c>
      <c r="L5" s="11" t="s">
        <v>129</v>
      </c>
      <c r="M5" s="65">
        <v>240000</v>
      </c>
      <c r="N5" s="65">
        <v>240000</v>
      </c>
      <c r="O5" s="56">
        <v>12.967000000000001</v>
      </c>
      <c r="P5" s="25">
        <f t="shared" ref="P5:P36" si="0">N5/Q5</f>
        <v>2285.7142857142858</v>
      </c>
      <c r="Q5" s="11">
        <v>105</v>
      </c>
      <c r="R5" s="11">
        <v>55</v>
      </c>
      <c r="S5" s="101">
        <v>0</v>
      </c>
      <c r="T5" s="11">
        <v>92</v>
      </c>
      <c r="U5" s="26">
        <f t="shared" ref="U5:U36" si="1">O5*T5</f>
        <v>1192.9639999999999</v>
      </c>
      <c r="V5" s="26">
        <v>260</v>
      </c>
      <c r="W5" s="26">
        <v>200</v>
      </c>
      <c r="X5" s="67">
        <v>0</v>
      </c>
      <c r="Y5" s="67">
        <v>0</v>
      </c>
      <c r="Z5" s="67">
        <v>0</v>
      </c>
      <c r="AA5" s="68">
        <f>P5+R5+S5+U5+V5+W5+X5+Y5+Z5</f>
        <v>3993.6782857142857</v>
      </c>
      <c r="AB5" s="24" t="s">
        <v>262</v>
      </c>
      <c r="AC5" s="11"/>
      <c r="AD5" s="11"/>
      <c r="AE5" s="57"/>
      <c r="AF5" s="47"/>
    </row>
    <row r="6" spans="1:32" s="12" customFormat="1" ht="18" customHeight="1">
      <c r="A6" s="113">
        <v>2</v>
      </c>
      <c r="B6" s="33" t="s">
        <v>143</v>
      </c>
      <c r="C6" s="40" t="s">
        <v>124</v>
      </c>
      <c r="D6" s="38">
        <v>12</v>
      </c>
      <c r="E6" s="41" t="s">
        <v>141</v>
      </c>
      <c r="F6" s="39" t="s">
        <v>123</v>
      </c>
      <c r="G6" s="59" t="s">
        <v>102</v>
      </c>
      <c r="H6" s="59" t="s">
        <v>11</v>
      </c>
      <c r="I6" s="88">
        <v>81869</v>
      </c>
      <c r="J6" s="59">
        <v>1300</v>
      </c>
      <c r="K6" s="11" t="s">
        <v>62</v>
      </c>
      <c r="L6" s="11" t="s">
        <v>72</v>
      </c>
      <c r="M6" s="65">
        <v>192000</v>
      </c>
      <c r="N6" s="65">
        <v>192000</v>
      </c>
      <c r="O6" s="11">
        <v>10.018000000000001</v>
      </c>
      <c r="P6" s="25">
        <f t="shared" si="0"/>
        <v>1828.5714285714287</v>
      </c>
      <c r="Q6" s="11">
        <v>105</v>
      </c>
      <c r="R6" s="26">
        <v>55</v>
      </c>
      <c r="S6" s="101">
        <v>0</v>
      </c>
      <c r="T6" s="11">
        <v>92</v>
      </c>
      <c r="U6" s="26">
        <f t="shared" si="1"/>
        <v>921.65600000000006</v>
      </c>
      <c r="V6" s="26">
        <v>260</v>
      </c>
      <c r="W6" s="26">
        <v>200</v>
      </c>
      <c r="X6" s="26">
        <v>0</v>
      </c>
      <c r="Y6" s="26">
        <v>0</v>
      </c>
      <c r="Z6" s="26">
        <v>100</v>
      </c>
      <c r="AA6" s="27">
        <f t="shared" ref="AA6:AA29" si="2">P6+R6+U6+V6+W6+X6+Y6+Z6</f>
        <v>3365.2274285714288</v>
      </c>
      <c r="AB6" s="27" t="s">
        <v>224</v>
      </c>
      <c r="AC6" s="49" t="s">
        <v>175</v>
      </c>
      <c r="AD6" s="52"/>
      <c r="AE6" s="51"/>
      <c r="AF6" s="47"/>
    </row>
    <row r="7" spans="1:32" s="12" customFormat="1" ht="18" customHeight="1">
      <c r="A7" s="89">
        <v>3</v>
      </c>
      <c r="B7" s="111"/>
      <c r="C7" s="34" t="s">
        <v>16</v>
      </c>
      <c r="D7" s="38">
        <v>10</v>
      </c>
      <c r="E7" s="39">
        <v>1</v>
      </c>
      <c r="F7" s="39" t="s">
        <v>18</v>
      </c>
      <c r="G7" s="59" t="s">
        <v>17</v>
      </c>
      <c r="H7" s="59" t="s">
        <v>11</v>
      </c>
      <c r="I7" s="88">
        <v>144461</v>
      </c>
      <c r="J7" s="59">
        <v>2500</v>
      </c>
      <c r="K7" s="11" t="s">
        <v>12</v>
      </c>
      <c r="L7" s="11" t="s">
        <v>19</v>
      </c>
      <c r="M7" s="65">
        <v>304800</v>
      </c>
      <c r="N7" s="65">
        <v>310000</v>
      </c>
      <c r="O7" s="11">
        <v>12.106999999999999</v>
      </c>
      <c r="P7" s="25">
        <f t="shared" si="0"/>
        <v>2952.3809523809523</v>
      </c>
      <c r="Q7" s="11">
        <v>105</v>
      </c>
      <c r="R7" s="26">
        <v>55</v>
      </c>
      <c r="S7" s="101">
        <v>0</v>
      </c>
      <c r="T7" s="11">
        <v>92</v>
      </c>
      <c r="U7" s="26">
        <f t="shared" si="1"/>
        <v>1113.8440000000001</v>
      </c>
      <c r="V7" s="26">
        <v>260</v>
      </c>
      <c r="W7" s="27">
        <v>200</v>
      </c>
      <c r="X7" s="26">
        <v>0</v>
      </c>
      <c r="Y7" s="26">
        <v>200</v>
      </c>
      <c r="Z7" s="26">
        <v>0</v>
      </c>
      <c r="AA7" s="27">
        <f t="shared" si="2"/>
        <v>4781.2249523809523</v>
      </c>
      <c r="AB7" s="27" t="s">
        <v>224</v>
      </c>
      <c r="AC7" s="49" t="s">
        <v>175</v>
      </c>
      <c r="AD7" s="49" t="s">
        <v>172</v>
      </c>
      <c r="AE7" s="51" t="s">
        <v>177</v>
      </c>
      <c r="AF7" s="47"/>
    </row>
    <row r="8" spans="1:32" s="12" customFormat="1" ht="18" customHeight="1">
      <c r="A8" s="39">
        <v>4</v>
      </c>
      <c r="B8" s="33"/>
      <c r="C8" s="34" t="s">
        <v>148</v>
      </c>
      <c r="D8" s="35">
        <v>15</v>
      </c>
      <c r="E8" s="36">
        <v>7</v>
      </c>
      <c r="F8" s="36" t="s">
        <v>59</v>
      </c>
      <c r="G8" s="89" t="s">
        <v>13</v>
      </c>
      <c r="H8" s="59" t="s">
        <v>11</v>
      </c>
      <c r="I8" s="90">
        <v>53745</v>
      </c>
      <c r="J8" s="89">
        <v>2500</v>
      </c>
      <c r="K8" s="24" t="s">
        <v>12</v>
      </c>
      <c r="L8" s="24" t="s">
        <v>13</v>
      </c>
      <c r="M8" s="66">
        <v>708000</v>
      </c>
      <c r="N8" s="66">
        <v>720000</v>
      </c>
      <c r="O8" s="24">
        <v>12.159000000000001</v>
      </c>
      <c r="P8" s="25">
        <f t="shared" si="0"/>
        <v>6857.1428571428569</v>
      </c>
      <c r="Q8" s="11">
        <v>105</v>
      </c>
      <c r="R8" s="26">
        <v>55</v>
      </c>
      <c r="S8" s="101">
        <v>0</v>
      </c>
      <c r="T8" s="11">
        <v>92</v>
      </c>
      <c r="U8" s="26">
        <f t="shared" si="1"/>
        <v>1118.6280000000002</v>
      </c>
      <c r="V8" s="26">
        <v>260</v>
      </c>
      <c r="W8" s="26">
        <v>200</v>
      </c>
      <c r="X8" s="26">
        <v>300</v>
      </c>
      <c r="Y8" s="26">
        <v>200</v>
      </c>
      <c r="Z8" s="26">
        <v>0</v>
      </c>
      <c r="AA8" s="27">
        <f t="shared" si="2"/>
        <v>8990.7708571428575</v>
      </c>
      <c r="AB8" s="27" t="s">
        <v>224</v>
      </c>
      <c r="AC8" s="49" t="s">
        <v>174</v>
      </c>
      <c r="AD8" s="49" t="s">
        <v>178</v>
      </c>
      <c r="AE8" s="50"/>
      <c r="AF8" s="47"/>
    </row>
    <row r="9" spans="1:32" s="12" customFormat="1" ht="18" customHeight="1">
      <c r="A9" s="59">
        <v>5</v>
      </c>
      <c r="B9" s="33" t="s">
        <v>143</v>
      </c>
      <c r="C9" s="34" t="s">
        <v>56</v>
      </c>
      <c r="D9" s="35">
        <v>15</v>
      </c>
      <c r="E9" s="36">
        <v>7</v>
      </c>
      <c r="F9" s="36" t="s">
        <v>59</v>
      </c>
      <c r="G9" s="89" t="s">
        <v>13</v>
      </c>
      <c r="H9" s="59" t="s">
        <v>11</v>
      </c>
      <c r="I9" s="90">
        <v>63759</v>
      </c>
      <c r="J9" s="89">
        <v>2500</v>
      </c>
      <c r="K9" s="24" t="s">
        <v>12</v>
      </c>
      <c r="L9" s="24" t="s">
        <v>13</v>
      </c>
      <c r="M9" s="66">
        <v>736000</v>
      </c>
      <c r="N9" s="66">
        <v>750000</v>
      </c>
      <c r="O9" s="24">
        <v>12.159000000000001</v>
      </c>
      <c r="P9" s="25">
        <f t="shared" si="0"/>
        <v>7142.8571428571431</v>
      </c>
      <c r="Q9" s="11">
        <v>105</v>
      </c>
      <c r="R9" s="26">
        <v>55</v>
      </c>
      <c r="S9" s="101">
        <v>0</v>
      </c>
      <c r="T9" s="11">
        <v>92</v>
      </c>
      <c r="U9" s="26">
        <f t="shared" si="1"/>
        <v>1118.6280000000002</v>
      </c>
      <c r="V9" s="26">
        <v>260</v>
      </c>
      <c r="W9" s="26">
        <v>200</v>
      </c>
      <c r="X9" s="26">
        <v>300</v>
      </c>
      <c r="Y9" s="26">
        <v>0</v>
      </c>
      <c r="Z9" s="26">
        <v>0</v>
      </c>
      <c r="AA9" s="27">
        <f t="shared" si="2"/>
        <v>9076.4851428571437</v>
      </c>
      <c r="AB9" s="27" t="s">
        <v>224</v>
      </c>
      <c r="AC9" s="49" t="s">
        <v>174</v>
      </c>
      <c r="AD9" s="49"/>
      <c r="AE9" s="51"/>
      <c r="AF9" s="47"/>
    </row>
    <row r="10" spans="1:32" s="12" customFormat="1" ht="18" customHeight="1">
      <c r="A10" s="39">
        <v>6</v>
      </c>
      <c r="B10" s="33" t="s">
        <v>143</v>
      </c>
      <c r="C10" s="34" t="s">
        <v>149</v>
      </c>
      <c r="D10" s="35">
        <v>15</v>
      </c>
      <c r="E10" s="36">
        <v>7</v>
      </c>
      <c r="F10" s="36" t="s">
        <v>59</v>
      </c>
      <c r="G10" s="89" t="s">
        <v>13</v>
      </c>
      <c r="H10" s="59" t="s">
        <v>11</v>
      </c>
      <c r="I10" s="90">
        <v>50811</v>
      </c>
      <c r="J10" s="89">
        <v>2500</v>
      </c>
      <c r="K10" s="24" t="s">
        <v>12</v>
      </c>
      <c r="L10" s="24" t="s">
        <v>13</v>
      </c>
      <c r="M10" s="66">
        <v>690000</v>
      </c>
      <c r="N10" s="66">
        <v>700000</v>
      </c>
      <c r="O10" s="24">
        <v>12.159000000000001</v>
      </c>
      <c r="P10" s="25">
        <f t="shared" si="0"/>
        <v>6666.666666666667</v>
      </c>
      <c r="Q10" s="11">
        <v>105</v>
      </c>
      <c r="R10" s="26">
        <v>55</v>
      </c>
      <c r="S10" s="101">
        <v>0</v>
      </c>
      <c r="T10" s="11">
        <v>92</v>
      </c>
      <c r="U10" s="26">
        <f t="shared" si="1"/>
        <v>1118.6280000000002</v>
      </c>
      <c r="V10" s="26">
        <v>260</v>
      </c>
      <c r="W10" s="26">
        <v>200</v>
      </c>
      <c r="X10" s="26">
        <v>300</v>
      </c>
      <c r="Y10" s="26">
        <v>200</v>
      </c>
      <c r="Z10" s="26">
        <v>0</v>
      </c>
      <c r="AA10" s="27">
        <f t="shared" si="2"/>
        <v>8800.2946666666667</v>
      </c>
      <c r="AB10" s="27" t="s">
        <v>224</v>
      </c>
      <c r="AC10" s="49" t="s">
        <v>174</v>
      </c>
      <c r="AD10" s="49" t="s">
        <v>179</v>
      </c>
      <c r="AE10" s="50"/>
      <c r="AF10" s="47"/>
    </row>
    <row r="11" spans="1:32" s="12" customFormat="1" ht="18" customHeight="1">
      <c r="A11" s="59">
        <v>7</v>
      </c>
      <c r="B11" s="33"/>
      <c r="C11" s="34" t="s">
        <v>57</v>
      </c>
      <c r="D11" s="35">
        <v>15</v>
      </c>
      <c r="E11" s="36">
        <v>7</v>
      </c>
      <c r="F11" s="36" t="s">
        <v>59</v>
      </c>
      <c r="G11" s="89" t="s">
        <v>20</v>
      </c>
      <c r="H11" s="59" t="s">
        <v>11</v>
      </c>
      <c r="I11" s="90">
        <v>55440</v>
      </c>
      <c r="J11" s="89">
        <v>2500</v>
      </c>
      <c r="K11" s="24" t="s">
        <v>12</v>
      </c>
      <c r="L11" s="24" t="s">
        <v>20</v>
      </c>
      <c r="M11" s="66">
        <v>646000</v>
      </c>
      <c r="N11" s="66">
        <v>660000</v>
      </c>
      <c r="O11" s="24">
        <v>12.159000000000001</v>
      </c>
      <c r="P11" s="25">
        <f t="shared" si="0"/>
        <v>6285.7142857142853</v>
      </c>
      <c r="Q11" s="11">
        <v>105</v>
      </c>
      <c r="R11" s="26">
        <v>55</v>
      </c>
      <c r="S11" s="101">
        <v>0</v>
      </c>
      <c r="T11" s="11">
        <v>92</v>
      </c>
      <c r="U11" s="26">
        <f t="shared" si="1"/>
        <v>1118.6280000000002</v>
      </c>
      <c r="V11" s="26">
        <v>260</v>
      </c>
      <c r="W11" s="26">
        <v>200</v>
      </c>
      <c r="X11" s="26">
        <v>300</v>
      </c>
      <c r="Y11" s="26">
        <v>200</v>
      </c>
      <c r="Z11" s="26">
        <v>0</v>
      </c>
      <c r="AA11" s="27">
        <f t="shared" si="2"/>
        <v>8419.342285714285</v>
      </c>
      <c r="AB11" s="27" t="s">
        <v>224</v>
      </c>
      <c r="AC11" s="49" t="s">
        <v>174</v>
      </c>
      <c r="AD11" s="49" t="s">
        <v>172</v>
      </c>
      <c r="AE11" s="50"/>
      <c r="AF11" s="47"/>
    </row>
    <row r="12" spans="1:32" s="12" customFormat="1" ht="18" customHeight="1">
      <c r="A12" s="39">
        <v>8</v>
      </c>
      <c r="B12" s="33" t="s">
        <v>143</v>
      </c>
      <c r="C12" s="40" t="s">
        <v>188</v>
      </c>
      <c r="D12" s="38">
        <v>13</v>
      </c>
      <c r="E12" s="39">
        <v>2</v>
      </c>
      <c r="F12" s="39" t="s">
        <v>115</v>
      </c>
      <c r="G12" s="59" t="s">
        <v>71</v>
      </c>
      <c r="H12" s="59" t="s">
        <v>11</v>
      </c>
      <c r="I12" s="88">
        <v>156921</v>
      </c>
      <c r="J12" s="89" t="s">
        <v>122</v>
      </c>
      <c r="K12" s="11" t="s">
        <v>62</v>
      </c>
      <c r="L12" s="11" t="s">
        <v>72</v>
      </c>
      <c r="M12" s="66">
        <v>410000</v>
      </c>
      <c r="N12" s="66">
        <v>410000</v>
      </c>
      <c r="O12" s="11">
        <v>15.349</v>
      </c>
      <c r="P12" s="25">
        <f t="shared" si="0"/>
        <v>3904.7619047619046</v>
      </c>
      <c r="Q12" s="11">
        <v>105</v>
      </c>
      <c r="R12" s="26">
        <v>55</v>
      </c>
      <c r="S12" s="101">
        <v>0</v>
      </c>
      <c r="T12" s="11">
        <v>92</v>
      </c>
      <c r="U12" s="26">
        <f t="shared" si="1"/>
        <v>1412.1079999999999</v>
      </c>
      <c r="V12" s="26">
        <v>260</v>
      </c>
      <c r="W12" s="26">
        <v>200</v>
      </c>
      <c r="X12" s="26">
        <v>0</v>
      </c>
      <c r="Y12" s="26">
        <v>0</v>
      </c>
      <c r="Z12" s="26">
        <v>0</v>
      </c>
      <c r="AA12" s="27">
        <f t="shared" si="2"/>
        <v>5831.8699047619048</v>
      </c>
      <c r="AB12" s="27" t="s">
        <v>224</v>
      </c>
      <c r="AC12" s="49" t="s">
        <v>175</v>
      </c>
      <c r="AD12" s="49" t="s">
        <v>176</v>
      </c>
      <c r="AE12" s="50" t="s">
        <v>190</v>
      </c>
      <c r="AF12" s="47"/>
    </row>
    <row r="13" spans="1:32" s="12" customFormat="1" ht="18" customHeight="1">
      <c r="A13" s="112">
        <v>9</v>
      </c>
      <c r="B13" s="33"/>
      <c r="C13" s="37" t="s">
        <v>219</v>
      </c>
      <c r="D13" s="38">
        <v>14</v>
      </c>
      <c r="E13" s="39">
        <v>1</v>
      </c>
      <c r="F13" s="39" t="s">
        <v>138</v>
      </c>
      <c r="G13" s="59" t="s">
        <v>134</v>
      </c>
      <c r="H13" s="59" t="s">
        <v>127</v>
      </c>
      <c r="I13" s="88">
        <v>63092</v>
      </c>
      <c r="J13" s="59">
        <v>1200</v>
      </c>
      <c r="K13" s="11" t="s">
        <v>135</v>
      </c>
      <c r="L13" s="11" t="s">
        <v>129</v>
      </c>
      <c r="M13" s="65">
        <v>220000</v>
      </c>
      <c r="N13" s="65">
        <v>220000</v>
      </c>
      <c r="O13" s="11">
        <v>11.13</v>
      </c>
      <c r="P13" s="25">
        <f t="shared" si="0"/>
        <v>2095.2380952380954</v>
      </c>
      <c r="Q13" s="11">
        <v>105</v>
      </c>
      <c r="R13" s="26">
        <v>55</v>
      </c>
      <c r="S13" s="101">
        <v>0</v>
      </c>
      <c r="T13" s="11">
        <v>92</v>
      </c>
      <c r="U13" s="26">
        <f t="shared" si="1"/>
        <v>1023.96</v>
      </c>
      <c r="V13" s="26">
        <v>260</v>
      </c>
      <c r="W13" s="26">
        <v>200</v>
      </c>
      <c r="X13" s="26">
        <v>0</v>
      </c>
      <c r="Y13" s="26">
        <v>0</v>
      </c>
      <c r="Z13" s="26">
        <v>0</v>
      </c>
      <c r="AA13" s="27">
        <f t="shared" si="2"/>
        <v>3634.1980952380954</v>
      </c>
      <c r="AB13" s="27" t="s">
        <v>224</v>
      </c>
      <c r="AC13" s="49" t="s">
        <v>174</v>
      </c>
      <c r="AD13" s="52"/>
      <c r="AE13" s="51"/>
      <c r="AF13" s="47"/>
    </row>
    <row r="14" spans="1:32" s="12" customFormat="1" ht="18" customHeight="1">
      <c r="A14" s="113">
        <v>10</v>
      </c>
      <c r="B14" s="33"/>
      <c r="C14" s="37" t="s">
        <v>220</v>
      </c>
      <c r="D14" s="38">
        <v>14</v>
      </c>
      <c r="E14" s="39">
        <v>1</v>
      </c>
      <c r="F14" s="39" t="s">
        <v>138</v>
      </c>
      <c r="G14" s="59" t="s">
        <v>134</v>
      </c>
      <c r="H14" s="59" t="s">
        <v>127</v>
      </c>
      <c r="I14" s="88">
        <v>74995</v>
      </c>
      <c r="J14" s="59">
        <v>1200</v>
      </c>
      <c r="K14" s="11" t="s">
        <v>135</v>
      </c>
      <c r="L14" s="11" t="s">
        <v>129</v>
      </c>
      <c r="M14" s="65">
        <v>220000</v>
      </c>
      <c r="N14" s="65">
        <v>220000</v>
      </c>
      <c r="O14" s="11">
        <v>11.13</v>
      </c>
      <c r="P14" s="25">
        <f t="shared" si="0"/>
        <v>2095.2380952380954</v>
      </c>
      <c r="Q14" s="11">
        <v>105</v>
      </c>
      <c r="R14" s="26">
        <v>55</v>
      </c>
      <c r="S14" s="101">
        <v>0</v>
      </c>
      <c r="T14" s="11">
        <v>92</v>
      </c>
      <c r="U14" s="26">
        <f t="shared" si="1"/>
        <v>1023.96</v>
      </c>
      <c r="V14" s="26">
        <v>260</v>
      </c>
      <c r="W14" s="26">
        <v>200</v>
      </c>
      <c r="X14" s="26">
        <v>0</v>
      </c>
      <c r="Y14" s="26">
        <v>200</v>
      </c>
      <c r="Z14" s="26">
        <v>0</v>
      </c>
      <c r="AA14" s="27">
        <f t="shared" si="2"/>
        <v>3834.1980952380954</v>
      </c>
      <c r="AB14" s="27" t="s">
        <v>224</v>
      </c>
      <c r="AC14" s="49" t="s">
        <v>174</v>
      </c>
      <c r="AD14" s="49" t="s">
        <v>172</v>
      </c>
      <c r="AE14" s="51"/>
      <c r="AF14" s="47"/>
    </row>
    <row r="15" spans="1:32" s="12" customFormat="1" ht="18" customHeight="1">
      <c r="A15" s="112">
        <v>11</v>
      </c>
      <c r="B15" s="33"/>
      <c r="C15" s="37" t="s">
        <v>221</v>
      </c>
      <c r="D15" s="38">
        <v>14</v>
      </c>
      <c r="E15" s="39">
        <v>1</v>
      </c>
      <c r="F15" s="39" t="s">
        <v>138</v>
      </c>
      <c r="G15" s="59" t="s">
        <v>134</v>
      </c>
      <c r="H15" s="59" t="s">
        <v>127</v>
      </c>
      <c r="I15" s="88">
        <v>55125</v>
      </c>
      <c r="J15" s="59">
        <v>1200</v>
      </c>
      <c r="K15" s="11" t="s">
        <v>135</v>
      </c>
      <c r="L15" s="11" t="s">
        <v>129</v>
      </c>
      <c r="M15" s="65">
        <v>220000</v>
      </c>
      <c r="N15" s="65">
        <v>220000</v>
      </c>
      <c r="O15" s="11">
        <v>11.13</v>
      </c>
      <c r="P15" s="25">
        <f t="shared" si="0"/>
        <v>2095.2380952380954</v>
      </c>
      <c r="Q15" s="11">
        <v>105</v>
      </c>
      <c r="R15" s="26">
        <v>55</v>
      </c>
      <c r="S15" s="101">
        <v>0</v>
      </c>
      <c r="T15" s="11">
        <v>92</v>
      </c>
      <c r="U15" s="26">
        <f t="shared" si="1"/>
        <v>1023.96</v>
      </c>
      <c r="V15" s="26">
        <v>260</v>
      </c>
      <c r="W15" s="26">
        <v>200</v>
      </c>
      <c r="X15" s="26">
        <v>0</v>
      </c>
      <c r="Y15" s="26">
        <v>0</v>
      </c>
      <c r="Z15" s="26">
        <v>0</v>
      </c>
      <c r="AA15" s="27">
        <f t="shared" si="2"/>
        <v>3634.1980952380954</v>
      </c>
      <c r="AB15" s="27" t="s">
        <v>224</v>
      </c>
      <c r="AC15" s="49" t="s">
        <v>174</v>
      </c>
      <c r="AD15" s="52"/>
      <c r="AE15" s="51"/>
      <c r="AF15" s="47"/>
    </row>
    <row r="16" spans="1:32" s="12" customFormat="1" ht="18" customHeight="1">
      <c r="A16" s="113">
        <v>12</v>
      </c>
      <c r="B16" s="33"/>
      <c r="C16" s="37" t="s">
        <v>216</v>
      </c>
      <c r="D16" s="38">
        <v>14</v>
      </c>
      <c r="E16" s="39">
        <v>3</v>
      </c>
      <c r="F16" s="39" t="s">
        <v>138</v>
      </c>
      <c r="G16" s="59" t="s">
        <v>134</v>
      </c>
      <c r="H16" s="59" t="s">
        <v>127</v>
      </c>
      <c r="I16" s="88">
        <v>69782</v>
      </c>
      <c r="J16" s="59">
        <v>1200</v>
      </c>
      <c r="K16" s="11" t="s">
        <v>135</v>
      </c>
      <c r="L16" s="11" t="s">
        <v>129</v>
      </c>
      <c r="M16" s="65">
        <v>220000</v>
      </c>
      <c r="N16" s="65">
        <v>220000</v>
      </c>
      <c r="O16" s="11">
        <v>11.13</v>
      </c>
      <c r="P16" s="25">
        <f t="shared" si="0"/>
        <v>2095.2380952380954</v>
      </c>
      <c r="Q16" s="11">
        <v>105</v>
      </c>
      <c r="R16" s="26">
        <v>55</v>
      </c>
      <c r="S16" s="101">
        <v>0</v>
      </c>
      <c r="T16" s="11">
        <v>92</v>
      </c>
      <c r="U16" s="26">
        <f t="shared" si="1"/>
        <v>1023.96</v>
      </c>
      <c r="V16" s="26">
        <v>260</v>
      </c>
      <c r="W16" s="26">
        <v>200</v>
      </c>
      <c r="X16" s="26">
        <v>0</v>
      </c>
      <c r="Y16" s="26">
        <v>200</v>
      </c>
      <c r="Z16" s="26">
        <v>300</v>
      </c>
      <c r="AA16" s="27">
        <f t="shared" si="2"/>
        <v>4134.1980952380954</v>
      </c>
      <c r="AB16" s="27" t="s">
        <v>224</v>
      </c>
      <c r="AC16" s="49" t="s">
        <v>174</v>
      </c>
      <c r="AD16" s="49" t="s">
        <v>172</v>
      </c>
      <c r="AE16" s="51" t="s">
        <v>217</v>
      </c>
      <c r="AF16" s="47"/>
    </row>
    <row r="17" spans="1:32" s="12" customFormat="1" ht="18" customHeight="1">
      <c r="A17" s="59">
        <v>13</v>
      </c>
      <c r="B17" s="33"/>
      <c r="C17" s="37" t="s">
        <v>204</v>
      </c>
      <c r="D17" s="38">
        <v>14</v>
      </c>
      <c r="E17" s="39">
        <v>7</v>
      </c>
      <c r="F17" s="39" t="s">
        <v>131</v>
      </c>
      <c r="G17" s="59" t="s">
        <v>132</v>
      </c>
      <c r="H17" s="59" t="s">
        <v>127</v>
      </c>
      <c r="I17" s="88">
        <v>99846</v>
      </c>
      <c r="J17" s="59">
        <v>1300</v>
      </c>
      <c r="K17" s="11" t="s">
        <v>128</v>
      </c>
      <c r="L17" s="11" t="s">
        <v>129</v>
      </c>
      <c r="M17" s="65">
        <v>200000</v>
      </c>
      <c r="N17" s="65">
        <v>200000</v>
      </c>
      <c r="O17" s="11">
        <v>10.763</v>
      </c>
      <c r="P17" s="25">
        <f t="shared" si="0"/>
        <v>1904.7619047619048</v>
      </c>
      <c r="Q17" s="11">
        <v>105</v>
      </c>
      <c r="R17" s="26">
        <v>55</v>
      </c>
      <c r="S17" s="101">
        <v>0</v>
      </c>
      <c r="T17" s="11">
        <v>92</v>
      </c>
      <c r="U17" s="26">
        <f t="shared" si="1"/>
        <v>990.19600000000003</v>
      </c>
      <c r="V17" s="26">
        <v>260</v>
      </c>
      <c r="W17" s="26">
        <v>200</v>
      </c>
      <c r="X17" s="26">
        <v>0</v>
      </c>
      <c r="Y17" s="26">
        <v>200</v>
      </c>
      <c r="Z17" s="26">
        <v>200</v>
      </c>
      <c r="AA17" s="27">
        <f t="shared" si="2"/>
        <v>3809.957904761905</v>
      </c>
      <c r="AB17" s="27" t="s">
        <v>224</v>
      </c>
      <c r="AC17" s="49" t="s">
        <v>200</v>
      </c>
      <c r="AD17" s="52"/>
      <c r="AE17" s="51"/>
      <c r="AF17" s="47"/>
    </row>
    <row r="18" spans="1:32" s="12" customFormat="1" ht="18" customHeight="1">
      <c r="A18" s="39">
        <v>14</v>
      </c>
      <c r="B18" s="33"/>
      <c r="C18" s="37" t="s">
        <v>205</v>
      </c>
      <c r="D18" s="38">
        <v>14</v>
      </c>
      <c r="E18" s="39">
        <v>7</v>
      </c>
      <c r="F18" s="39" t="s">
        <v>131</v>
      </c>
      <c r="G18" s="59" t="s">
        <v>132</v>
      </c>
      <c r="H18" s="59" t="s">
        <v>127</v>
      </c>
      <c r="I18" s="88">
        <v>182336</v>
      </c>
      <c r="J18" s="59">
        <v>1300</v>
      </c>
      <c r="K18" s="11" t="s">
        <v>135</v>
      </c>
      <c r="L18" s="11" t="s">
        <v>129</v>
      </c>
      <c r="M18" s="65">
        <v>130000</v>
      </c>
      <c r="N18" s="65">
        <v>130000</v>
      </c>
      <c r="O18" s="11">
        <v>10.763</v>
      </c>
      <c r="P18" s="25">
        <f t="shared" si="0"/>
        <v>1238.0952380952381</v>
      </c>
      <c r="Q18" s="11">
        <v>105</v>
      </c>
      <c r="R18" s="26">
        <v>55</v>
      </c>
      <c r="S18" s="101">
        <v>0</v>
      </c>
      <c r="T18" s="11">
        <v>92</v>
      </c>
      <c r="U18" s="26">
        <f t="shared" si="1"/>
        <v>990.19600000000003</v>
      </c>
      <c r="V18" s="26">
        <v>260</v>
      </c>
      <c r="W18" s="26">
        <v>200</v>
      </c>
      <c r="X18" s="26">
        <v>0</v>
      </c>
      <c r="Y18" s="26">
        <v>200</v>
      </c>
      <c r="Z18" s="26">
        <v>200</v>
      </c>
      <c r="AA18" s="27">
        <f t="shared" si="2"/>
        <v>3143.291238095238</v>
      </c>
      <c r="AB18" s="27" t="s">
        <v>224</v>
      </c>
      <c r="AC18" s="49" t="s">
        <v>200</v>
      </c>
      <c r="AD18" s="52"/>
      <c r="AE18" s="50" t="s">
        <v>206</v>
      </c>
      <c r="AF18" s="47"/>
    </row>
    <row r="19" spans="1:32" s="12" customFormat="1" ht="18" customHeight="1">
      <c r="A19" s="59">
        <v>15</v>
      </c>
      <c r="B19" s="33"/>
      <c r="C19" s="42" t="s">
        <v>209</v>
      </c>
      <c r="D19" s="43">
        <v>14</v>
      </c>
      <c r="E19" s="39">
        <v>7</v>
      </c>
      <c r="F19" s="39" t="s">
        <v>136</v>
      </c>
      <c r="G19" s="59" t="s">
        <v>132</v>
      </c>
      <c r="H19" s="59" t="s">
        <v>127</v>
      </c>
      <c r="I19" s="88">
        <v>176826</v>
      </c>
      <c r="J19" s="59">
        <v>1300</v>
      </c>
      <c r="K19" s="11" t="s">
        <v>133</v>
      </c>
      <c r="L19" s="11" t="s">
        <v>129</v>
      </c>
      <c r="M19" s="65">
        <v>150000</v>
      </c>
      <c r="N19" s="65">
        <v>150000</v>
      </c>
      <c r="O19" s="11">
        <v>10.763</v>
      </c>
      <c r="P19" s="25">
        <f t="shared" si="0"/>
        <v>1428.5714285714287</v>
      </c>
      <c r="Q19" s="11">
        <v>105</v>
      </c>
      <c r="R19" s="26">
        <v>55</v>
      </c>
      <c r="S19" s="101">
        <v>0</v>
      </c>
      <c r="T19" s="11">
        <v>92</v>
      </c>
      <c r="U19" s="26">
        <f t="shared" si="1"/>
        <v>990.19600000000003</v>
      </c>
      <c r="V19" s="26">
        <v>260</v>
      </c>
      <c r="W19" s="26">
        <v>200</v>
      </c>
      <c r="X19" s="26">
        <v>0</v>
      </c>
      <c r="Y19" s="26">
        <v>0</v>
      </c>
      <c r="Z19" s="26">
        <v>0</v>
      </c>
      <c r="AA19" s="27">
        <f t="shared" si="2"/>
        <v>2933.7674285714288</v>
      </c>
      <c r="AB19" s="27" t="s">
        <v>224</v>
      </c>
      <c r="AC19" s="49" t="s">
        <v>200</v>
      </c>
      <c r="AD19" s="52"/>
      <c r="AE19" s="51"/>
      <c r="AF19" s="47"/>
    </row>
    <row r="20" spans="1:32" s="12" customFormat="1" ht="18" customHeight="1">
      <c r="A20" s="39">
        <v>16</v>
      </c>
      <c r="B20" s="33"/>
      <c r="C20" s="37" t="s">
        <v>210</v>
      </c>
      <c r="D20" s="38">
        <v>14</v>
      </c>
      <c r="E20" s="39">
        <v>7</v>
      </c>
      <c r="F20" s="39" t="s">
        <v>136</v>
      </c>
      <c r="G20" s="59" t="s">
        <v>132</v>
      </c>
      <c r="H20" s="59" t="s">
        <v>127</v>
      </c>
      <c r="I20" s="88">
        <v>155903</v>
      </c>
      <c r="J20" s="59">
        <v>1300</v>
      </c>
      <c r="K20" s="11" t="s">
        <v>133</v>
      </c>
      <c r="L20" s="11" t="s">
        <v>129</v>
      </c>
      <c r="M20" s="65">
        <v>150000</v>
      </c>
      <c r="N20" s="65">
        <v>150000</v>
      </c>
      <c r="O20" s="11">
        <v>10.763</v>
      </c>
      <c r="P20" s="25">
        <f t="shared" si="0"/>
        <v>1428.5714285714287</v>
      </c>
      <c r="Q20" s="11">
        <v>105</v>
      </c>
      <c r="R20" s="26">
        <v>55</v>
      </c>
      <c r="S20" s="101">
        <v>0</v>
      </c>
      <c r="T20" s="11">
        <v>92</v>
      </c>
      <c r="U20" s="26">
        <f t="shared" si="1"/>
        <v>990.19600000000003</v>
      </c>
      <c r="V20" s="26">
        <v>260</v>
      </c>
      <c r="W20" s="26">
        <v>200</v>
      </c>
      <c r="X20" s="26">
        <v>0</v>
      </c>
      <c r="Y20" s="26">
        <v>0</v>
      </c>
      <c r="Z20" s="26">
        <v>0</v>
      </c>
      <c r="AA20" s="27">
        <f t="shared" si="2"/>
        <v>2933.7674285714288</v>
      </c>
      <c r="AB20" s="27" t="s">
        <v>224</v>
      </c>
      <c r="AC20" s="49" t="s">
        <v>200</v>
      </c>
      <c r="AD20" s="52"/>
      <c r="AE20" s="51"/>
      <c r="AF20" s="47"/>
    </row>
    <row r="21" spans="1:32" s="12" customFormat="1" ht="18" customHeight="1">
      <c r="A21" s="59">
        <v>17</v>
      </c>
      <c r="B21" s="33"/>
      <c r="C21" s="37" t="s">
        <v>207</v>
      </c>
      <c r="D21" s="38">
        <v>14</v>
      </c>
      <c r="E21" s="39">
        <v>7</v>
      </c>
      <c r="F21" s="39" t="s">
        <v>131</v>
      </c>
      <c r="G21" s="59" t="s">
        <v>132</v>
      </c>
      <c r="H21" s="59" t="s">
        <v>127</v>
      </c>
      <c r="I21" s="88">
        <v>90691</v>
      </c>
      <c r="J21" s="59">
        <v>1300</v>
      </c>
      <c r="K21" s="11" t="s">
        <v>133</v>
      </c>
      <c r="L21" s="11" t="s">
        <v>129</v>
      </c>
      <c r="M21" s="65">
        <v>200000</v>
      </c>
      <c r="N21" s="65">
        <v>200000</v>
      </c>
      <c r="O21" s="11">
        <v>10.763</v>
      </c>
      <c r="P21" s="25">
        <f t="shared" si="0"/>
        <v>1904.7619047619048</v>
      </c>
      <c r="Q21" s="11">
        <v>105</v>
      </c>
      <c r="R21" s="26">
        <v>55</v>
      </c>
      <c r="S21" s="101">
        <v>0</v>
      </c>
      <c r="T21" s="11">
        <v>92</v>
      </c>
      <c r="U21" s="26">
        <f t="shared" si="1"/>
        <v>990.19600000000003</v>
      </c>
      <c r="V21" s="26">
        <v>260</v>
      </c>
      <c r="W21" s="26">
        <v>200</v>
      </c>
      <c r="X21" s="26">
        <v>0</v>
      </c>
      <c r="Y21" s="26">
        <v>0</v>
      </c>
      <c r="Z21" s="26">
        <v>300</v>
      </c>
      <c r="AA21" s="27">
        <f t="shared" si="2"/>
        <v>3709.957904761905</v>
      </c>
      <c r="AB21" s="27" t="s">
        <v>224</v>
      </c>
      <c r="AC21" s="49" t="s">
        <v>200</v>
      </c>
      <c r="AD21" s="52"/>
      <c r="AE21" s="51" t="s">
        <v>222</v>
      </c>
      <c r="AF21" s="47"/>
    </row>
    <row r="22" spans="1:32" s="12" customFormat="1" ht="18" customHeight="1">
      <c r="A22" s="39">
        <v>18</v>
      </c>
      <c r="B22" s="33"/>
      <c r="C22" s="42" t="s">
        <v>211</v>
      </c>
      <c r="D22" s="43">
        <v>14</v>
      </c>
      <c r="E22" s="39">
        <v>7</v>
      </c>
      <c r="F22" s="39" t="s">
        <v>131</v>
      </c>
      <c r="G22" s="59" t="s">
        <v>132</v>
      </c>
      <c r="H22" s="59" t="s">
        <v>127</v>
      </c>
      <c r="I22" s="88">
        <v>80862</v>
      </c>
      <c r="J22" s="59">
        <v>1300</v>
      </c>
      <c r="K22" s="11" t="s">
        <v>135</v>
      </c>
      <c r="L22" s="11" t="s">
        <v>129</v>
      </c>
      <c r="M22" s="65">
        <v>150000</v>
      </c>
      <c r="N22" s="65">
        <v>150000</v>
      </c>
      <c r="O22" s="11">
        <v>10.763</v>
      </c>
      <c r="P22" s="25">
        <f t="shared" si="0"/>
        <v>1428.5714285714287</v>
      </c>
      <c r="Q22" s="11">
        <v>105</v>
      </c>
      <c r="R22" s="26">
        <v>55</v>
      </c>
      <c r="S22" s="101">
        <v>0</v>
      </c>
      <c r="T22" s="11">
        <v>92</v>
      </c>
      <c r="U22" s="26">
        <f t="shared" si="1"/>
        <v>990.19600000000003</v>
      </c>
      <c r="V22" s="26">
        <v>260</v>
      </c>
      <c r="W22" s="26">
        <v>200</v>
      </c>
      <c r="X22" s="26">
        <v>0</v>
      </c>
      <c r="Y22" s="26">
        <v>0</v>
      </c>
      <c r="Z22" s="26">
        <v>0</v>
      </c>
      <c r="AA22" s="27">
        <f t="shared" si="2"/>
        <v>2933.7674285714288</v>
      </c>
      <c r="AB22" s="27" t="s">
        <v>224</v>
      </c>
      <c r="AC22" s="49" t="s">
        <v>200</v>
      </c>
      <c r="AD22" s="49" t="s">
        <v>172</v>
      </c>
      <c r="AE22" s="51" t="s">
        <v>212</v>
      </c>
      <c r="AF22" s="47"/>
    </row>
    <row r="23" spans="1:32" s="12" customFormat="1" ht="18" customHeight="1">
      <c r="A23" s="59">
        <v>19</v>
      </c>
      <c r="B23" s="33"/>
      <c r="C23" s="37" t="s">
        <v>199</v>
      </c>
      <c r="D23" s="38">
        <v>14</v>
      </c>
      <c r="E23" s="41" t="s">
        <v>141</v>
      </c>
      <c r="F23" s="39" t="s">
        <v>125</v>
      </c>
      <c r="G23" s="59" t="s">
        <v>126</v>
      </c>
      <c r="H23" s="59" t="s">
        <v>127</v>
      </c>
      <c r="I23" s="91">
        <v>141792</v>
      </c>
      <c r="J23" s="59">
        <v>1300</v>
      </c>
      <c r="K23" s="11" t="s">
        <v>128</v>
      </c>
      <c r="L23" s="11" t="s">
        <v>129</v>
      </c>
      <c r="M23" s="65">
        <v>200000</v>
      </c>
      <c r="N23" s="65">
        <v>200000</v>
      </c>
      <c r="O23" s="11">
        <v>10.763</v>
      </c>
      <c r="P23" s="25">
        <f t="shared" si="0"/>
        <v>1904.7619047619048</v>
      </c>
      <c r="Q23" s="11">
        <v>105</v>
      </c>
      <c r="R23" s="26">
        <v>55</v>
      </c>
      <c r="S23" s="101">
        <v>0</v>
      </c>
      <c r="T23" s="11">
        <v>92</v>
      </c>
      <c r="U23" s="26">
        <f t="shared" si="1"/>
        <v>990.19600000000003</v>
      </c>
      <c r="V23" s="26">
        <v>260</v>
      </c>
      <c r="W23" s="26">
        <v>200</v>
      </c>
      <c r="X23" s="26">
        <v>0</v>
      </c>
      <c r="Y23" s="26">
        <v>200</v>
      </c>
      <c r="Z23" s="26">
        <v>200</v>
      </c>
      <c r="AA23" s="27">
        <f t="shared" si="2"/>
        <v>3809.957904761905</v>
      </c>
      <c r="AB23" s="27" t="s">
        <v>224</v>
      </c>
      <c r="AC23" s="49" t="s">
        <v>200</v>
      </c>
      <c r="AD23" s="52"/>
      <c r="AE23" s="51"/>
      <c r="AF23" s="47"/>
    </row>
    <row r="24" spans="1:32" s="12" customFormat="1" ht="18" customHeight="1">
      <c r="A24" s="39">
        <v>20</v>
      </c>
      <c r="B24" s="33"/>
      <c r="C24" s="37" t="s">
        <v>203</v>
      </c>
      <c r="D24" s="38">
        <v>14</v>
      </c>
      <c r="E24" s="39">
        <v>2</v>
      </c>
      <c r="F24" s="39" t="s">
        <v>131</v>
      </c>
      <c r="G24" s="59" t="s">
        <v>132</v>
      </c>
      <c r="H24" s="59" t="s">
        <v>127</v>
      </c>
      <c r="I24" s="88">
        <v>191907</v>
      </c>
      <c r="J24" s="59">
        <v>1500</v>
      </c>
      <c r="K24" s="11" t="s">
        <v>128</v>
      </c>
      <c r="L24" s="11" t="s">
        <v>129</v>
      </c>
      <c r="M24" s="65">
        <v>140000</v>
      </c>
      <c r="N24" s="65">
        <v>140000</v>
      </c>
      <c r="O24" s="11">
        <v>10.763</v>
      </c>
      <c r="P24" s="25">
        <f t="shared" si="0"/>
        <v>1333.3333333333333</v>
      </c>
      <c r="Q24" s="11">
        <v>105</v>
      </c>
      <c r="R24" s="26">
        <v>55</v>
      </c>
      <c r="S24" s="101">
        <v>0</v>
      </c>
      <c r="T24" s="11">
        <v>92</v>
      </c>
      <c r="U24" s="26">
        <f t="shared" si="1"/>
        <v>990.19600000000003</v>
      </c>
      <c r="V24" s="26">
        <v>260</v>
      </c>
      <c r="W24" s="26">
        <v>200</v>
      </c>
      <c r="X24" s="26">
        <v>0</v>
      </c>
      <c r="Y24" s="26">
        <v>0</v>
      </c>
      <c r="Z24" s="26">
        <v>200</v>
      </c>
      <c r="AA24" s="27">
        <f t="shared" si="2"/>
        <v>3038.5293333333334</v>
      </c>
      <c r="AB24" s="27" t="s">
        <v>224</v>
      </c>
      <c r="AC24" s="49" t="s">
        <v>200</v>
      </c>
      <c r="AD24" s="52"/>
      <c r="AE24" s="51"/>
      <c r="AF24" s="47"/>
    </row>
    <row r="25" spans="1:32" s="12" customFormat="1" ht="18" customHeight="1">
      <c r="A25" s="59">
        <v>21</v>
      </c>
      <c r="B25" s="33"/>
      <c r="C25" s="37" t="s">
        <v>202</v>
      </c>
      <c r="D25" s="38">
        <v>14</v>
      </c>
      <c r="E25" s="39">
        <v>1</v>
      </c>
      <c r="F25" s="39" t="s">
        <v>131</v>
      </c>
      <c r="G25" s="59" t="s">
        <v>132</v>
      </c>
      <c r="H25" s="59" t="s">
        <v>127</v>
      </c>
      <c r="I25" s="88">
        <v>120913</v>
      </c>
      <c r="J25" s="59">
        <v>1500</v>
      </c>
      <c r="K25" s="11" t="s">
        <v>133</v>
      </c>
      <c r="L25" s="11" t="s">
        <v>129</v>
      </c>
      <c r="M25" s="65">
        <v>200000</v>
      </c>
      <c r="N25" s="65">
        <v>200000</v>
      </c>
      <c r="O25" s="11">
        <v>10.763</v>
      </c>
      <c r="P25" s="25">
        <f t="shared" si="0"/>
        <v>1904.7619047619048</v>
      </c>
      <c r="Q25" s="11">
        <v>105</v>
      </c>
      <c r="R25" s="26">
        <v>55</v>
      </c>
      <c r="S25" s="101">
        <v>0</v>
      </c>
      <c r="T25" s="11">
        <v>92</v>
      </c>
      <c r="U25" s="26">
        <f t="shared" si="1"/>
        <v>990.19600000000003</v>
      </c>
      <c r="V25" s="26">
        <v>260</v>
      </c>
      <c r="W25" s="26">
        <v>200</v>
      </c>
      <c r="X25" s="26">
        <v>0</v>
      </c>
      <c r="Y25" s="26">
        <v>200</v>
      </c>
      <c r="Z25" s="26">
        <v>200</v>
      </c>
      <c r="AA25" s="27">
        <f t="shared" si="2"/>
        <v>3809.957904761905</v>
      </c>
      <c r="AB25" s="27" t="s">
        <v>224</v>
      </c>
      <c r="AC25" s="49" t="s">
        <v>200</v>
      </c>
      <c r="AD25" s="52"/>
      <c r="AE25" s="51"/>
      <c r="AF25" s="47"/>
    </row>
    <row r="26" spans="1:32" s="12" customFormat="1" ht="18" customHeight="1">
      <c r="A26" s="39">
        <v>22</v>
      </c>
      <c r="B26" s="33"/>
      <c r="C26" s="37" t="s">
        <v>213</v>
      </c>
      <c r="D26" s="38">
        <v>14</v>
      </c>
      <c r="E26" s="39">
        <v>7</v>
      </c>
      <c r="F26" s="39" t="s">
        <v>131</v>
      </c>
      <c r="G26" s="59" t="s">
        <v>132</v>
      </c>
      <c r="H26" s="59" t="s">
        <v>127</v>
      </c>
      <c r="I26" s="88">
        <v>176826</v>
      </c>
      <c r="J26" s="59">
        <v>1500</v>
      </c>
      <c r="K26" s="11" t="s">
        <v>135</v>
      </c>
      <c r="L26" s="11" t="s">
        <v>129</v>
      </c>
      <c r="M26" s="65">
        <v>150000</v>
      </c>
      <c r="N26" s="65">
        <v>150000</v>
      </c>
      <c r="O26" s="11">
        <v>10.763</v>
      </c>
      <c r="P26" s="25">
        <f t="shared" si="0"/>
        <v>1428.5714285714287</v>
      </c>
      <c r="Q26" s="11">
        <v>105</v>
      </c>
      <c r="R26" s="26">
        <v>55</v>
      </c>
      <c r="S26" s="101">
        <v>0</v>
      </c>
      <c r="T26" s="11">
        <v>92</v>
      </c>
      <c r="U26" s="26">
        <f t="shared" si="1"/>
        <v>990.19600000000003</v>
      </c>
      <c r="V26" s="26">
        <v>260</v>
      </c>
      <c r="W26" s="26">
        <v>200</v>
      </c>
      <c r="X26" s="26">
        <v>0</v>
      </c>
      <c r="Y26" s="26">
        <v>0</v>
      </c>
      <c r="Z26" s="26">
        <v>200</v>
      </c>
      <c r="AA26" s="27">
        <f t="shared" si="2"/>
        <v>3133.7674285714288</v>
      </c>
      <c r="AB26" s="27" t="s">
        <v>224</v>
      </c>
      <c r="AC26" s="49" t="s">
        <v>200</v>
      </c>
      <c r="AD26" s="49" t="s">
        <v>172</v>
      </c>
      <c r="AE26" s="51"/>
      <c r="AF26" s="47"/>
    </row>
    <row r="27" spans="1:32" s="12" customFormat="1" ht="18" customHeight="1">
      <c r="A27" s="59">
        <v>23</v>
      </c>
      <c r="B27" s="33"/>
      <c r="C27" s="42" t="s">
        <v>130</v>
      </c>
      <c r="D27" s="43">
        <v>14</v>
      </c>
      <c r="E27" s="39">
        <v>8</v>
      </c>
      <c r="F27" s="39" t="s">
        <v>131</v>
      </c>
      <c r="G27" s="59" t="s">
        <v>132</v>
      </c>
      <c r="H27" s="59" t="s">
        <v>127</v>
      </c>
      <c r="I27" s="91">
        <v>121292</v>
      </c>
      <c r="J27" s="59">
        <v>1500</v>
      </c>
      <c r="K27" s="11" t="s">
        <v>128</v>
      </c>
      <c r="L27" s="11" t="s">
        <v>129</v>
      </c>
      <c r="M27" s="65">
        <v>200000</v>
      </c>
      <c r="N27" s="65">
        <v>200000</v>
      </c>
      <c r="O27" s="11">
        <v>10.763</v>
      </c>
      <c r="P27" s="25">
        <f t="shared" si="0"/>
        <v>1904.7619047619048</v>
      </c>
      <c r="Q27" s="11">
        <v>105</v>
      </c>
      <c r="R27" s="26">
        <v>55</v>
      </c>
      <c r="S27" s="101">
        <v>0</v>
      </c>
      <c r="T27" s="11">
        <v>92</v>
      </c>
      <c r="U27" s="26">
        <f t="shared" si="1"/>
        <v>990.19600000000003</v>
      </c>
      <c r="V27" s="26">
        <v>260</v>
      </c>
      <c r="W27" s="26">
        <v>200</v>
      </c>
      <c r="X27" s="26">
        <v>0</v>
      </c>
      <c r="Y27" s="26">
        <v>200</v>
      </c>
      <c r="Z27" s="26">
        <v>200</v>
      </c>
      <c r="AA27" s="27">
        <f t="shared" si="2"/>
        <v>3809.957904761905</v>
      </c>
      <c r="AB27" s="27" t="s">
        <v>224</v>
      </c>
      <c r="AC27" s="49" t="s">
        <v>200</v>
      </c>
      <c r="AD27" s="52"/>
      <c r="AE27" s="51" t="s">
        <v>201</v>
      </c>
      <c r="AF27" s="47"/>
    </row>
    <row r="28" spans="1:32" s="12" customFormat="1" ht="18" customHeight="1">
      <c r="A28" s="39">
        <v>24</v>
      </c>
      <c r="B28" s="33"/>
      <c r="C28" s="37" t="s">
        <v>214</v>
      </c>
      <c r="D28" s="38">
        <v>14</v>
      </c>
      <c r="E28" s="39">
        <v>7</v>
      </c>
      <c r="F28" s="39" t="s">
        <v>131</v>
      </c>
      <c r="G28" s="59" t="s">
        <v>132</v>
      </c>
      <c r="H28" s="59" t="s">
        <v>127</v>
      </c>
      <c r="I28" s="88">
        <v>95657</v>
      </c>
      <c r="J28" s="59">
        <v>1500</v>
      </c>
      <c r="K28" s="11" t="s">
        <v>135</v>
      </c>
      <c r="L28" s="11" t="s">
        <v>129</v>
      </c>
      <c r="M28" s="65">
        <v>170000</v>
      </c>
      <c r="N28" s="65">
        <v>170000</v>
      </c>
      <c r="O28" s="11">
        <v>10.763</v>
      </c>
      <c r="P28" s="25">
        <f t="shared" si="0"/>
        <v>1619.047619047619</v>
      </c>
      <c r="Q28" s="11">
        <v>105</v>
      </c>
      <c r="R28" s="26">
        <v>55</v>
      </c>
      <c r="S28" s="101">
        <v>0</v>
      </c>
      <c r="T28" s="11">
        <v>92</v>
      </c>
      <c r="U28" s="26">
        <f t="shared" si="1"/>
        <v>990.19600000000003</v>
      </c>
      <c r="V28" s="26">
        <v>260</v>
      </c>
      <c r="W28" s="26">
        <v>200</v>
      </c>
      <c r="X28" s="26">
        <v>0</v>
      </c>
      <c r="Y28" s="26">
        <v>0</v>
      </c>
      <c r="Z28" s="26">
        <v>200</v>
      </c>
      <c r="AA28" s="27">
        <f t="shared" si="2"/>
        <v>3324.2436190476192</v>
      </c>
      <c r="AB28" s="27" t="s">
        <v>224</v>
      </c>
      <c r="AC28" s="49" t="s">
        <v>200</v>
      </c>
      <c r="AD28" s="52"/>
      <c r="AE28" s="51"/>
      <c r="AF28" s="47"/>
    </row>
    <row r="29" spans="1:32" s="12" customFormat="1" ht="18" customHeight="1">
      <c r="A29" s="59">
        <v>25</v>
      </c>
      <c r="B29" s="33"/>
      <c r="C29" s="37" t="s">
        <v>208</v>
      </c>
      <c r="D29" s="38">
        <v>14</v>
      </c>
      <c r="E29" s="39">
        <v>7</v>
      </c>
      <c r="F29" s="39" t="s">
        <v>131</v>
      </c>
      <c r="G29" s="59" t="s">
        <v>132</v>
      </c>
      <c r="H29" s="59" t="s">
        <v>127</v>
      </c>
      <c r="I29" s="88">
        <v>123454</v>
      </c>
      <c r="J29" s="59">
        <v>1500</v>
      </c>
      <c r="K29" s="11" t="s">
        <v>133</v>
      </c>
      <c r="L29" s="11" t="s">
        <v>129</v>
      </c>
      <c r="M29" s="65">
        <v>160000</v>
      </c>
      <c r="N29" s="65">
        <v>160000</v>
      </c>
      <c r="O29" s="11">
        <v>10.763</v>
      </c>
      <c r="P29" s="25">
        <f t="shared" si="0"/>
        <v>1523.8095238095239</v>
      </c>
      <c r="Q29" s="11">
        <v>105</v>
      </c>
      <c r="R29" s="26">
        <v>55</v>
      </c>
      <c r="S29" s="101">
        <v>0</v>
      </c>
      <c r="T29" s="11">
        <v>92</v>
      </c>
      <c r="U29" s="26">
        <f t="shared" si="1"/>
        <v>990.19600000000003</v>
      </c>
      <c r="V29" s="26">
        <v>260</v>
      </c>
      <c r="W29" s="26">
        <v>200</v>
      </c>
      <c r="X29" s="26">
        <v>0</v>
      </c>
      <c r="Y29" s="26">
        <v>200</v>
      </c>
      <c r="Z29" s="26">
        <v>200</v>
      </c>
      <c r="AA29" s="27">
        <f t="shared" si="2"/>
        <v>3429.0055238095238</v>
      </c>
      <c r="AB29" s="27" t="s">
        <v>224</v>
      </c>
      <c r="AC29" s="49" t="s">
        <v>200</v>
      </c>
      <c r="AD29" s="49" t="s">
        <v>176</v>
      </c>
      <c r="AE29" s="50" t="s">
        <v>190</v>
      </c>
      <c r="AF29" s="47"/>
    </row>
    <row r="30" spans="1:32" s="12" customFormat="1" ht="18" customHeight="1">
      <c r="A30" s="39">
        <v>26</v>
      </c>
      <c r="B30" s="57"/>
      <c r="C30" s="61" t="s">
        <v>235</v>
      </c>
      <c r="D30" s="39">
        <v>10</v>
      </c>
      <c r="E30" s="59">
        <v>8</v>
      </c>
      <c r="F30" s="59" t="s">
        <v>248</v>
      </c>
      <c r="G30" s="70" t="s">
        <v>20</v>
      </c>
      <c r="H30" s="70" t="s">
        <v>11</v>
      </c>
      <c r="I30" s="92">
        <v>38576</v>
      </c>
      <c r="J30" s="59">
        <v>1500</v>
      </c>
      <c r="K30" s="64" t="s">
        <v>62</v>
      </c>
      <c r="L30" s="11" t="s">
        <v>129</v>
      </c>
      <c r="M30" s="99">
        <v>191000</v>
      </c>
      <c r="N30" s="99">
        <v>191000</v>
      </c>
      <c r="O30" s="56">
        <v>10.881</v>
      </c>
      <c r="P30" s="25">
        <f t="shared" si="0"/>
        <v>1819.047619047619</v>
      </c>
      <c r="Q30" s="11">
        <v>105</v>
      </c>
      <c r="R30" s="11">
        <v>55</v>
      </c>
      <c r="S30" s="101">
        <v>0</v>
      </c>
      <c r="T30" s="11">
        <v>92</v>
      </c>
      <c r="U30" s="26">
        <f t="shared" si="1"/>
        <v>1001.052</v>
      </c>
      <c r="V30" s="26">
        <v>260</v>
      </c>
      <c r="W30" s="26">
        <v>200</v>
      </c>
      <c r="X30" s="67">
        <v>0</v>
      </c>
      <c r="Y30" s="67">
        <v>0</v>
      </c>
      <c r="Z30" s="67">
        <v>0</v>
      </c>
      <c r="AA30" s="68">
        <f>P30+R30+S30+U30+V30+W30+X30+Y30+Z30</f>
        <v>3335.0996190476189</v>
      </c>
      <c r="AB30" s="70" t="s">
        <v>255</v>
      </c>
      <c r="AC30" s="57"/>
      <c r="AD30" s="57"/>
      <c r="AE30" s="57"/>
      <c r="AF30" s="47"/>
    </row>
    <row r="31" spans="1:32" s="12" customFormat="1" ht="18" customHeight="1">
      <c r="A31" s="59">
        <v>27</v>
      </c>
      <c r="B31" s="57"/>
      <c r="C31" s="61" t="s">
        <v>237</v>
      </c>
      <c r="D31" s="39">
        <v>10</v>
      </c>
      <c r="E31" s="59">
        <v>9</v>
      </c>
      <c r="F31" s="59" t="s">
        <v>249</v>
      </c>
      <c r="G31" s="70" t="s">
        <v>20</v>
      </c>
      <c r="H31" s="70" t="s">
        <v>11</v>
      </c>
      <c r="I31" s="92">
        <v>131577</v>
      </c>
      <c r="J31" s="59">
        <v>1500</v>
      </c>
      <c r="K31" s="64" t="s">
        <v>62</v>
      </c>
      <c r="L31" s="11" t="s">
        <v>129</v>
      </c>
      <c r="M31" s="99">
        <v>231000</v>
      </c>
      <c r="N31" s="99">
        <v>231000</v>
      </c>
      <c r="O31" s="56">
        <v>11.055</v>
      </c>
      <c r="P31" s="25">
        <f t="shared" si="0"/>
        <v>2200</v>
      </c>
      <c r="Q31" s="11">
        <v>105</v>
      </c>
      <c r="R31" s="11">
        <v>55</v>
      </c>
      <c r="S31" s="101">
        <v>0</v>
      </c>
      <c r="T31" s="11">
        <v>92</v>
      </c>
      <c r="U31" s="26">
        <f t="shared" si="1"/>
        <v>1017.06</v>
      </c>
      <c r="V31" s="26">
        <v>260</v>
      </c>
      <c r="W31" s="26">
        <v>200</v>
      </c>
      <c r="X31" s="67">
        <v>0</v>
      </c>
      <c r="Y31" s="67">
        <v>0</v>
      </c>
      <c r="Z31" s="67">
        <v>0</v>
      </c>
      <c r="AA31" s="68">
        <f>P31+R31+S31+U31+V31+W31+X31+Y31+Z31</f>
        <v>3732.06</v>
      </c>
      <c r="AB31" s="70" t="s">
        <v>236</v>
      </c>
      <c r="AC31" s="57"/>
      <c r="AD31" s="57"/>
      <c r="AE31" s="57"/>
      <c r="AF31" s="47"/>
    </row>
    <row r="32" spans="1:32" s="12" customFormat="1" ht="18" customHeight="1">
      <c r="A32" s="39">
        <v>28</v>
      </c>
      <c r="B32" s="33"/>
      <c r="C32" s="37" t="s">
        <v>23</v>
      </c>
      <c r="D32" s="38">
        <v>14</v>
      </c>
      <c r="E32" s="39">
        <v>3</v>
      </c>
      <c r="F32" s="39" t="s">
        <v>24</v>
      </c>
      <c r="G32" s="59" t="s">
        <v>22</v>
      </c>
      <c r="H32" s="59" t="s">
        <v>11</v>
      </c>
      <c r="I32" s="88">
        <v>182191</v>
      </c>
      <c r="J32" s="59">
        <v>1500</v>
      </c>
      <c r="K32" s="11" t="s">
        <v>12</v>
      </c>
      <c r="L32" s="11" t="s">
        <v>13</v>
      </c>
      <c r="M32" s="65">
        <v>299500</v>
      </c>
      <c r="N32" s="65">
        <v>280000</v>
      </c>
      <c r="O32" s="11">
        <v>11.053000000000001</v>
      </c>
      <c r="P32" s="25">
        <f t="shared" si="0"/>
        <v>2666.6666666666665</v>
      </c>
      <c r="Q32" s="11">
        <v>105</v>
      </c>
      <c r="R32" s="26">
        <v>55</v>
      </c>
      <c r="S32" s="101">
        <v>0</v>
      </c>
      <c r="T32" s="11">
        <v>92</v>
      </c>
      <c r="U32" s="26">
        <f t="shared" si="1"/>
        <v>1016.8760000000001</v>
      </c>
      <c r="V32" s="26">
        <v>260</v>
      </c>
      <c r="W32" s="26">
        <v>200</v>
      </c>
      <c r="X32" s="26">
        <v>300</v>
      </c>
      <c r="Y32" s="26">
        <v>200</v>
      </c>
      <c r="Z32" s="26">
        <v>0</v>
      </c>
      <c r="AA32" s="27">
        <f>P32+R32+U32+V32+W32+X32+Y32+Z32</f>
        <v>4698.5426666666663</v>
      </c>
      <c r="AB32" s="27" t="s">
        <v>224</v>
      </c>
      <c r="AC32" s="49" t="s">
        <v>174</v>
      </c>
      <c r="AD32" s="49" t="s">
        <v>172</v>
      </c>
      <c r="AE32" s="50" t="s">
        <v>173</v>
      </c>
      <c r="AF32" s="47"/>
    </row>
    <row r="33" spans="1:32" s="12" customFormat="1" ht="18" customHeight="1">
      <c r="A33" s="59">
        <v>29</v>
      </c>
      <c r="B33" s="33"/>
      <c r="C33" s="34" t="s">
        <v>58</v>
      </c>
      <c r="D33" s="35">
        <v>14</v>
      </c>
      <c r="E33" s="36">
        <v>3</v>
      </c>
      <c r="F33" s="36" t="s">
        <v>117</v>
      </c>
      <c r="G33" s="89" t="s">
        <v>20</v>
      </c>
      <c r="H33" s="59" t="s">
        <v>11</v>
      </c>
      <c r="I33" s="90">
        <v>132659</v>
      </c>
      <c r="J33" s="89">
        <v>1490</v>
      </c>
      <c r="K33" s="24" t="s">
        <v>15</v>
      </c>
      <c r="L33" s="24" t="s">
        <v>20</v>
      </c>
      <c r="M33" s="66">
        <v>281000</v>
      </c>
      <c r="N33" s="66">
        <v>300000</v>
      </c>
      <c r="O33" s="24">
        <v>11.053000000000001</v>
      </c>
      <c r="P33" s="25">
        <f t="shared" si="0"/>
        <v>2857.1428571428573</v>
      </c>
      <c r="Q33" s="11">
        <v>105</v>
      </c>
      <c r="R33" s="26">
        <v>55</v>
      </c>
      <c r="S33" s="101">
        <v>0</v>
      </c>
      <c r="T33" s="11">
        <v>92</v>
      </c>
      <c r="U33" s="26">
        <f t="shared" si="1"/>
        <v>1016.8760000000001</v>
      </c>
      <c r="V33" s="26">
        <v>260</v>
      </c>
      <c r="W33" s="26">
        <v>200</v>
      </c>
      <c r="X33" s="26">
        <v>0</v>
      </c>
      <c r="Y33" s="26">
        <v>200</v>
      </c>
      <c r="Z33" s="26">
        <v>200</v>
      </c>
      <c r="AA33" s="27">
        <f>P33+R33+U33+V33+W33+X33+Y33+Z33</f>
        <v>4789.0188571428571</v>
      </c>
      <c r="AB33" s="27" t="s">
        <v>224</v>
      </c>
      <c r="AC33" s="49" t="s">
        <v>175</v>
      </c>
      <c r="AD33" s="49" t="s">
        <v>176</v>
      </c>
      <c r="AE33" s="53" t="s">
        <v>145</v>
      </c>
      <c r="AF33" s="47"/>
    </row>
    <row r="34" spans="1:32" s="12" customFormat="1" ht="18" customHeight="1">
      <c r="A34" s="39">
        <v>30</v>
      </c>
      <c r="B34" s="33"/>
      <c r="C34" s="37" t="s">
        <v>193</v>
      </c>
      <c r="D34" s="38">
        <v>10</v>
      </c>
      <c r="E34" s="39">
        <v>3</v>
      </c>
      <c r="F34" s="39" t="s">
        <v>25</v>
      </c>
      <c r="G34" s="59" t="s">
        <v>13</v>
      </c>
      <c r="H34" s="59" t="s">
        <v>11</v>
      </c>
      <c r="I34" s="88">
        <v>151359</v>
      </c>
      <c r="J34" s="59">
        <v>2000</v>
      </c>
      <c r="K34" s="11" t="s">
        <v>12</v>
      </c>
      <c r="L34" s="11" t="s">
        <v>13</v>
      </c>
      <c r="M34" s="65">
        <v>161000</v>
      </c>
      <c r="N34" s="65">
        <v>170000</v>
      </c>
      <c r="O34" s="11">
        <v>14.346</v>
      </c>
      <c r="P34" s="25">
        <f t="shared" si="0"/>
        <v>1619.047619047619</v>
      </c>
      <c r="Q34" s="11">
        <v>105</v>
      </c>
      <c r="R34" s="26">
        <v>55</v>
      </c>
      <c r="S34" s="101">
        <v>0</v>
      </c>
      <c r="T34" s="11">
        <v>92</v>
      </c>
      <c r="U34" s="26">
        <f t="shared" si="1"/>
        <v>1319.8320000000001</v>
      </c>
      <c r="V34" s="26">
        <v>260</v>
      </c>
      <c r="W34" s="26">
        <v>200</v>
      </c>
      <c r="X34" s="26">
        <v>300</v>
      </c>
      <c r="Y34" s="26">
        <v>0</v>
      </c>
      <c r="Z34" s="26">
        <v>0</v>
      </c>
      <c r="AA34" s="27">
        <f>P34+R34+U34+V34+W34+X34+Y34+Z34</f>
        <v>3753.8796190476191</v>
      </c>
      <c r="AB34" s="27" t="s">
        <v>224</v>
      </c>
      <c r="AC34" s="49" t="s">
        <v>174</v>
      </c>
      <c r="AD34" s="52"/>
      <c r="AE34" s="51" t="s">
        <v>191</v>
      </c>
      <c r="AF34" s="47"/>
    </row>
    <row r="35" spans="1:32" s="12" customFormat="1" ht="18" customHeight="1">
      <c r="A35" s="59">
        <v>31</v>
      </c>
      <c r="B35" s="33"/>
      <c r="C35" s="40" t="s">
        <v>194</v>
      </c>
      <c r="D35" s="38">
        <v>10</v>
      </c>
      <c r="E35" s="39">
        <v>7</v>
      </c>
      <c r="F35" s="39" t="s">
        <v>26</v>
      </c>
      <c r="G35" s="59" t="s">
        <v>13</v>
      </c>
      <c r="H35" s="59" t="s">
        <v>11</v>
      </c>
      <c r="I35" s="88">
        <v>146144</v>
      </c>
      <c r="J35" s="59">
        <v>2000</v>
      </c>
      <c r="K35" s="11" t="s">
        <v>12</v>
      </c>
      <c r="L35" s="11" t="s">
        <v>13</v>
      </c>
      <c r="M35" s="65">
        <v>177000</v>
      </c>
      <c r="N35" s="65">
        <v>180000</v>
      </c>
      <c r="O35" s="11">
        <v>14.346</v>
      </c>
      <c r="P35" s="25">
        <f t="shared" si="0"/>
        <v>1714.2857142857142</v>
      </c>
      <c r="Q35" s="11">
        <v>105</v>
      </c>
      <c r="R35" s="26">
        <v>55</v>
      </c>
      <c r="S35" s="101">
        <v>0</v>
      </c>
      <c r="T35" s="11">
        <v>92</v>
      </c>
      <c r="U35" s="26">
        <f t="shared" si="1"/>
        <v>1319.8320000000001</v>
      </c>
      <c r="V35" s="26">
        <v>260</v>
      </c>
      <c r="W35" s="26">
        <v>200</v>
      </c>
      <c r="X35" s="26">
        <v>0</v>
      </c>
      <c r="Y35" s="26">
        <v>0</v>
      </c>
      <c r="Z35" s="26">
        <v>0</v>
      </c>
      <c r="AA35" s="27">
        <f>P35+R35+U35+V35+W35+X35+Y35+Z35</f>
        <v>3549.1177142857141</v>
      </c>
      <c r="AB35" s="27" t="s">
        <v>224</v>
      </c>
      <c r="AC35" s="49" t="s">
        <v>175</v>
      </c>
      <c r="AD35" s="52"/>
      <c r="AE35" s="51" t="s">
        <v>192</v>
      </c>
      <c r="AF35" s="47"/>
    </row>
    <row r="36" spans="1:32" s="12" customFormat="1" ht="18" customHeight="1">
      <c r="A36" s="39">
        <v>32</v>
      </c>
      <c r="B36" s="57"/>
      <c r="C36" s="58" t="s">
        <v>226</v>
      </c>
      <c r="D36" s="39">
        <v>10</v>
      </c>
      <c r="E36" s="59">
        <v>2</v>
      </c>
      <c r="F36" s="59" t="s">
        <v>242</v>
      </c>
      <c r="G36" s="69" t="s">
        <v>13</v>
      </c>
      <c r="H36" s="69" t="s">
        <v>11</v>
      </c>
      <c r="I36" s="93">
        <v>157680</v>
      </c>
      <c r="J36" s="59">
        <v>2000</v>
      </c>
      <c r="K36" s="62" t="s">
        <v>256</v>
      </c>
      <c r="L36" s="11" t="s">
        <v>129</v>
      </c>
      <c r="M36" s="100">
        <v>229000</v>
      </c>
      <c r="N36" s="100">
        <v>229000</v>
      </c>
      <c r="O36" s="55">
        <v>14.346</v>
      </c>
      <c r="P36" s="25">
        <f t="shared" si="0"/>
        <v>2180.9523809523807</v>
      </c>
      <c r="Q36" s="11">
        <v>105</v>
      </c>
      <c r="R36" s="11">
        <v>55</v>
      </c>
      <c r="S36" s="101">
        <v>0</v>
      </c>
      <c r="T36" s="11">
        <v>92</v>
      </c>
      <c r="U36" s="26">
        <f t="shared" si="1"/>
        <v>1319.8320000000001</v>
      </c>
      <c r="V36" s="26">
        <v>260</v>
      </c>
      <c r="W36" s="26">
        <v>200</v>
      </c>
      <c r="X36" s="67">
        <v>0</v>
      </c>
      <c r="Y36" s="67">
        <v>0</v>
      </c>
      <c r="Z36" s="67">
        <v>0</v>
      </c>
      <c r="AA36" s="68">
        <f>P36+R36+S36+U36+V36+W36+X36+Y36+Z36</f>
        <v>4015.7843809523811</v>
      </c>
      <c r="AB36" s="69" t="s">
        <v>254</v>
      </c>
      <c r="AC36" s="57"/>
      <c r="AD36" s="57"/>
      <c r="AE36" s="57"/>
      <c r="AF36" s="47"/>
    </row>
    <row r="37" spans="1:32" s="12" customFormat="1" ht="18" customHeight="1">
      <c r="A37" s="59">
        <v>33</v>
      </c>
      <c r="B37" s="57"/>
      <c r="C37" s="58" t="s">
        <v>227</v>
      </c>
      <c r="D37" s="39">
        <v>10</v>
      </c>
      <c r="E37" s="59">
        <v>3</v>
      </c>
      <c r="F37" s="59" t="s">
        <v>243</v>
      </c>
      <c r="G37" s="69" t="s">
        <v>13</v>
      </c>
      <c r="H37" s="69" t="s">
        <v>11</v>
      </c>
      <c r="I37" s="93">
        <v>152667</v>
      </c>
      <c r="J37" s="59">
        <v>2000</v>
      </c>
      <c r="K37" s="63" t="s">
        <v>62</v>
      </c>
      <c r="L37" s="11" t="s">
        <v>129</v>
      </c>
      <c r="M37" s="100">
        <v>229500</v>
      </c>
      <c r="N37" s="100">
        <v>229500</v>
      </c>
      <c r="O37" s="55">
        <v>14.346</v>
      </c>
      <c r="P37" s="25">
        <f t="shared" ref="P37:P68" si="3">N37/Q37</f>
        <v>2185.7142857142858</v>
      </c>
      <c r="Q37" s="11">
        <v>105</v>
      </c>
      <c r="R37" s="11">
        <v>55</v>
      </c>
      <c r="S37" s="101">
        <v>0</v>
      </c>
      <c r="T37" s="11">
        <v>92</v>
      </c>
      <c r="U37" s="26">
        <f t="shared" ref="U37:U68" si="4">O37*T37</f>
        <v>1319.8320000000001</v>
      </c>
      <c r="V37" s="26">
        <v>260</v>
      </c>
      <c r="W37" s="26">
        <v>200</v>
      </c>
      <c r="X37" s="67">
        <v>0</v>
      </c>
      <c r="Y37" s="67">
        <v>0</v>
      </c>
      <c r="Z37" s="67">
        <v>0</v>
      </c>
      <c r="AA37" s="68">
        <f>P37+R37+S37+U37+V37+W37+X37+Y37+Z37</f>
        <v>4020.5462857142857</v>
      </c>
      <c r="AB37" s="69" t="s">
        <v>254</v>
      </c>
      <c r="AC37" s="57"/>
      <c r="AD37" s="57"/>
      <c r="AE37" s="57"/>
      <c r="AF37" s="47"/>
    </row>
    <row r="38" spans="1:32" s="12" customFormat="1" ht="18" customHeight="1">
      <c r="A38" s="39">
        <v>34</v>
      </c>
      <c r="B38" s="57"/>
      <c r="C38" s="106" t="s">
        <v>279</v>
      </c>
      <c r="D38" s="39">
        <v>10</v>
      </c>
      <c r="E38" s="59">
        <v>6</v>
      </c>
      <c r="F38" s="59" t="s">
        <v>243</v>
      </c>
      <c r="G38" s="69" t="s">
        <v>280</v>
      </c>
      <c r="H38" s="69" t="s">
        <v>11</v>
      </c>
      <c r="I38" s="103">
        <v>138195</v>
      </c>
      <c r="J38" s="59">
        <v>2000</v>
      </c>
      <c r="K38" s="63" t="s">
        <v>62</v>
      </c>
      <c r="L38" s="11" t="s">
        <v>129</v>
      </c>
      <c r="M38" s="100">
        <v>340000</v>
      </c>
      <c r="N38" s="100">
        <v>340000</v>
      </c>
      <c r="O38" s="55">
        <v>14.346</v>
      </c>
      <c r="P38" s="25">
        <f t="shared" si="3"/>
        <v>3238.0952380952381</v>
      </c>
      <c r="Q38" s="11">
        <v>105</v>
      </c>
      <c r="R38" s="11">
        <v>55</v>
      </c>
      <c r="S38" s="101">
        <v>0</v>
      </c>
      <c r="T38" s="11">
        <v>92</v>
      </c>
      <c r="U38" s="26">
        <f t="shared" si="4"/>
        <v>1319.8320000000001</v>
      </c>
      <c r="V38" s="26">
        <v>260</v>
      </c>
      <c r="W38" s="26">
        <v>200</v>
      </c>
      <c r="X38" s="67">
        <v>0</v>
      </c>
      <c r="Y38" s="67">
        <v>0</v>
      </c>
      <c r="Z38" s="67">
        <v>0</v>
      </c>
      <c r="AA38" s="68">
        <f>P38+R38+S38+U38+V38+W38+X38+Y38+Z38</f>
        <v>5072.927238095238</v>
      </c>
      <c r="AB38" s="69" t="s">
        <v>254</v>
      </c>
      <c r="AC38" s="57"/>
      <c r="AD38" s="57"/>
      <c r="AE38" s="57"/>
      <c r="AF38" s="47"/>
    </row>
    <row r="39" spans="1:32" s="12" customFormat="1" ht="18" customHeight="1">
      <c r="A39" s="59">
        <v>35</v>
      </c>
      <c r="B39" s="57"/>
      <c r="C39" s="106" t="s">
        <v>288</v>
      </c>
      <c r="D39" s="39">
        <v>10</v>
      </c>
      <c r="E39" s="59">
        <v>10</v>
      </c>
      <c r="F39" s="94" t="s">
        <v>289</v>
      </c>
      <c r="G39" s="69" t="s">
        <v>13</v>
      </c>
      <c r="H39" s="69" t="s">
        <v>11</v>
      </c>
      <c r="I39" s="103">
        <v>154880</v>
      </c>
      <c r="J39" s="59">
        <v>2000</v>
      </c>
      <c r="K39" s="63" t="s">
        <v>62</v>
      </c>
      <c r="L39" s="11" t="s">
        <v>129</v>
      </c>
      <c r="M39" s="100">
        <v>230000</v>
      </c>
      <c r="N39" s="100">
        <v>230000</v>
      </c>
      <c r="O39" s="55">
        <v>14.346</v>
      </c>
      <c r="P39" s="25">
        <f t="shared" si="3"/>
        <v>2190.4761904761904</v>
      </c>
      <c r="Q39" s="11">
        <v>105</v>
      </c>
      <c r="R39" s="11">
        <v>55</v>
      </c>
      <c r="S39" s="101">
        <v>0</v>
      </c>
      <c r="T39" s="11">
        <v>92</v>
      </c>
      <c r="U39" s="26">
        <f t="shared" si="4"/>
        <v>1319.8320000000001</v>
      </c>
      <c r="V39" s="26">
        <v>260</v>
      </c>
      <c r="W39" s="26">
        <v>200</v>
      </c>
      <c r="X39" s="67">
        <v>0</v>
      </c>
      <c r="Y39" s="67">
        <v>0</v>
      </c>
      <c r="Z39" s="67">
        <v>0</v>
      </c>
      <c r="AA39" s="68">
        <f>P39+R39+S39+U39+V39+W39+X39+Y39+Z39</f>
        <v>4025.3081904761902</v>
      </c>
      <c r="AB39" s="69" t="s">
        <v>254</v>
      </c>
      <c r="AC39" s="57"/>
      <c r="AD39" s="57"/>
      <c r="AE39" s="57"/>
      <c r="AF39" s="47"/>
    </row>
    <row r="40" spans="1:32" s="12" customFormat="1" ht="18" customHeight="1">
      <c r="A40" s="39">
        <v>36</v>
      </c>
      <c r="B40" s="33"/>
      <c r="C40" s="40" t="s">
        <v>27</v>
      </c>
      <c r="D40" s="38">
        <v>11</v>
      </c>
      <c r="E40" s="39">
        <v>3</v>
      </c>
      <c r="F40" s="39" t="s">
        <v>119</v>
      </c>
      <c r="G40" s="59" t="s">
        <v>13</v>
      </c>
      <c r="H40" s="59" t="s">
        <v>11</v>
      </c>
      <c r="I40" s="88">
        <v>155032</v>
      </c>
      <c r="J40" s="59">
        <v>2000</v>
      </c>
      <c r="K40" s="11" t="s">
        <v>12</v>
      </c>
      <c r="L40" s="11" t="s">
        <v>13</v>
      </c>
      <c r="M40" s="65">
        <v>234000</v>
      </c>
      <c r="N40" s="65">
        <v>240000</v>
      </c>
      <c r="O40" s="11">
        <v>14.505000000000001</v>
      </c>
      <c r="P40" s="25">
        <f t="shared" si="3"/>
        <v>2285.7142857142858</v>
      </c>
      <c r="Q40" s="11">
        <v>105</v>
      </c>
      <c r="R40" s="26">
        <v>55</v>
      </c>
      <c r="S40" s="101">
        <v>0</v>
      </c>
      <c r="T40" s="11">
        <v>92</v>
      </c>
      <c r="U40" s="26">
        <f t="shared" si="4"/>
        <v>1334.46</v>
      </c>
      <c r="V40" s="26">
        <v>260</v>
      </c>
      <c r="W40" s="26">
        <v>200</v>
      </c>
      <c r="X40" s="26">
        <v>0</v>
      </c>
      <c r="Y40" s="26">
        <v>0</v>
      </c>
      <c r="Z40" s="26">
        <v>0</v>
      </c>
      <c r="AA40" s="27">
        <f>P40+R40+U40+V40+W40+X40+Y40+Z40</f>
        <v>4135.1742857142854</v>
      </c>
      <c r="AB40" s="27" t="s">
        <v>224</v>
      </c>
      <c r="AC40" s="49" t="s">
        <v>175</v>
      </c>
      <c r="AD40" s="52"/>
      <c r="AE40" s="51"/>
      <c r="AF40" s="47"/>
    </row>
    <row r="41" spans="1:32" s="12" customFormat="1" ht="18" customHeight="1">
      <c r="A41" s="59">
        <v>37</v>
      </c>
      <c r="B41" s="33"/>
      <c r="C41" s="40" t="s">
        <v>196</v>
      </c>
      <c r="D41" s="38">
        <v>11</v>
      </c>
      <c r="E41" s="39">
        <v>9</v>
      </c>
      <c r="F41" s="39" t="s">
        <v>120</v>
      </c>
      <c r="G41" s="59" t="s">
        <v>113</v>
      </c>
      <c r="H41" s="59" t="s">
        <v>11</v>
      </c>
      <c r="I41" s="88">
        <v>160208</v>
      </c>
      <c r="J41" s="59">
        <v>2000</v>
      </c>
      <c r="K41" s="11" t="s">
        <v>12</v>
      </c>
      <c r="L41" s="11" t="s">
        <v>13</v>
      </c>
      <c r="M41" s="65">
        <v>280000</v>
      </c>
      <c r="N41" s="65">
        <v>280000</v>
      </c>
      <c r="O41" s="11">
        <v>14.505000000000001</v>
      </c>
      <c r="P41" s="25">
        <f t="shared" si="3"/>
        <v>2666.6666666666665</v>
      </c>
      <c r="Q41" s="11">
        <v>105</v>
      </c>
      <c r="R41" s="26">
        <v>55</v>
      </c>
      <c r="S41" s="101">
        <v>0</v>
      </c>
      <c r="T41" s="11">
        <v>92</v>
      </c>
      <c r="U41" s="26">
        <f t="shared" si="4"/>
        <v>1334.46</v>
      </c>
      <c r="V41" s="26">
        <v>260</v>
      </c>
      <c r="W41" s="26">
        <v>200</v>
      </c>
      <c r="X41" s="26">
        <v>0</v>
      </c>
      <c r="Y41" s="26">
        <v>0</v>
      </c>
      <c r="Z41" s="26">
        <v>0</v>
      </c>
      <c r="AA41" s="27">
        <f>P41+R41+U41+V41+W41+X41+Y41+Z41</f>
        <v>4516.126666666667</v>
      </c>
      <c r="AB41" s="27" t="s">
        <v>224</v>
      </c>
      <c r="AC41" s="49" t="s">
        <v>175</v>
      </c>
      <c r="AD41" s="52"/>
      <c r="AE41" s="51"/>
      <c r="AF41" s="47"/>
    </row>
    <row r="42" spans="1:32" s="12" customFormat="1" ht="18" customHeight="1">
      <c r="A42" s="39">
        <v>38</v>
      </c>
      <c r="B42" s="33"/>
      <c r="C42" s="37" t="s">
        <v>28</v>
      </c>
      <c r="D42" s="38">
        <v>10</v>
      </c>
      <c r="E42" s="39">
        <v>11</v>
      </c>
      <c r="F42" s="39" t="s">
        <v>29</v>
      </c>
      <c r="G42" s="59" t="s">
        <v>13</v>
      </c>
      <c r="H42" s="59" t="s">
        <v>11</v>
      </c>
      <c r="I42" s="88">
        <v>130903</v>
      </c>
      <c r="J42" s="59">
        <v>1800</v>
      </c>
      <c r="K42" s="11" t="s">
        <v>15</v>
      </c>
      <c r="L42" s="11" t="s">
        <v>13</v>
      </c>
      <c r="M42" s="65">
        <v>170000</v>
      </c>
      <c r="N42" s="65">
        <v>180000</v>
      </c>
      <c r="O42" s="11">
        <v>11.894</v>
      </c>
      <c r="P42" s="25">
        <f t="shared" si="3"/>
        <v>1714.2857142857142</v>
      </c>
      <c r="Q42" s="11">
        <v>105</v>
      </c>
      <c r="R42" s="26">
        <v>55</v>
      </c>
      <c r="S42" s="101">
        <v>0</v>
      </c>
      <c r="T42" s="11">
        <v>92</v>
      </c>
      <c r="U42" s="26">
        <f t="shared" si="4"/>
        <v>1094.248</v>
      </c>
      <c r="V42" s="26">
        <v>260</v>
      </c>
      <c r="W42" s="26">
        <v>200</v>
      </c>
      <c r="X42" s="26">
        <v>0</v>
      </c>
      <c r="Y42" s="26">
        <v>200</v>
      </c>
      <c r="Z42" s="26">
        <v>400</v>
      </c>
      <c r="AA42" s="27">
        <f>P42+R42+U42+V42+W42+X42+Y42+Z42</f>
        <v>3923.5337142857143</v>
      </c>
      <c r="AB42" s="27" t="s">
        <v>224</v>
      </c>
      <c r="AC42" s="49" t="s">
        <v>175</v>
      </c>
      <c r="AD42" s="49" t="s">
        <v>172</v>
      </c>
      <c r="AE42" s="51" t="s">
        <v>197</v>
      </c>
      <c r="AF42" s="47"/>
    </row>
    <row r="43" spans="1:32" s="12" customFormat="1" ht="18" customHeight="1">
      <c r="A43" s="59">
        <v>39</v>
      </c>
      <c r="B43" s="33" t="s">
        <v>143</v>
      </c>
      <c r="C43" s="40" t="s">
        <v>195</v>
      </c>
      <c r="D43" s="38">
        <v>10</v>
      </c>
      <c r="E43" s="39">
        <v>11</v>
      </c>
      <c r="F43" s="39" t="s">
        <v>30</v>
      </c>
      <c r="G43" s="59" t="s">
        <v>13</v>
      </c>
      <c r="H43" s="59" t="s">
        <v>11</v>
      </c>
      <c r="I43" s="88">
        <v>94968</v>
      </c>
      <c r="J43" s="59">
        <v>1800</v>
      </c>
      <c r="K43" s="11" t="s">
        <v>12</v>
      </c>
      <c r="L43" s="11" t="s">
        <v>10</v>
      </c>
      <c r="M43" s="65">
        <v>177000</v>
      </c>
      <c r="N43" s="65">
        <v>190000</v>
      </c>
      <c r="O43" s="11">
        <v>11.894</v>
      </c>
      <c r="P43" s="25">
        <f t="shared" si="3"/>
        <v>1809.5238095238096</v>
      </c>
      <c r="Q43" s="11">
        <v>105</v>
      </c>
      <c r="R43" s="26">
        <v>55</v>
      </c>
      <c r="S43" s="101">
        <v>0</v>
      </c>
      <c r="T43" s="11">
        <v>92</v>
      </c>
      <c r="U43" s="26">
        <f t="shared" si="4"/>
        <v>1094.248</v>
      </c>
      <c r="V43" s="26">
        <v>260</v>
      </c>
      <c r="W43" s="26">
        <v>200</v>
      </c>
      <c r="X43" s="26">
        <v>0</v>
      </c>
      <c r="Y43" s="26">
        <v>0</v>
      </c>
      <c r="Z43" s="26">
        <v>0</v>
      </c>
      <c r="AA43" s="27">
        <f>P43+R43+U43+V43+W43+X43+Y43+Z43</f>
        <v>3418.7718095238097</v>
      </c>
      <c r="AB43" s="27" t="s">
        <v>224</v>
      </c>
      <c r="AC43" s="49" t="s">
        <v>175</v>
      </c>
      <c r="AD43" s="52"/>
      <c r="AE43" s="51"/>
      <c r="AF43" s="47"/>
    </row>
    <row r="44" spans="1:32" s="12" customFormat="1" ht="18" customHeight="1">
      <c r="A44" s="39">
        <v>40</v>
      </c>
      <c r="B44" s="33"/>
      <c r="C44" s="37" t="s">
        <v>198</v>
      </c>
      <c r="D44" s="38">
        <v>11</v>
      </c>
      <c r="E44" s="39">
        <v>2</v>
      </c>
      <c r="F44" s="39" t="s">
        <v>31</v>
      </c>
      <c r="G44" s="59" t="s">
        <v>20</v>
      </c>
      <c r="H44" s="59" t="s">
        <v>11</v>
      </c>
      <c r="I44" s="88">
        <v>98293</v>
      </c>
      <c r="J44" s="59">
        <v>1790</v>
      </c>
      <c r="K44" s="11" t="s">
        <v>15</v>
      </c>
      <c r="L44" s="11" t="s">
        <v>21</v>
      </c>
      <c r="M44" s="65">
        <v>192000</v>
      </c>
      <c r="N44" s="65">
        <v>200000</v>
      </c>
      <c r="O44" s="11">
        <v>11.894</v>
      </c>
      <c r="P44" s="25">
        <f t="shared" si="3"/>
        <v>1904.7619047619048</v>
      </c>
      <c r="Q44" s="11">
        <v>105</v>
      </c>
      <c r="R44" s="26">
        <v>55</v>
      </c>
      <c r="S44" s="101">
        <v>0</v>
      </c>
      <c r="T44" s="11">
        <v>92</v>
      </c>
      <c r="U44" s="26">
        <f t="shared" si="4"/>
        <v>1094.248</v>
      </c>
      <c r="V44" s="26">
        <v>260</v>
      </c>
      <c r="W44" s="26">
        <v>200</v>
      </c>
      <c r="X44" s="26">
        <v>300</v>
      </c>
      <c r="Y44" s="26">
        <v>200</v>
      </c>
      <c r="Z44" s="26"/>
      <c r="AA44" s="27">
        <f>P44+R44+U44+V44+W44+X44+Y44+Z44</f>
        <v>4014.0099047619051</v>
      </c>
      <c r="AB44" s="27" t="s">
        <v>224</v>
      </c>
      <c r="AC44" s="49" t="s">
        <v>174</v>
      </c>
      <c r="AD44" s="49" t="s">
        <v>172</v>
      </c>
      <c r="AE44" s="51"/>
      <c r="AF44" s="47"/>
    </row>
    <row r="45" spans="1:32" s="12" customFormat="1" ht="18" customHeight="1">
      <c r="A45" s="59">
        <v>41</v>
      </c>
      <c r="B45" s="57"/>
      <c r="C45" s="60" t="s">
        <v>228</v>
      </c>
      <c r="D45" s="39">
        <v>10</v>
      </c>
      <c r="E45" s="59">
        <v>3</v>
      </c>
      <c r="F45" s="59" t="s">
        <v>250</v>
      </c>
      <c r="G45" s="70" t="s">
        <v>251</v>
      </c>
      <c r="H45" s="70" t="s">
        <v>11</v>
      </c>
      <c r="I45" s="92">
        <v>230080</v>
      </c>
      <c r="J45" s="59">
        <v>2000</v>
      </c>
      <c r="K45" s="64" t="s">
        <v>62</v>
      </c>
      <c r="L45" s="11" t="s">
        <v>129</v>
      </c>
      <c r="M45" s="99">
        <v>550000</v>
      </c>
      <c r="N45" s="99">
        <v>550000</v>
      </c>
      <c r="O45" s="56">
        <v>15.694000000000001</v>
      </c>
      <c r="P45" s="25">
        <f t="shared" si="3"/>
        <v>5238.0952380952385</v>
      </c>
      <c r="Q45" s="11">
        <v>105</v>
      </c>
      <c r="R45" s="11">
        <v>55</v>
      </c>
      <c r="S45" s="101">
        <v>0</v>
      </c>
      <c r="T45" s="11">
        <v>92</v>
      </c>
      <c r="U45" s="26">
        <f t="shared" si="4"/>
        <v>1443.8480000000002</v>
      </c>
      <c r="V45" s="26">
        <v>260</v>
      </c>
      <c r="W45" s="26">
        <v>200</v>
      </c>
      <c r="X45" s="67">
        <v>0</v>
      </c>
      <c r="Y45" s="67">
        <v>0</v>
      </c>
      <c r="Z45" s="67">
        <v>0</v>
      </c>
      <c r="AA45" s="68">
        <f>P45+R45+S45+U45+V45+W45+X45+Y45+Z45</f>
        <v>7196.9432380952385</v>
      </c>
      <c r="AB45" s="70" t="s">
        <v>254</v>
      </c>
      <c r="AC45" s="57"/>
      <c r="AD45" s="57"/>
      <c r="AE45" s="57"/>
      <c r="AF45" s="47"/>
    </row>
    <row r="46" spans="1:32" s="12" customFormat="1" ht="18" customHeight="1">
      <c r="A46" s="39">
        <v>42</v>
      </c>
      <c r="B46" s="57"/>
      <c r="C46" s="61" t="s">
        <v>229</v>
      </c>
      <c r="D46" s="39">
        <v>10</v>
      </c>
      <c r="E46" s="59">
        <v>3</v>
      </c>
      <c r="F46" s="59" t="s">
        <v>244</v>
      </c>
      <c r="G46" s="70" t="s">
        <v>22</v>
      </c>
      <c r="H46" s="70" t="s">
        <v>11</v>
      </c>
      <c r="I46" s="92">
        <v>173700</v>
      </c>
      <c r="J46" s="59">
        <v>2000</v>
      </c>
      <c r="K46" s="64" t="s">
        <v>133</v>
      </c>
      <c r="L46" s="11" t="s">
        <v>129</v>
      </c>
      <c r="M46" s="99">
        <v>198000</v>
      </c>
      <c r="N46" s="99">
        <v>198000</v>
      </c>
      <c r="O46" s="56">
        <v>15.773</v>
      </c>
      <c r="P46" s="25">
        <f t="shared" si="3"/>
        <v>1885.7142857142858</v>
      </c>
      <c r="Q46" s="11">
        <v>105</v>
      </c>
      <c r="R46" s="11">
        <v>55</v>
      </c>
      <c r="S46" s="101">
        <v>0</v>
      </c>
      <c r="T46" s="11">
        <v>92</v>
      </c>
      <c r="U46" s="26">
        <f t="shared" si="4"/>
        <v>1451.116</v>
      </c>
      <c r="V46" s="26">
        <v>260</v>
      </c>
      <c r="W46" s="26">
        <v>200</v>
      </c>
      <c r="X46" s="67">
        <v>0</v>
      </c>
      <c r="Y46" s="67">
        <v>0</v>
      </c>
      <c r="Z46" s="67">
        <v>0</v>
      </c>
      <c r="AA46" s="68">
        <f>P46+R46+S46+U46+V46+W46+X46+Y46+Z46</f>
        <v>3851.8302857142858</v>
      </c>
      <c r="AB46" s="70" t="s">
        <v>254</v>
      </c>
      <c r="AC46" s="57"/>
      <c r="AD46" s="57"/>
      <c r="AE46" s="57"/>
      <c r="AF46" s="47"/>
    </row>
    <row r="47" spans="1:32" s="12" customFormat="1" ht="18" customHeight="1">
      <c r="A47" s="59">
        <v>43</v>
      </c>
      <c r="B47" s="57"/>
      <c r="C47" s="61" t="s">
        <v>230</v>
      </c>
      <c r="D47" s="39">
        <v>10</v>
      </c>
      <c r="E47" s="59">
        <v>2</v>
      </c>
      <c r="F47" s="59" t="s">
        <v>245</v>
      </c>
      <c r="G47" s="70" t="s">
        <v>22</v>
      </c>
      <c r="H47" s="70" t="s">
        <v>11</v>
      </c>
      <c r="I47" s="92">
        <v>167532</v>
      </c>
      <c r="J47" s="59">
        <v>1500</v>
      </c>
      <c r="K47" s="64" t="s">
        <v>62</v>
      </c>
      <c r="L47" s="11" t="s">
        <v>129</v>
      </c>
      <c r="M47" s="99">
        <v>52500</v>
      </c>
      <c r="N47" s="99">
        <v>52500</v>
      </c>
      <c r="O47" s="56">
        <v>11.129</v>
      </c>
      <c r="P47" s="25">
        <f t="shared" si="3"/>
        <v>500</v>
      </c>
      <c r="Q47" s="11">
        <v>105</v>
      </c>
      <c r="R47" s="11">
        <v>55</v>
      </c>
      <c r="S47" s="101">
        <v>0</v>
      </c>
      <c r="T47" s="11">
        <v>92</v>
      </c>
      <c r="U47" s="26">
        <f t="shared" si="4"/>
        <v>1023.8679999999999</v>
      </c>
      <c r="V47" s="26">
        <v>260</v>
      </c>
      <c r="W47" s="26">
        <v>200</v>
      </c>
      <c r="X47" s="67">
        <v>0</v>
      </c>
      <c r="Y47" s="67">
        <v>0</v>
      </c>
      <c r="Z47" s="67">
        <v>0</v>
      </c>
      <c r="AA47" s="68">
        <f>P47+R47+S47+U47+V47+W47+X47+Y47+Z47</f>
        <v>2038.8679999999999</v>
      </c>
      <c r="AB47" s="70" t="s">
        <v>254</v>
      </c>
      <c r="AC47" s="57"/>
      <c r="AD47" s="57"/>
      <c r="AE47" s="57"/>
      <c r="AF47" s="47"/>
    </row>
    <row r="48" spans="1:32" s="12" customFormat="1" ht="18" customHeight="1">
      <c r="A48" s="39">
        <v>44</v>
      </c>
      <c r="B48" s="33"/>
      <c r="C48" s="37" t="s">
        <v>218</v>
      </c>
      <c r="D48" s="38">
        <v>14</v>
      </c>
      <c r="E48" s="39">
        <v>5</v>
      </c>
      <c r="F48" s="39" t="s">
        <v>137</v>
      </c>
      <c r="G48" s="59" t="s">
        <v>132</v>
      </c>
      <c r="H48" s="59" t="s">
        <v>127</v>
      </c>
      <c r="I48" s="88">
        <v>81214</v>
      </c>
      <c r="J48" s="59">
        <v>1500</v>
      </c>
      <c r="K48" s="11" t="s">
        <v>135</v>
      </c>
      <c r="L48" s="11" t="s">
        <v>129</v>
      </c>
      <c r="M48" s="65">
        <v>150000</v>
      </c>
      <c r="N48" s="65">
        <v>150000</v>
      </c>
      <c r="O48" s="11">
        <v>11.129</v>
      </c>
      <c r="P48" s="25">
        <f t="shared" si="3"/>
        <v>1428.5714285714287</v>
      </c>
      <c r="Q48" s="11">
        <v>105</v>
      </c>
      <c r="R48" s="26">
        <v>55</v>
      </c>
      <c r="S48" s="101">
        <v>0</v>
      </c>
      <c r="T48" s="11">
        <v>92</v>
      </c>
      <c r="U48" s="26">
        <f t="shared" si="4"/>
        <v>1023.8679999999999</v>
      </c>
      <c r="V48" s="26">
        <v>260</v>
      </c>
      <c r="W48" s="26">
        <v>200</v>
      </c>
      <c r="X48" s="26">
        <v>0</v>
      </c>
      <c r="Y48" s="26">
        <v>0</v>
      </c>
      <c r="Z48" s="26">
        <v>0</v>
      </c>
      <c r="AA48" s="27">
        <f>P48+R48+U48+V48+W48+X48+Y48+Z48</f>
        <v>2967.4394285714288</v>
      </c>
      <c r="AB48" s="27" t="s">
        <v>224</v>
      </c>
      <c r="AC48" s="49" t="s">
        <v>200</v>
      </c>
      <c r="AD48" s="52"/>
      <c r="AE48" s="51" t="s">
        <v>215</v>
      </c>
      <c r="AF48" s="47"/>
    </row>
    <row r="49" spans="1:32" s="12" customFormat="1" ht="18" customHeight="1">
      <c r="A49" s="59">
        <v>45</v>
      </c>
      <c r="B49" s="57"/>
      <c r="C49" s="61" t="s">
        <v>231</v>
      </c>
      <c r="D49" s="39">
        <v>10</v>
      </c>
      <c r="E49" s="59">
        <v>5</v>
      </c>
      <c r="F49" s="59" t="s">
        <v>246</v>
      </c>
      <c r="G49" s="70" t="s">
        <v>17</v>
      </c>
      <c r="H49" s="70" t="s">
        <v>11</v>
      </c>
      <c r="I49" s="92">
        <v>148096</v>
      </c>
      <c r="J49" s="59">
        <v>1500</v>
      </c>
      <c r="K49" s="64" t="s">
        <v>62</v>
      </c>
      <c r="L49" s="11" t="s">
        <v>129</v>
      </c>
      <c r="M49" s="99">
        <v>93000</v>
      </c>
      <c r="N49" s="99">
        <v>93000</v>
      </c>
      <c r="O49" s="56">
        <v>11.255000000000001</v>
      </c>
      <c r="P49" s="25">
        <f t="shared" si="3"/>
        <v>885.71428571428567</v>
      </c>
      <c r="Q49" s="11">
        <v>105</v>
      </c>
      <c r="R49" s="11">
        <v>55</v>
      </c>
      <c r="S49" s="101">
        <v>0</v>
      </c>
      <c r="T49" s="11">
        <v>92</v>
      </c>
      <c r="U49" s="26">
        <f t="shared" si="4"/>
        <v>1035.46</v>
      </c>
      <c r="V49" s="26">
        <v>260</v>
      </c>
      <c r="W49" s="26">
        <v>200</v>
      </c>
      <c r="X49" s="67">
        <v>0</v>
      </c>
      <c r="Y49" s="67">
        <v>0</v>
      </c>
      <c r="Z49" s="67">
        <v>0</v>
      </c>
      <c r="AA49" s="68">
        <f>P49+R49+S49+U49+V49+W49+X49+Y49+Z49</f>
        <v>2436.1742857142858</v>
      </c>
      <c r="AB49" s="70" t="s">
        <v>254</v>
      </c>
      <c r="AC49" s="57"/>
      <c r="AD49" s="57"/>
      <c r="AE49" s="57"/>
      <c r="AF49" s="47"/>
    </row>
    <row r="50" spans="1:32" s="12" customFormat="1" ht="18" customHeight="1">
      <c r="A50" s="39">
        <v>46</v>
      </c>
      <c r="B50" s="57"/>
      <c r="C50" s="106" t="s">
        <v>286</v>
      </c>
      <c r="D50" s="39">
        <v>10</v>
      </c>
      <c r="E50" s="59">
        <v>10</v>
      </c>
      <c r="F50" s="95" t="s">
        <v>287</v>
      </c>
      <c r="G50" s="70" t="s">
        <v>261</v>
      </c>
      <c r="H50" s="70" t="s">
        <v>11</v>
      </c>
      <c r="I50" s="92">
        <v>132537</v>
      </c>
      <c r="J50" s="59">
        <v>1500</v>
      </c>
      <c r="K50" s="64" t="s">
        <v>62</v>
      </c>
      <c r="L50" s="11" t="s">
        <v>129</v>
      </c>
      <c r="M50" s="99">
        <v>50000</v>
      </c>
      <c r="N50" s="99">
        <v>50000</v>
      </c>
      <c r="O50" s="56">
        <v>11.255000000000001</v>
      </c>
      <c r="P50" s="25">
        <f t="shared" si="3"/>
        <v>476.1904761904762</v>
      </c>
      <c r="Q50" s="11">
        <v>105</v>
      </c>
      <c r="R50" s="11">
        <v>55</v>
      </c>
      <c r="S50" s="101">
        <v>0</v>
      </c>
      <c r="T50" s="11">
        <v>92</v>
      </c>
      <c r="U50" s="26">
        <f t="shared" si="4"/>
        <v>1035.46</v>
      </c>
      <c r="V50" s="26">
        <v>260</v>
      </c>
      <c r="W50" s="26">
        <v>200</v>
      </c>
      <c r="X50" s="67">
        <v>0</v>
      </c>
      <c r="Y50" s="67">
        <v>0</v>
      </c>
      <c r="Z50" s="67">
        <v>0</v>
      </c>
      <c r="AA50" s="68">
        <f>P50+R50+S50+U50+V50+W50+X50+Y50+Z50</f>
        <v>2026.6504761904762</v>
      </c>
      <c r="AB50" s="70" t="s">
        <v>254</v>
      </c>
      <c r="AC50" s="57"/>
      <c r="AD50" s="57"/>
      <c r="AE50" s="57"/>
      <c r="AF50" s="47"/>
    </row>
    <row r="51" spans="1:32" s="12" customFormat="1" ht="18" customHeight="1">
      <c r="A51" s="112">
        <v>47</v>
      </c>
      <c r="B51" s="33"/>
      <c r="C51" s="37" t="s">
        <v>183</v>
      </c>
      <c r="D51" s="38">
        <v>10</v>
      </c>
      <c r="E51" s="39">
        <v>7</v>
      </c>
      <c r="F51" s="39" t="s">
        <v>33</v>
      </c>
      <c r="G51" s="59" t="s">
        <v>13</v>
      </c>
      <c r="H51" s="59" t="s">
        <v>11</v>
      </c>
      <c r="I51" s="88">
        <v>126968</v>
      </c>
      <c r="J51" s="59">
        <v>1800</v>
      </c>
      <c r="K51" s="11" t="s">
        <v>15</v>
      </c>
      <c r="L51" s="11" t="s">
        <v>13</v>
      </c>
      <c r="M51" s="65">
        <v>236500</v>
      </c>
      <c r="N51" s="65">
        <v>270000</v>
      </c>
      <c r="O51" s="11">
        <v>12.334</v>
      </c>
      <c r="P51" s="25">
        <f t="shared" si="3"/>
        <v>2571.4285714285716</v>
      </c>
      <c r="Q51" s="11">
        <v>105</v>
      </c>
      <c r="R51" s="26">
        <v>55</v>
      </c>
      <c r="S51" s="101">
        <v>0</v>
      </c>
      <c r="T51" s="11">
        <v>92</v>
      </c>
      <c r="U51" s="26">
        <f t="shared" si="4"/>
        <v>1134.7280000000001</v>
      </c>
      <c r="V51" s="26">
        <v>260</v>
      </c>
      <c r="W51" s="26">
        <v>200</v>
      </c>
      <c r="X51" s="26">
        <v>0</v>
      </c>
      <c r="Y51" s="26">
        <v>150</v>
      </c>
      <c r="Z51" s="26">
        <v>0</v>
      </c>
      <c r="AA51" s="27">
        <f>P51+R51+U51+V51+W51+X51+Y51+Z51</f>
        <v>4371.1565714285716</v>
      </c>
      <c r="AB51" s="27" t="s">
        <v>224</v>
      </c>
      <c r="AC51" s="49" t="s">
        <v>175</v>
      </c>
      <c r="AD51" s="49" t="s">
        <v>184</v>
      </c>
      <c r="AE51" s="50" t="s">
        <v>189</v>
      </c>
      <c r="AF51" s="47"/>
    </row>
    <row r="52" spans="1:32" s="12" customFormat="1" ht="18" customHeight="1">
      <c r="A52" s="39">
        <v>48</v>
      </c>
      <c r="B52" s="33"/>
      <c r="C52" s="37" t="s">
        <v>34</v>
      </c>
      <c r="D52" s="38">
        <v>10</v>
      </c>
      <c r="E52" s="39">
        <v>8</v>
      </c>
      <c r="F52" s="39" t="s">
        <v>35</v>
      </c>
      <c r="G52" s="59" t="s">
        <v>13</v>
      </c>
      <c r="H52" s="59" t="s">
        <v>11</v>
      </c>
      <c r="I52" s="88">
        <v>140349</v>
      </c>
      <c r="J52" s="59">
        <v>1800</v>
      </c>
      <c r="K52" s="11" t="s">
        <v>12</v>
      </c>
      <c r="L52" s="11" t="s">
        <v>19</v>
      </c>
      <c r="M52" s="65">
        <v>234000</v>
      </c>
      <c r="N52" s="65">
        <v>240000</v>
      </c>
      <c r="O52" s="11">
        <v>12.334</v>
      </c>
      <c r="P52" s="25">
        <f t="shared" si="3"/>
        <v>2285.7142857142858</v>
      </c>
      <c r="Q52" s="11">
        <v>105</v>
      </c>
      <c r="R52" s="26">
        <v>55</v>
      </c>
      <c r="S52" s="101">
        <v>0</v>
      </c>
      <c r="T52" s="11">
        <v>92</v>
      </c>
      <c r="U52" s="26">
        <f t="shared" si="4"/>
        <v>1134.7280000000001</v>
      </c>
      <c r="V52" s="26">
        <v>260</v>
      </c>
      <c r="W52" s="26">
        <v>200</v>
      </c>
      <c r="X52" s="26">
        <v>300</v>
      </c>
      <c r="Y52" s="26">
        <v>0</v>
      </c>
      <c r="Z52" s="26">
        <v>300</v>
      </c>
      <c r="AA52" s="27">
        <f>P52+R52+U52+V52+W52+X52+Y52+Z52</f>
        <v>4535.4422857142854</v>
      </c>
      <c r="AB52" s="27" t="s">
        <v>224</v>
      </c>
      <c r="AC52" s="49" t="s">
        <v>174</v>
      </c>
      <c r="AD52" s="52"/>
      <c r="AE52" s="51" t="s">
        <v>169</v>
      </c>
      <c r="AF52" s="47"/>
    </row>
    <row r="53" spans="1:32" s="12" customFormat="1" ht="18" customHeight="1">
      <c r="A53" s="59">
        <v>49</v>
      </c>
      <c r="B53" s="33"/>
      <c r="C53" s="37" t="s">
        <v>182</v>
      </c>
      <c r="D53" s="38">
        <v>10</v>
      </c>
      <c r="E53" s="39">
        <v>9</v>
      </c>
      <c r="F53" s="39" t="s">
        <v>33</v>
      </c>
      <c r="G53" s="59" t="s">
        <v>21</v>
      </c>
      <c r="H53" s="59" t="s">
        <v>11</v>
      </c>
      <c r="I53" s="88">
        <v>128409</v>
      </c>
      <c r="J53" s="59">
        <v>1800</v>
      </c>
      <c r="K53" s="11" t="s">
        <v>12</v>
      </c>
      <c r="L53" s="11" t="s">
        <v>19</v>
      </c>
      <c r="M53" s="65">
        <v>222000</v>
      </c>
      <c r="N53" s="65">
        <v>230000</v>
      </c>
      <c r="O53" s="11">
        <v>12.334</v>
      </c>
      <c r="P53" s="25">
        <f t="shared" si="3"/>
        <v>2190.4761904761904</v>
      </c>
      <c r="Q53" s="11">
        <v>105</v>
      </c>
      <c r="R53" s="26">
        <v>55</v>
      </c>
      <c r="S53" s="101">
        <v>0</v>
      </c>
      <c r="T53" s="11">
        <v>92</v>
      </c>
      <c r="U53" s="26">
        <f t="shared" si="4"/>
        <v>1134.7280000000001</v>
      </c>
      <c r="V53" s="26">
        <v>260</v>
      </c>
      <c r="W53" s="26">
        <v>200</v>
      </c>
      <c r="X53" s="26">
        <v>300</v>
      </c>
      <c r="Y53" s="26">
        <v>0</v>
      </c>
      <c r="Z53" s="26">
        <v>500</v>
      </c>
      <c r="AA53" s="27">
        <f>P53+R53+U53+V53+W53+X53+Y53+Z53</f>
        <v>4640.20419047619</v>
      </c>
      <c r="AB53" s="27" t="s">
        <v>224</v>
      </c>
      <c r="AC53" s="49" t="s">
        <v>174</v>
      </c>
      <c r="AD53" s="52"/>
      <c r="AE53" s="51" t="s">
        <v>181</v>
      </c>
      <c r="AF53" s="47"/>
    </row>
    <row r="54" spans="1:32" s="12" customFormat="1" ht="18" customHeight="1">
      <c r="A54" s="39">
        <v>50</v>
      </c>
      <c r="B54" s="33"/>
      <c r="C54" s="34" t="s">
        <v>186</v>
      </c>
      <c r="D54" s="35">
        <v>14</v>
      </c>
      <c r="E54" s="36">
        <v>6</v>
      </c>
      <c r="F54" s="36" t="s">
        <v>32</v>
      </c>
      <c r="G54" s="89" t="s">
        <v>20</v>
      </c>
      <c r="H54" s="59" t="s">
        <v>11</v>
      </c>
      <c r="I54" s="90">
        <v>127866</v>
      </c>
      <c r="J54" s="89">
        <v>1800</v>
      </c>
      <c r="K54" s="24" t="s">
        <v>15</v>
      </c>
      <c r="L54" s="24" t="s">
        <v>20</v>
      </c>
      <c r="M54" s="66">
        <v>476500</v>
      </c>
      <c r="N54" s="66">
        <v>490000</v>
      </c>
      <c r="O54" s="24">
        <v>12.334</v>
      </c>
      <c r="P54" s="25">
        <f t="shared" si="3"/>
        <v>4666.666666666667</v>
      </c>
      <c r="Q54" s="11">
        <v>105</v>
      </c>
      <c r="R54" s="26">
        <v>55</v>
      </c>
      <c r="S54" s="101">
        <v>0</v>
      </c>
      <c r="T54" s="11">
        <v>92</v>
      </c>
      <c r="U54" s="26">
        <f t="shared" si="4"/>
        <v>1134.7280000000001</v>
      </c>
      <c r="V54" s="26">
        <v>260</v>
      </c>
      <c r="W54" s="26">
        <v>200</v>
      </c>
      <c r="X54" s="26">
        <v>300</v>
      </c>
      <c r="Y54" s="26">
        <v>150</v>
      </c>
      <c r="Z54" s="26">
        <v>300</v>
      </c>
      <c r="AA54" s="27">
        <f>P54+R54+U54+V54+W54+X54+Y54+Z54</f>
        <v>7066.394666666667</v>
      </c>
      <c r="AB54" s="27" t="s">
        <v>224</v>
      </c>
      <c r="AC54" s="49" t="s">
        <v>174</v>
      </c>
      <c r="AD54" s="49" t="s">
        <v>172</v>
      </c>
      <c r="AE54" s="51" t="s">
        <v>187</v>
      </c>
      <c r="AF54" s="47"/>
    </row>
    <row r="55" spans="1:32" s="12" customFormat="1" ht="18" customHeight="1">
      <c r="A55" s="59">
        <v>51</v>
      </c>
      <c r="B55" s="33"/>
      <c r="C55" s="37" t="s">
        <v>185</v>
      </c>
      <c r="D55" s="38">
        <v>10</v>
      </c>
      <c r="E55" s="39">
        <v>9</v>
      </c>
      <c r="F55" s="39" t="s">
        <v>121</v>
      </c>
      <c r="G55" s="59" t="s">
        <v>20</v>
      </c>
      <c r="H55" s="59" t="s">
        <v>11</v>
      </c>
      <c r="I55" s="88">
        <v>129278</v>
      </c>
      <c r="J55" s="59">
        <v>1800</v>
      </c>
      <c r="K55" s="11" t="s">
        <v>15</v>
      </c>
      <c r="L55" s="11" t="s">
        <v>19</v>
      </c>
      <c r="M55" s="65">
        <v>185500</v>
      </c>
      <c r="N55" s="65">
        <v>190000</v>
      </c>
      <c r="O55" s="11">
        <v>12.411</v>
      </c>
      <c r="P55" s="25">
        <f t="shared" si="3"/>
        <v>1809.5238095238096</v>
      </c>
      <c r="Q55" s="11">
        <v>105</v>
      </c>
      <c r="R55" s="26">
        <v>55</v>
      </c>
      <c r="S55" s="101">
        <v>0</v>
      </c>
      <c r="T55" s="11">
        <v>92</v>
      </c>
      <c r="U55" s="26">
        <f t="shared" si="4"/>
        <v>1141.8119999999999</v>
      </c>
      <c r="V55" s="26">
        <v>260</v>
      </c>
      <c r="W55" s="26">
        <v>200</v>
      </c>
      <c r="X55" s="26">
        <v>300</v>
      </c>
      <c r="Y55" s="26">
        <v>0</v>
      </c>
      <c r="Z55" s="26">
        <v>0</v>
      </c>
      <c r="AA55" s="27">
        <f>P55+R55+U55+V55+W55+X55+Y55+Z55</f>
        <v>3766.3358095238095</v>
      </c>
      <c r="AB55" s="27" t="s">
        <v>224</v>
      </c>
      <c r="AC55" s="49" t="s">
        <v>174</v>
      </c>
      <c r="AD55" s="52"/>
      <c r="AE55" s="51"/>
      <c r="AF55" s="47"/>
    </row>
    <row r="56" spans="1:32" s="12" customFormat="1" ht="18" customHeight="1">
      <c r="A56" s="39">
        <v>52</v>
      </c>
      <c r="B56" s="57"/>
      <c r="C56" s="61" t="s">
        <v>240</v>
      </c>
      <c r="D56" s="39">
        <v>10</v>
      </c>
      <c r="E56" s="59">
        <v>2</v>
      </c>
      <c r="F56" s="59" t="s">
        <v>247</v>
      </c>
      <c r="G56" s="70" t="s">
        <v>17</v>
      </c>
      <c r="H56" s="70" t="s">
        <v>11</v>
      </c>
      <c r="I56" s="92">
        <v>98394</v>
      </c>
      <c r="J56" s="59">
        <v>1800</v>
      </c>
      <c r="K56" s="64" t="s">
        <v>62</v>
      </c>
      <c r="L56" s="11" t="s">
        <v>253</v>
      </c>
      <c r="M56" s="99">
        <v>109000</v>
      </c>
      <c r="N56" s="99">
        <v>109000</v>
      </c>
      <c r="O56" s="56">
        <v>12.833</v>
      </c>
      <c r="P56" s="25">
        <f t="shared" si="3"/>
        <v>1038.0952380952381</v>
      </c>
      <c r="Q56" s="11">
        <v>105</v>
      </c>
      <c r="R56" s="11">
        <v>55</v>
      </c>
      <c r="S56" s="101">
        <v>0</v>
      </c>
      <c r="T56" s="11">
        <v>92</v>
      </c>
      <c r="U56" s="26">
        <f t="shared" si="4"/>
        <v>1180.636</v>
      </c>
      <c r="V56" s="26">
        <v>260</v>
      </c>
      <c r="W56" s="26">
        <v>200</v>
      </c>
      <c r="X56" s="67">
        <v>0</v>
      </c>
      <c r="Y56" s="67">
        <v>0</v>
      </c>
      <c r="Z56" s="67">
        <v>0</v>
      </c>
      <c r="AA56" s="68">
        <f>P56+R56+S56+U56+V56+W56+X56+Y56+Z56</f>
        <v>2733.731238095238</v>
      </c>
      <c r="AB56" s="70" t="s">
        <v>254</v>
      </c>
      <c r="AC56" s="57"/>
      <c r="AD56" s="57"/>
      <c r="AE56" s="57"/>
      <c r="AF56" s="47"/>
    </row>
    <row r="57" spans="1:32" s="12" customFormat="1" ht="18" customHeight="1">
      <c r="A57" s="59">
        <v>53</v>
      </c>
      <c r="B57" s="57"/>
      <c r="C57" s="61" t="s">
        <v>232</v>
      </c>
      <c r="D57" s="39">
        <v>10</v>
      </c>
      <c r="E57" s="59">
        <v>7</v>
      </c>
      <c r="F57" s="59" t="s">
        <v>247</v>
      </c>
      <c r="G57" s="70" t="s">
        <v>17</v>
      </c>
      <c r="H57" s="70" t="s">
        <v>11</v>
      </c>
      <c r="I57" s="92">
        <v>85305</v>
      </c>
      <c r="J57" s="59">
        <v>1800</v>
      </c>
      <c r="K57" s="64" t="s">
        <v>133</v>
      </c>
      <c r="L57" s="11" t="s">
        <v>253</v>
      </c>
      <c r="M57" s="99">
        <v>122000</v>
      </c>
      <c r="N57" s="99">
        <v>122000</v>
      </c>
      <c r="O57" s="56">
        <v>12.833</v>
      </c>
      <c r="P57" s="25">
        <f t="shared" si="3"/>
        <v>1161.9047619047619</v>
      </c>
      <c r="Q57" s="11">
        <v>105</v>
      </c>
      <c r="R57" s="11">
        <v>55</v>
      </c>
      <c r="S57" s="101">
        <v>0</v>
      </c>
      <c r="T57" s="11">
        <v>92</v>
      </c>
      <c r="U57" s="26">
        <f t="shared" si="4"/>
        <v>1180.636</v>
      </c>
      <c r="V57" s="26">
        <v>260</v>
      </c>
      <c r="W57" s="26">
        <v>200</v>
      </c>
      <c r="X57" s="67">
        <v>0</v>
      </c>
      <c r="Y57" s="67">
        <v>0</v>
      </c>
      <c r="Z57" s="67">
        <v>0</v>
      </c>
      <c r="AA57" s="68">
        <f>P57+R57+S57+U57+V57+W57+X57+Y57+Z57</f>
        <v>2857.5407619047619</v>
      </c>
      <c r="AB57" s="70" t="s">
        <v>254</v>
      </c>
      <c r="AC57" s="57"/>
      <c r="AD57" s="57"/>
      <c r="AE57" s="57"/>
      <c r="AF57" s="47"/>
    </row>
    <row r="58" spans="1:32" s="12" customFormat="1" ht="18" customHeight="1">
      <c r="A58" s="39">
        <v>54</v>
      </c>
      <c r="B58" s="57"/>
      <c r="C58" s="61" t="s">
        <v>233</v>
      </c>
      <c r="D58" s="39">
        <v>10</v>
      </c>
      <c r="E58" s="59">
        <v>7</v>
      </c>
      <c r="F58" s="59" t="s">
        <v>247</v>
      </c>
      <c r="G58" s="70" t="s">
        <v>234</v>
      </c>
      <c r="H58" s="70" t="s">
        <v>11</v>
      </c>
      <c r="I58" s="92">
        <v>91378</v>
      </c>
      <c r="J58" s="59">
        <v>1800</v>
      </c>
      <c r="K58" s="64" t="s">
        <v>62</v>
      </c>
      <c r="L58" s="11" t="s">
        <v>253</v>
      </c>
      <c r="M58" s="99">
        <v>164500</v>
      </c>
      <c r="N58" s="99">
        <v>164500</v>
      </c>
      <c r="O58" s="56">
        <v>12.833</v>
      </c>
      <c r="P58" s="25">
        <f t="shared" si="3"/>
        <v>1566.6666666666667</v>
      </c>
      <c r="Q58" s="11">
        <v>105</v>
      </c>
      <c r="R58" s="11">
        <v>55</v>
      </c>
      <c r="S58" s="101">
        <v>0</v>
      </c>
      <c r="T58" s="11">
        <v>92</v>
      </c>
      <c r="U58" s="26">
        <f t="shared" si="4"/>
        <v>1180.636</v>
      </c>
      <c r="V58" s="26">
        <v>260</v>
      </c>
      <c r="W58" s="26">
        <v>200</v>
      </c>
      <c r="X58" s="67">
        <v>0</v>
      </c>
      <c r="Y58" s="67">
        <v>0</v>
      </c>
      <c r="Z58" s="67">
        <v>0</v>
      </c>
      <c r="AA58" s="68">
        <f>P58+R58+S58+U58+V58+W58+X58+Y58+Z58</f>
        <v>3262.3026666666665</v>
      </c>
      <c r="AB58" s="70" t="s">
        <v>254</v>
      </c>
      <c r="AC58" s="57"/>
      <c r="AD58" s="57"/>
      <c r="AE58" s="57"/>
      <c r="AF58" s="47"/>
    </row>
    <row r="59" spans="1:32" s="12" customFormat="1" ht="18" customHeight="1">
      <c r="A59" s="59">
        <v>55</v>
      </c>
      <c r="B59" s="57"/>
      <c r="C59" s="106" t="s">
        <v>284</v>
      </c>
      <c r="D59" s="39">
        <v>10</v>
      </c>
      <c r="E59" s="59">
        <v>7</v>
      </c>
      <c r="F59" s="59" t="s">
        <v>285</v>
      </c>
      <c r="G59" s="70" t="s">
        <v>268</v>
      </c>
      <c r="H59" s="70" t="s">
        <v>11</v>
      </c>
      <c r="I59" s="103">
        <v>157741</v>
      </c>
      <c r="J59" s="59">
        <v>1800</v>
      </c>
      <c r="K59" s="64" t="s">
        <v>62</v>
      </c>
      <c r="L59" s="11" t="s">
        <v>268</v>
      </c>
      <c r="M59" s="99">
        <v>160000</v>
      </c>
      <c r="N59" s="99">
        <v>160000</v>
      </c>
      <c r="O59" s="56">
        <v>12.833</v>
      </c>
      <c r="P59" s="25">
        <f t="shared" si="3"/>
        <v>1523.8095238095239</v>
      </c>
      <c r="Q59" s="11">
        <v>105</v>
      </c>
      <c r="R59" s="11">
        <v>55</v>
      </c>
      <c r="S59" s="101">
        <v>0</v>
      </c>
      <c r="T59" s="11">
        <v>92</v>
      </c>
      <c r="U59" s="26">
        <f t="shared" si="4"/>
        <v>1180.636</v>
      </c>
      <c r="V59" s="26">
        <v>260</v>
      </c>
      <c r="W59" s="26">
        <v>200</v>
      </c>
      <c r="X59" s="67">
        <v>0</v>
      </c>
      <c r="Y59" s="67">
        <v>0</v>
      </c>
      <c r="Z59" s="67">
        <v>0</v>
      </c>
      <c r="AA59" s="68">
        <f>P59+R59+S59+U59+V59+W59+X59+Y59+Z59</f>
        <v>3219.4455238095238</v>
      </c>
      <c r="AB59" s="70" t="s">
        <v>254</v>
      </c>
      <c r="AC59" s="57"/>
      <c r="AD59" s="57"/>
      <c r="AE59" s="57"/>
      <c r="AF59" s="47"/>
    </row>
    <row r="60" spans="1:32" s="12" customFormat="1" ht="18" customHeight="1">
      <c r="A60" s="39">
        <v>56</v>
      </c>
      <c r="B60" s="33"/>
      <c r="C60" s="37" t="s">
        <v>147</v>
      </c>
      <c r="D60" s="38">
        <v>10</v>
      </c>
      <c r="E60" s="39">
        <v>5</v>
      </c>
      <c r="F60" s="39" t="s">
        <v>36</v>
      </c>
      <c r="G60" s="59" t="s">
        <v>38</v>
      </c>
      <c r="H60" s="59" t="s">
        <v>11</v>
      </c>
      <c r="I60" s="88">
        <v>113047</v>
      </c>
      <c r="J60" s="59">
        <v>2000</v>
      </c>
      <c r="K60" s="11" t="s">
        <v>12</v>
      </c>
      <c r="L60" s="11" t="s">
        <v>13</v>
      </c>
      <c r="M60" s="65">
        <v>168000</v>
      </c>
      <c r="N60" s="65">
        <v>170000</v>
      </c>
      <c r="O60" s="11">
        <v>13.012</v>
      </c>
      <c r="P60" s="25">
        <f t="shared" si="3"/>
        <v>1619.047619047619</v>
      </c>
      <c r="Q60" s="11">
        <v>105</v>
      </c>
      <c r="R60" s="26">
        <v>55</v>
      </c>
      <c r="S60" s="101">
        <v>0</v>
      </c>
      <c r="T60" s="11">
        <v>92</v>
      </c>
      <c r="U60" s="26">
        <f t="shared" si="4"/>
        <v>1197.104</v>
      </c>
      <c r="V60" s="26">
        <v>260</v>
      </c>
      <c r="W60" s="26">
        <v>200</v>
      </c>
      <c r="X60" s="26">
        <v>0</v>
      </c>
      <c r="Y60" s="26">
        <v>0</v>
      </c>
      <c r="Z60" s="26">
        <v>300</v>
      </c>
      <c r="AA60" s="27">
        <f>P60+R60+U60+V60+W60+X60+Y60+Z60</f>
        <v>3631.1516190476191</v>
      </c>
      <c r="AB60" s="27" t="s">
        <v>224</v>
      </c>
      <c r="AC60" s="49" t="s">
        <v>175</v>
      </c>
      <c r="AD60" s="49"/>
      <c r="AE60" s="51" t="s">
        <v>151</v>
      </c>
      <c r="AF60" s="47"/>
    </row>
    <row r="61" spans="1:32" s="12" customFormat="1" ht="18" customHeight="1">
      <c r="A61" s="59">
        <v>57</v>
      </c>
      <c r="B61" s="33"/>
      <c r="C61" s="37" t="s">
        <v>146</v>
      </c>
      <c r="D61" s="38">
        <v>13</v>
      </c>
      <c r="E61" s="39">
        <v>7</v>
      </c>
      <c r="F61" s="39" t="s">
        <v>37</v>
      </c>
      <c r="G61" s="59" t="s">
        <v>17</v>
      </c>
      <c r="H61" s="59" t="s">
        <v>11</v>
      </c>
      <c r="I61" s="88">
        <v>147641</v>
      </c>
      <c r="J61" s="59">
        <v>2000</v>
      </c>
      <c r="K61" s="11" t="s">
        <v>15</v>
      </c>
      <c r="L61" s="11" t="s">
        <v>13</v>
      </c>
      <c r="M61" s="65">
        <v>314000</v>
      </c>
      <c r="N61" s="65">
        <v>320000</v>
      </c>
      <c r="O61" s="11">
        <v>13.012</v>
      </c>
      <c r="P61" s="25">
        <f t="shared" si="3"/>
        <v>3047.6190476190477</v>
      </c>
      <c r="Q61" s="11">
        <v>105</v>
      </c>
      <c r="R61" s="26">
        <v>55</v>
      </c>
      <c r="S61" s="101">
        <v>0</v>
      </c>
      <c r="T61" s="11">
        <v>92</v>
      </c>
      <c r="U61" s="26">
        <f t="shared" si="4"/>
        <v>1197.104</v>
      </c>
      <c r="V61" s="26">
        <v>260</v>
      </c>
      <c r="W61" s="26">
        <v>200</v>
      </c>
      <c r="X61" s="26">
        <v>0</v>
      </c>
      <c r="Y61" s="26">
        <v>200</v>
      </c>
      <c r="Z61" s="26">
        <v>400</v>
      </c>
      <c r="AA61" s="27">
        <f>P61+R61+U61+V61+W61+X61+Y61+Z61</f>
        <v>5359.723047619048</v>
      </c>
      <c r="AB61" s="27" t="s">
        <v>224</v>
      </c>
      <c r="AC61" s="49" t="s">
        <v>175</v>
      </c>
      <c r="AD61" s="49"/>
      <c r="AE61" s="51" t="s">
        <v>150</v>
      </c>
      <c r="AF61" s="47"/>
    </row>
    <row r="62" spans="1:32" s="12" customFormat="1" ht="18" customHeight="1">
      <c r="A62" s="39">
        <v>58</v>
      </c>
      <c r="B62" s="57"/>
      <c r="C62" s="105" t="s">
        <v>269</v>
      </c>
      <c r="D62" s="39">
        <v>10</v>
      </c>
      <c r="E62" s="59">
        <v>3</v>
      </c>
      <c r="F62" s="96" t="s">
        <v>270</v>
      </c>
      <c r="G62" s="59" t="s">
        <v>261</v>
      </c>
      <c r="H62" s="59" t="s">
        <v>267</v>
      </c>
      <c r="I62" s="104">
        <v>104563</v>
      </c>
      <c r="J62" s="59">
        <v>2000</v>
      </c>
      <c r="K62" s="64" t="s">
        <v>62</v>
      </c>
      <c r="L62" s="11" t="s">
        <v>129</v>
      </c>
      <c r="M62" s="65">
        <v>290000</v>
      </c>
      <c r="N62" s="65">
        <v>290000</v>
      </c>
      <c r="O62" s="56">
        <v>14.351000000000001</v>
      </c>
      <c r="P62" s="25">
        <f t="shared" si="3"/>
        <v>2761.9047619047619</v>
      </c>
      <c r="Q62" s="11">
        <v>105</v>
      </c>
      <c r="R62" s="11">
        <v>55</v>
      </c>
      <c r="S62" s="101">
        <v>0</v>
      </c>
      <c r="T62" s="11">
        <v>92</v>
      </c>
      <c r="U62" s="26">
        <f t="shared" si="4"/>
        <v>1320.2920000000001</v>
      </c>
      <c r="V62" s="26">
        <v>260</v>
      </c>
      <c r="W62" s="26">
        <v>200</v>
      </c>
      <c r="X62" s="67">
        <v>0</v>
      </c>
      <c r="Y62" s="67">
        <v>0</v>
      </c>
      <c r="Z62" s="67">
        <v>0</v>
      </c>
      <c r="AA62" s="68">
        <f>P62+R62+S62+U62+V62+W62+X62+Y62+Z62</f>
        <v>4597.1967619047618</v>
      </c>
      <c r="AB62" s="24" t="s">
        <v>262</v>
      </c>
      <c r="AC62" s="11"/>
      <c r="AD62" s="11"/>
      <c r="AE62" s="57"/>
      <c r="AF62" s="47"/>
    </row>
    <row r="63" spans="1:32" s="12" customFormat="1" ht="18" customHeight="1">
      <c r="A63" s="59">
        <v>59</v>
      </c>
      <c r="B63" s="33"/>
      <c r="C63" s="37" t="s">
        <v>161</v>
      </c>
      <c r="D63" s="38">
        <v>10</v>
      </c>
      <c r="E63" s="39">
        <v>4</v>
      </c>
      <c r="F63" s="39" t="s">
        <v>41</v>
      </c>
      <c r="G63" s="59" t="s">
        <v>14</v>
      </c>
      <c r="H63" s="59" t="s">
        <v>11</v>
      </c>
      <c r="I63" s="88">
        <v>134961</v>
      </c>
      <c r="J63" s="59">
        <v>2000</v>
      </c>
      <c r="K63" s="11" t="s">
        <v>12</v>
      </c>
      <c r="L63" s="11" t="s">
        <v>14</v>
      </c>
      <c r="M63" s="65">
        <v>436000</v>
      </c>
      <c r="N63" s="65">
        <v>440000</v>
      </c>
      <c r="O63" s="11">
        <v>14.763999999999999</v>
      </c>
      <c r="P63" s="25">
        <f t="shared" si="3"/>
        <v>4190.4761904761908</v>
      </c>
      <c r="Q63" s="11">
        <v>105</v>
      </c>
      <c r="R63" s="26">
        <v>55</v>
      </c>
      <c r="S63" s="101">
        <v>0</v>
      </c>
      <c r="T63" s="11">
        <v>92</v>
      </c>
      <c r="U63" s="26">
        <f t="shared" si="4"/>
        <v>1358.288</v>
      </c>
      <c r="V63" s="26">
        <v>260</v>
      </c>
      <c r="W63" s="26">
        <v>200</v>
      </c>
      <c r="X63" s="26">
        <v>0</v>
      </c>
      <c r="Y63" s="26">
        <v>200</v>
      </c>
      <c r="Z63" s="26">
        <v>0</v>
      </c>
      <c r="AA63" s="27">
        <f>P63+R63+U63+V63+W63+X63+Y63+Z63</f>
        <v>6263.7641904761913</v>
      </c>
      <c r="AB63" s="27" t="s">
        <v>224</v>
      </c>
      <c r="AC63" s="49" t="s">
        <v>175</v>
      </c>
      <c r="AD63" s="49" t="s">
        <v>172</v>
      </c>
      <c r="AE63" s="50"/>
      <c r="AF63" s="47"/>
    </row>
    <row r="64" spans="1:32" s="8" customFormat="1" ht="15.5">
      <c r="A64" s="39">
        <v>60</v>
      </c>
      <c r="B64" s="74" t="s">
        <v>143</v>
      </c>
      <c r="C64" s="37" t="s">
        <v>162</v>
      </c>
      <c r="D64" s="38">
        <v>10</v>
      </c>
      <c r="E64" s="39">
        <v>4</v>
      </c>
      <c r="F64" s="39" t="s">
        <v>40</v>
      </c>
      <c r="G64" s="59" t="s">
        <v>13</v>
      </c>
      <c r="H64" s="59" t="s">
        <v>11</v>
      </c>
      <c r="I64" s="88">
        <v>151841</v>
      </c>
      <c r="J64" s="59">
        <v>2000</v>
      </c>
      <c r="K64" s="11" t="s">
        <v>12</v>
      </c>
      <c r="L64" s="11" t="s">
        <v>13</v>
      </c>
      <c r="M64" s="65">
        <v>405500</v>
      </c>
      <c r="N64" s="65">
        <v>410000</v>
      </c>
      <c r="O64" s="11">
        <v>14.763999999999999</v>
      </c>
      <c r="P64" s="25">
        <f t="shared" si="3"/>
        <v>3904.7619047619046</v>
      </c>
      <c r="Q64" s="11">
        <v>105</v>
      </c>
      <c r="R64" s="26">
        <v>55</v>
      </c>
      <c r="S64" s="101">
        <v>0</v>
      </c>
      <c r="T64" s="11">
        <v>92</v>
      </c>
      <c r="U64" s="26">
        <f t="shared" si="4"/>
        <v>1358.288</v>
      </c>
      <c r="V64" s="26">
        <v>260</v>
      </c>
      <c r="W64" s="26">
        <v>200</v>
      </c>
      <c r="X64" s="26">
        <v>0</v>
      </c>
      <c r="Y64" s="26">
        <v>0</v>
      </c>
      <c r="Z64" s="26">
        <v>0</v>
      </c>
      <c r="AA64" s="27">
        <f>P64+R64+U64+V64+W64+X64+Y64+Z64</f>
        <v>5778.0499047619051</v>
      </c>
      <c r="AB64" s="27" t="s">
        <v>224</v>
      </c>
      <c r="AC64" s="49" t="s">
        <v>175</v>
      </c>
      <c r="AD64" s="49"/>
      <c r="AE64" s="51"/>
    </row>
    <row r="65" spans="1:31" s="8" customFormat="1" ht="15.5">
      <c r="A65" s="59">
        <v>61</v>
      </c>
      <c r="B65" s="75"/>
      <c r="C65" s="105" t="s">
        <v>263</v>
      </c>
      <c r="D65" s="39">
        <v>10</v>
      </c>
      <c r="E65" s="59">
        <v>6</v>
      </c>
      <c r="F65" s="59" t="s">
        <v>265</v>
      </c>
      <c r="G65" s="59" t="s">
        <v>266</v>
      </c>
      <c r="H65" s="59" t="s">
        <v>267</v>
      </c>
      <c r="I65" s="91">
        <v>108481</v>
      </c>
      <c r="J65" s="59">
        <v>2000</v>
      </c>
      <c r="K65" s="64" t="s">
        <v>62</v>
      </c>
      <c r="L65" s="11" t="s">
        <v>129</v>
      </c>
      <c r="M65" s="65">
        <v>250000</v>
      </c>
      <c r="N65" s="65">
        <v>250000</v>
      </c>
      <c r="O65" s="56">
        <v>14.351000000000001</v>
      </c>
      <c r="P65" s="25">
        <f t="shared" si="3"/>
        <v>2380.9523809523807</v>
      </c>
      <c r="Q65" s="11">
        <v>105</v>
      </c>
      <c r="R65" s="11">
        <v>55</v>
      </c>
      <c r="S65" s="101">
        <v>0</v>
      </c>
      <c r="T65" s="11">
        <v>92</v>
      </c>
      <c r="U65" s="26">
        <f t="shared" si="4"/>
        <v>1320.2920000000001</v>
      </c>
      <c r="V65" s="26">
        <v>260</v>
      </c>
      <c r="W65" s="26">
        <v>200</v>
      </c>
      <c r="X65" s="67">
        <v>0</v>
      </c>
      <c r="Y65" s="67">
        <v>0</v>
      </c>
      <c r="Z65" s="67">
        <v>0</v>
      </c>
      <c r="AA65" s="68">
        <f>P65+R65+S65+U65+V65+W65+X65+Y65+Z65</f>
        <v>4216.2443809523811</v>
      </c>
      <c r="AB65" s="24" t="s">
        <v>262</v>
      </c>
      <c r="AC65" s="11"/>
      <c r="AD65" s="11"/>
      <c r="AE65" s="57"/>
    </row>
    <row r="66" spans="1:31" s="8" customFormat="1" ht="15.5">
      <c r="A66" s="39">
        <v>62</v>
      </c>
      <c r="B66" s="74"/>
      <c r="C66" s="37" t="s">
        <v>154</v>
      </c>
      <c r="D66" s="38">
        <v>10</v>
      </c>
      <c r="E66" s="39">
        <v>7</v>
      </c>
      <c r="F66" s="39" t="s">
        <v>39</v>
      </c>
      <c r="G66" s="59" t="s">
        <v>20</v>
      </c>
      <c r="H66" s="59" t="s">
        <v>11</v>
      </c>
      <c r="I66" s="88">
        <v>100823</v>
      </c>
      <c r="J66" s="59">
        <v>2000</v>
      </c>
      <c r="K66" s="11" t="s">
        <v>15</v>
      </c>
      <c r="L66" s="11" t="s">
        <v>13</v>
      </c>
      <c r="M66" s="65">
        <v>255000</v>
      </c>
      <c r="N66" s="65">
        <v>260000</v>
      </c>
      <c r="O66" s="11">
        <v>14.351000000000001</v>
      </c>
      <c r="P66" s="25">
        <f t="shared" si="3"/>
        <v>2476.1904761904761</v>
      </c>
      <c r="Q66" s="11">
        <v>105</v>
      </c>
      <c r="R66" s="26">
        <v>55</v>
      </c>
      <c r="S66" s="101">
        <v>0</v>
      </c>
      <c r="T66" s="11">
        <v>92</v>
      </c>
      <c r="U66" s="26">
        <f t="shared" si="4"/>
        <v>1320.2920000000001</v>
      </c>
      <c r="V66" s="26">
        <v>260</v>
      </c>
      <c r="W66" s="26">
        <v>200</v>
      </c>
      <c r="X66" s="26">
        <v>300</v>
      </c>
      <c r="Y66" s="26">
        <v>0</v>
      </c>
      <c r="Z66" s="26">
        <v>300</v>
      </c>
      <c r="AA66" s="27">
        <f>P66+R66+U66+V66+W66+X66+Y66+Z66</f>
        <v>4911.4824761904765</v>
      </c>
      <c r="AB66" s="27" t="s">
        <v>224</v>
      </c>
      <c r="AC66" s="49" t="s">
        <v>174</v>
      </c>
      <c r="AD66" s="49"/>
      <c r="AE66" s="51" t="s">
        <v>155</v>
      </c>
    </row>
    <row r="67" spans="1:31" s="8" customFormat="1" ht="15.5">
      <c r="A67" s="59">
        <v>63</v>
      </c>
      <c r="B67" s="74"/>
      <c r="C67" s="37" t="s">
        <v>164</v>
      </c>
      <c r="D67" s="38">
        <v>10</v>
      </c>
      <c r="E67" s="39">
        <v>5</v>
      </c>
      <c r="F67" s="39" t="s">
        <v>42</v>
      </c>
      <c r="G67" s="59" t="s">
        <v>20</v>
      </c>
      <c r="H67" s="59" t="s">
        <v>11</v>
      </c>
      <c r="I67" s="88">
        <v>126687</v>
      </c>
      <c r="J67" s="59">
        <v>2000</v>
      </c>
      <c r="K67" s="11" t="s">
        <v>15</v>
      </c>
      <c r="L67" s="11" t="s">
        <v>13</v>
      </c>
      <c r="M67" s="65">
        <v>307500</v>
      </c>
      <c r="N67" s="65">
        <v>310000</v>
      </c>
      <c r="O67" s="11">
        <v>14.351000000000001</v>
      </c>
      <c r="P67" s="25">
        <f t="shared" si="3"/>
        <v>2952.3809523809523</v>
      </c>
      <c r="Q67" s="11">
        <v>105</v>
      </c>
      <c r="R67" s="26">
        <v>55</v>
      </c>
      <c r="S67" s="101">
        <v>0</v>
      </c>
      <c r="T67" s="11">
        <v>92</v>
      </c>
      <c r="U67" s="26">
        <f t="shared" si="4"/>
        <v>1320.2920000000001</v>
      </c>
      <c r="V67" s="26">
        <v>260</v>
      </c>
      <c r="W67" s="26">
        <v>200</v>
      </c>
      <c r="X67" s="26">
        <v>0</v>
      </c>
      <c r="Y67" s="26">
        <v>0</v>
      </c>
      <c r="Z67" s="26">
        <v>0</v>
      </c>
      <c r="AA67" s="27">
        <f>P67+R67+U67+V67+W67+X67+Y67+Z67</f>
        <v>4787.6729523809527</v>
      </c>
      <c r="AB67" s="27" t="s">
        <v>224</v>
      </c>
      <c r="AC67" s="49" t="s">
        <v>175</v>
      </c>
      <c r="AD67" s="49"/>
      <c r="AE67" s="51"/>
    </row>
    <row r="68" spans="1:31" s="8" customFormat="1" ht="15.5">
      <c r="A68" s="39">
        <v>64</v>
      </c>
      <c r="B68" s="75"/>
      <c r="C68" s="105" t="s">
        <v>274</v>
      </c>
      <c r="D68" s="39">
        <v>10</v>
      </c>
      <c r="E68" s="59">
        <v>5</v>
      </c>
      <c r="F68" s="86" t="s">
        <v>275</v>
      </c>
      <c r="G68" s="96" t="s">
        <v>19</v>
      </c>
      <c r="H68" s="59" t="s">
        <v>267</v>
      </c>
      <c r="I68" s="88">
        <v>152299</v>
      </c>
      <c r="J68" s="59">
        <v>2000</v>
      </c>
      <c r="K68" s="64" t="s">
        <v>62</v>
      </c>
      <c r="L68" s="11" t="s">
        <v>276</v>
      </c>
      <c r="M68" s="65">
        <v>280000</v>
      </c>
      <c r="N68" s="65">
        <v>280000</v>
      </c>
      <c r="O68" s="56">
        <v>14.351000000000001</v>
      </c>
      <c r="P68" s="25">
        <f t="shared" si="3"/>
        <v>2666.6666666666665</v>
      </c>
      <c r="Q68" s="11">
        <v>105</v>
      </c>
      <c r="R68" s="11">
        <v>55</v>
      </c>
      <c r="S68" s="101">
        <v>0</v>
      </c>
      <c r="T68" s="11">
        <v>92</v>
      </c>
      <c r="U68" s="26">
        <f t="shared" si="4"/>
        <v>1320.2920000000001</v>
      </c>
      <c r="V68" s="26">
        <v>260</v>
      </c>
      <c r="W68" s="26">
        <v>200</v>
      </c>
      <c r="X68" s="67">
        <v>0</v>
      </c>
      <c r="Y68" s="67">
        <v>0</v>
      </c>
      <c r="Z68" s="67">
        <v>0</v>
      </c>
      <c r="AA68" s="68">
        <f>P68+R68+S68+U68+V68+W68+X68+Y68+Z68</f>
        <v>4501.9586666666664</v>
      </c>
      <c r="AB68" s="24" t="s">
        <v>262</v>
      </c>
      <c r="AC68" s="11"/>
      <c r="AD68" s="11"/>
      <c r="AE68" s="57"/>
    </row>
    <row r="69" spans="1:31" s="8" customFormat="1" ht="15.5">
      <c r="A69" s="59">
        <v>65</v>
      </c>
      <c r="B69" s="75"/>
      <c r="C69" s="106" t="s">
        <v>281</v>
      </c>
      <c r="D69" s="39">
        <v>10</v>
      </c>
      <c r="E69" s="59">
        <v>6</v>
      </c>
      <c r="F69" s="86" t="s">
        <v>282</v>
      </c>
      <c r="G69" s="96" t="s">
        <v>19</v>
      </c>
      <c r="H69" s="59" t="s">
        <v>267</v>
      </c>
      <c r="I69" s="88">
        <v>159802</v>
      </c>
      <c r="J69" s="59">
        <v>2000</v>
      </c>
      <c r="K69" s="64" t="s">
        <v>62</v>
      </c>
      <c r="L69" s="11" t="s">
        <v>276</v>
      </c>
      <c r="M69" s="65">
        <v>200000</v>
      </c>
      <c r="N69" s="65">
        <v>200000</v>
      </c>
      <c r="O69" s="56">
        <v>14.351000000000001</v>
      </c>
      <c r="P69" s="25">
        <f t="shared" ref="P69:P100" si="5">N69/Q69</f>
        <v>1904.7619047619048</v>
      </c>
      <c r="Q69" s="11">
        <v>105</v>
      </c>
      <c r="R69" s="11">
        <v>55</v>
      </c>
      <c r="S69" s="101">
        <v>0</v>
      </c>
      <c r="T69" s="11">
        <v>92</v>
      </c>
      <c r="U69" s="26">
        <f t="shared" ref="U69:U100" si="6">O69*T69</f>
        <v>1320.2920000000001</v>
      </c>
      <c r="V69" s="26">
        <v>260</v>
      </c>
      <c r="W69" s="26">
        <v>200</v>
      </c>
      <c r="X69" s="67">
        <v>0</v>
      </c>
      <c r="Y69" s="67">
        <v>0</v>
      </c>
      <c r="Z69" s="67">
        <v>0</v>
      </c>
      <c r="AA69" s="68">
        <f>P69+R69+S69+U69+V69+W69+X69+Y69+Z69</f>
        <v>3740.053904761905</v>
      </c>
      <c r="AB69" s="24" t="s">
        <v>283</v>
      </c>
      <c r="AC69" s="11"/>
      <c r="AD69" s="11"/>
      <c r="AE69" s="57"/>
    </row>
    <row r="70" spans="1:31" s="8" customFormat="1" ht="15.5">
      <c r="A70" s="39">
        <v>66</v>
      </c>
      <c r="B70" s="75"/>
      <c r="C70" s="105" t="s">
        <v>272</v>
      </c>
      <c r="D70" s="39">
        <v>10</v>
      </c>
      <c r="E70" s="59">
        <v>7</v>
      </c>
      <c r="F70" s="86" t="s">
        <v>264</v>
      </c>
      <c r="G70" s="59" t="s">
        <v>273</v>
      </c>
      <c r="H70" s="59" t="s">
        <v>267</v>
      </c>
      <c r="I70" s="91">
        <v>125931</v>
      </c>
      <c r="J70" s="59">
        <v>2000</v>
      </c>
      <c r="K70" s="64" t="s">
        <v>133</v>
      </c>
      <c r="L70" s="11" t="s">
        <v>129</v>
      </c>
      <c r="M70" s="65">
        <v>300000</v>
      </c>
      <c r="N70" s="65">
        <v>300000</v>
      </c>
      <c r="O70" s="56">
        <v>14.351000000000001</v>
      </c>
      <c r="P70" s="25">
        <f t="shared" si="5"/>
        <v>2857.1428571428573</v>
      </c>
      <c r="Q70" s="11">
        <v>105</v>
      </c>
      <c r="R70" s="11">
        <v>55</v>
      </c>
      <c r="S70" s="101">
        <v>0</v>
      </c>
      <c r="T70" s="11">
        <v>92</v>
      </c>
      <c r="U70" s="26">
        <f t="shared" si="6"/>
        <v>1320.2920000000001</v>
      </c>
      <c r="V70" s="26">
        <v>260</v>
      </c>
      <c r="W70" s="26">
        <v>200</v>
      </c>
      <c r="X70" s="67">
        <v>0</v>
      </c>
      <c r="Y70" s="67">
        <v>0</v>
      </c>
      <c r="Z70" s="67">
        <v>0</v>
      </c>
      <c r="AA70" s="68">
        <f>P70+R70+S70+U70+V70+W70+X70+Y70+Z70</f>
        <v>4692.4348571428573</v>
      </c>
      <c r="AB70" s="24" t="s">
        <v>262</v>
      </c>
      <c r="AC70" s="11"/>
      <c r="AD70" s="11"/>
      <c r="AE70" s="57"/>
    </row>
    <row r="71" spans="1:31" s="8" customFormat="1" ht="15.5">
      <c r="A71" s="59">
        <v>67</v>
      </c>
      <c r="B71" s="75"/>
      <c r="C71" s="105" t="s">
        <v>271</v>
      </c>
      <c r="D71" s="39">
        <v>10</v>
      </c>
      <c r="E71" s="59">
        <v>9</v>
      </c>
      <c r="F71" s="39" t="s">
        <v>265</v>
      </c>
      <c r="G71" s="59" t="s">
        <v>268</v>
      </c>
      <c r="H71" s="59" t="s">
        <v>267</v>
      </c>
      <c r="I71" s="104">
        <v>109334</v>
      </c>
      <c r="J71" s="59">
        <v>2000</v>
      </c>
      <c r="K71" s="64" t="s">
        <v>133</v>
      </c>
      <c r="L71" s="11" t="s">
        <v>129</v>
      </c>
      <c r="M71" s="65">
        <v>290000</v>
      </c>
      <c r="N71" s="65">
        <v>290000</v>
      </c>
      <c r="O71" s="56">
        <v>14.351000000000001</v>
      </c>
      <c r="P71" s="25">
        <f t="shared" si="5"/>
        <v>2761.9047619047619</v>
      </c>
      <c r="Q71" s="11">
        <v>105</v>
      </c>
      <c r="R71" s="11">
        <v>55</v>
      </c>
      <c r="S71" s="101">
        <v>0</v>
      </c>
      <c r="T71" s="11">
        <v>92</v>
      </c>
      <c r="U71" s="26">
        <f t="shared" si="6"/>
        <v>1320.2920000000001</v>
      </c>
      <c r="V71" s="26">
        <v>260</v>
      </c>
      <c r="W71" s="26">
        <v>200</v>
      </c>
      <c r="X71" s="67">
        <v>0</v>
      </c>
      <c r="Y71" s="67">
        <v>0</v>
      </c>
      <c r="Z71" s="67">
        <v>0</v>
      </c>
      <c r="AA71" s="68">
        <f>P71+R71+S71+U71+V71+W71+X71+Y71+Z71</f>
        <v>4597.1967619047618</v>
      </c>
      <c r="AB71" s="24" t="s">
        <v>262</v>
      </c>
      <c r="AC71" s="11"/>
      <c r="AD71" s="11"/>
      <c r="AE71" s="57"/>
    </row>
    <row r="72" spans="1:31" s="8" customFormat="1" ht="15.5">
      <c r="A72" s="39">
        <v>68</v>
      </c>
      <c r="C72" s="61" t="s">
        <v>241</v>
      </c>
      <c r="D72" s="39">
        <v>10</v>
      </c>
      <c r="E72" s="59">
        <v>8</v>
      </c>
      <c r="F72" s="59" t="s">
        <v>252</v>
      </c>
      <c r="G72" s="70" t="s">
        <v>238</v>
      </c>
      <c r="H72" s="70" t="s">
        <v>11</v>
      </c>
      <c r="I72" s="92">
        <v>136712</v>
      </c>
      <c r="J72" s="59">
        <v>2000</v>
      </c>
      <c r="K72" s="64" t="s">
        <v>257</v>
      </c>
      <c r="L72" s="11" t="s">
        <v>129</v>
      </c>
      <c r="M72" s="99">
        <v>278000</v>
      </c>
      <c r="N72" s="99">
        <v>278000</v>
      </c>
      <c r="O72" s="56">
        <v>14.351000000000001</v>
      </c>
      <c r="P72" s="25">
        <f t="shared" si="5"/>
        <v>2647.6190476190477</v>
      </c>
      <c r="Q72" s="11">
        <v>105</v>
      </c>
      <c r="R72" s="11">
        <v>55</v>
      </c>
      <c r="S72" s="101">
        <v>0</v>
      </c>
      <c r="T72" s="11">
        <v>92</v>
      </c>
      <c r="U72" s="26">
        <f t="shared" si="6"/>
        <v>1320.2920000000001</v>
      </c>
      <c r="V72" s="26">
        <v>260</v>
      </c>
      <c r="W72" s="26">
        <v>200</v>
      </c>
      <c r="X72" s="67">
        <v>0</v>
      </c>
      <c r="Y72" s="67">
        <v>0</v>
      </c>
      <c r="Z72" s="67">
        <v>0</v>
      </c>
      <c r="AA72" s="68">
        <f>P72+R72+S72+U72+V72+W72+X72+Y72+Z72</f>
        <v>4482.9110476190481</v>
      </c>
      <c r="AB72" s="70" t="s">
        <v>239</v>
      </c>
      <c r="AC72" s="57"/>
      <c r="AD72" s="57"/>
      <c r="AE72" s="57"/>
    </row>
    <row r="73" spans="1:31" s="8" customFormat="1" ht="16.25" customHeight="1">
      <c r="A73" s="59">
        <v>69</v>
      </c>
      <c r="B73" s="74" t="s">
        <v>143</v>
      </c>
      <c r="C73" s="37" t="s">
        <v>153</v>
      </c>
      <c r="D73" s="38">
        <v>10</v>
      </c>
      <c r="E73" s="39">
        <v>9</v>
      </c>
      <c r="F73" s="39" t="s">
        <v>39</v>
      </c>
      <c r="G73" s="59" t="s">
        <v>17</v>
      </c>
      <c r="H73" s="59" t="s">
        <v>11</v>
      </c>
      <c r="I73" s="88">
        <v>115264</v>
      </c>
      <c r="J73" s="59">
        <v>2000</v>
      </c>
      <c r="K73" s="11" t="s">
        <v>12</v>
      </c>
      <c r="L73" s="11" t="s">
        <v>43</v>
      </c>
      <c r="M73" s="65">
        <v>268000</v>
      </c>
      <c r="N73" s="65">
        <v>270000</v>
      </c>
      <c r="O73" s="11">
        <v>14.351000000000001</v>
      </c>
      <c r="P73" s="25">
        <f t="shared" si="5"/>
        <v>2571.4285714285716</v>
      </c>
      <c r="Q73" s="11">
        <v>105</v>
      </c>
      <c r="R73" s="26">
        <v>55</v>
      </c>
      <c r="S73" s="101">
        <v>0</v>
      </c>
      <c r="T73" s="11">
        <v>92</v>
      </c>
      <c r="U73" s="26">
        <f t="shared" si="6"/>
        <v>1320.2920000000001</v>
      </c>
      <c r="V73" s="26">
        <v>260</v>
      </c>
      <c r="W73" s="26">
        <v>200</v>
      </c>
      <c r="X73" s="26">
        <v>300</v>
      </c>
      <c r="Y73" s="26">
        <v>200</v>
      </c>
      <c r="Z73" s="26">
        <v>200</v>
      </c>
      <c r="AA73" s="27">
        <f t="shared" ref="AA73:AA82" si="7">P73+R73+U73+V73+W73+X73+Y73+Z73</f>
        <v>5106.7205714285719</v>
      </c>
      <c r="AB73" s="27" t="s">
        <v>224</v>
      </c>
      <c r="AC73" s="49" t="s">
        <v>174</v>
      </c>
      <c r="AD73" s="49"/>
      <c r="AE73" s="51"/>
    </row>
    <row r="74" spans="1:31" s="8" customFormat="1" ht="15.5">
      <c r="A74" s="39">
        <v>70</v>
      </c>
      <c r="B74" s="74" t="s">
        <v>143</v>
      </c>
      <c r="C74" s="37" t="s">
        <v>163</v>
      </c>
      <c r="D74" s="38">
        <v>10</v>
      </c>
      <c r="E74" s="39">
        <v>9</v>
      </c>
      <c r="F74" s="39" t="s">
        <v>44</v>
      </c>
      <c r="G74" s="59" t="s">
        <v>20</v>
      </c>
      <c r="H74" s="59" t="s">
        <v>11</v>
      </c>
      <c r="I74" s="88">
        <v>161633</v>
      </c>
      <c r="J74" s="59">
        <v>2000</v>
      </c>
      <c r="K74" s="11" t="s">
        <v>12</v>
      </c>
      <c r="L74" s="11" t="s">
        <v>13</v>
      </c>
      <c r="M74" s="65">
        <v>239000</v>
      </c>
      <c r="N74" s="65">
        <v>240000</v>
      </c>
      <c r="O74" s="11">
        <v>14.351000000000001</v>
      </c>
      <c r="P74" s="25">
        <f t="shared" si="5"/>
        <v>2285.7142857142858</v>
      </c>
      <c r="Q74" s="11">
        <v>105</v>
      </c>
      <c r="R74" s="26">
        <v>55</v>
      </c>
      <c r="S74" s="101">
        <v>0</v>
      </c>
      <c r="T74" s="11">
        <v>92</v>
      </c>
      <c r="U74" s="26">
        <f t="shared" si="6"/>
        <v>1320.2920000000001</v>
      </c>
      <c r="V74" s="26">
        <v>260</v>
      </c>
      <c r="W74" s="26">
        <v>200</v>
      </c>
      <c r="X74" s="26">
        <v>300</v>
      </c>
      <c r="Y74" s="26">
        <v>0</v>
      </c>
      <c r="Z74" s="26">
        <v>0</v>
      </c>
      <c r="AA74" s="27">
        <f t="shared" si="7"/>
        <v>4421.0062857142857</v>
      </c>
      <c r="AB74" s="27" t="s">
        <v>224</v>
      </c>
      <c r="AC74" s="49" t="s">
        <v>174</v>
      </c>
      <c r="AD74" s="49" t="s">
        <v>172</v>
      </c>
      <c r="AE74" s="50"/>
    </row>
    <row r="75" spans="1:31" s="8" customFormat="1" ht="15.5">
      <c r="A75" s="59">
        <v>71</v>
      </c>
      <c r="B75" s="74" t="s">
        <v>143</v>
      </c>
      <c r="C75" s="40" t="s">
        <v>165</v>
      </c>
      <c r="D75" s="38">
        <v>10</v>
      </c>
      <c r="E75" s="41" t="s">
        <v>141</v>
      </c>
      <c r="F75" s="39" t="s">
        <v>114</v>
      </c>
      <c r="G75" s="59" t="s">
        <v>89</v>
      </c>
      <c r="H75" s="59" t="s">
        <v>11</v>
      </c>
      <c r="I75" s="88">
        <v>88407</v>
      </c>
      <c r="J75" s="59">
        <v>2000</v>
      </c>
      <c r="K75" s="11" t="s">
        <v>62</v>
      </c>
      <c r="L75" s="11" t="s">
        <v>75</v>
      </c>
      <c r="M75" s="66">
        <v>345000</v>
      </c>
      <c r="N75" s="65">
        <v>345000</v>
      </c>
      <c r="O75" s="11">
        <v>14.351000000000001</v>
      </c>
      <c r="P75" s="25">
        <f t="shared" si="5"/>
        <v>3285.7142857142858</v>
      </c>
      <c r="Q75" s="11">
        <v>105</v>
      </c>
      <c r="R75" s="26">
        <v>55</v>
      </c>
      <c r="S75" s="101">
        <v>0</v>
      </c>
      <c r="T75" s="11">
        <v>92</v>
      </c>
      <c r="U75" s="26">
        <f t="shared" si="6"/>
        <v>1320.2920000000001</v>
      </c>
      <c r="V75" s="26">
        <v>260</v>
      </c>
      <c r="W75" s="26">
        <v>200</v>
      </c>
      <c r="X75" s="26">
        <v>300</v>
      </c>
      <c r="Y75" s="26">
        <v>200</v>
      </c>
      <c r="Z75" s="26">
        <v>200</v>
      </c>
      <c r="AA75" s="27">
        <f t="shared" si="7"/>
        <v>5821.0062857142857</v>
      </c>
      <c r="AB75" s="27" t="s">
        <v>224</v>
      </c>
      <c r="AC75" s="49" t="s">
        <v>174</v>
      </c>
      <c r="AD75" s="49" t="s">
        <v>172</v>
      </c>
      <c r="AE75" s="50" t="s">
        <v>180</v>
      </c>
    </row>
    <row r="76" spans="1:31" s="8" customFormat="1" ht="15.5">
      <c r="A76" s="39">
        <v>72</v>
      </c>
      <c r="B76" s="74"/>
      <c r="C76" s="76" t="s">
        <v>157</v>
      </c>
      <c r="D76" s="77">
        <v>10</v>
      </c>
      <c r="E76" s="78" t="s">
        <v>141</v>
      </c>
      <c r="F76" s="97" t="s">
        <v>45</v>
      </c>
      <c r="G76" s="73" t="s">
        <v>13</v>
      </c>
      <c r="H76" s="73" t="s">
        <v>11</v>
      </c>
      <c r="I76" s="98">
        <v>146918</v>
      </c>
      <c r="J76" s="73">
        <v>2000</v>
      </c>
      <c r="K76" s="16" t="s">
        <v>15</v>
      </c>
      <c r="L76" s="16" t="s">
        <v>13</v>
      </c>
      <c r="M76" s="79">
        <v>408000</v>
      </c>
      <c r="N76" s="79">
        <v>420000</v>
      </c>
      <c r="O76" s="11">
        <v>14.733000000000001</v>
      </c>
      <c r="P76" s="25">
        <f t="shared" si="5"/>
        <v>4000</v>
      </c>
      <c r="Q76" s="11">
        <v>105</v>
      </c>
      <c r="R76" s="26">
        <v>55</v>
      </c>
      <c r="S76" s="101">
        <v>0</v>
      </c>
      <c r="T76" s="11">
        <v>92</v>
      </c>
      <c r="U76" s="26">
        <f t="shared" si="6"/>
        <v>1355.4360000000001</v>
      </c>
      <c r="V76" s="26">
        <v>260</v>
      </c>
      <c r="W76" s="26">
        <v>200</v>
      </c>
      <c r="X76" s="26">
        <v>0</v>
      </c>
      <c r="Y76" s="26">
        <v>0</v>
      </c>
      <c r="Z76" s="26">
        <v>0</v>
      </c>
      <c r="AA76" s="27">
        <f t="shared" si="7"/>
        <v>5870.4359999999997</v>
      </c>
      <c r="AB76" s="27" t="s">
        <v>224</v>
      </c>
      <c r="AC76" s="49" t="s">
        <v>175</v>
      </c>
      <c r="AD76" s="49"/>
      <c r="AE76" s="51"/>
    </row>
    <row r="77" spans="1:31" s="8" customFormat="1" ht="15.5">
      <c r="A77" s="59">
        <v>73</v>
      </c>
      <c r="B77" s="33"/>
      <c r="C77" s="37" t="s">
        <v>158</v>
      </c>
      <c r="D77" s="38">
        <v>10</v>
      </c>
      <c r="E77" s="39">
        <v>11</v>
      </c>
      <c r="F77" s="39" t="s">
        <v>46</v>
      </c>
      <c r="G77" s="59" t="s">
        <v>13</v>
      </c>
      <c r="H77" s="59" t="s">
        <v>11</v>
      </c>
      <c r="I77" s="88">
        <v>144200</v>
      </c>
      <c r="J77" s="59">
        <v>2000</v>
      </c>
      <c r="K77" s="11" t="s">
        <v>15</v>
      </c>
      <c r="L77" s="11" t="s">
        <v>13</v>
      </c>
      <c r="M77" s="65">
        <v>333000</v>
      </c>
      <c r="N77" s="65">
        <v>340000</v>
      </c>
      <c r="O77" s="80">
        <v>14.351000000000001</v>
      </c>
      <c r="P77" s="25">
        <f t="shared" si="5"/>
        <v>3238.0952380952381</v>
      </c>
      <c r="Q77" s="11">
        <v>105</v>
      </c>
      <c r="R77" s="26">
        <v>55</v>
      </c>
      <c r="S77" s="101">
        <v>0</v>
      </c>
      <c r="T77" s="11">
        <v>92</v>
      </c>
      <c r="U77" s="26">
        <f t="shared" si="6"/>
        <v>1320.2920000000001</v>
      </c>
      <c r="V77" s="26">
        <v>260</v>
      </c>
      <c r="W77" s="26">
        <v>200</v>
      </c>
      <c r="X77" s="26">
        <v>300</v>
      </c>
      <c r="Y77" s="26">
        <v>0</v>
      </c>
      <c r="Z77" s="26">
        <v>0</v>
      </c>
      <c r="AA77" s="27">
        <f t="shared" si="7"/>
        <v>5373.387238095238</v>
      </c>
      <c r="AB77" s="27" t="s">
        <v>224</v>
      </c>
      <c r="AC77" s="49" t="s">
        <v>174</v>
      </c>
      <c r="AD77" s="49"/>
      <c r="AE77" s="51" t="s">
        <v>159</v>
      </c>
    </row>
    <row r="78" spans="1:31" s="8" customFormat="1" ht="15.5">
      <c r="A78" s="39">
        <v>74</v>
      </c>
      <c r="B78" s="33"/>
      <c r="C78" s="106" t="s">
        <v>293</v>
      </c>
      <c r="D78" s="38">
        <v>10</v>
      </c>
      <c r="E78" s="39">
        <v>12</v>
      </c>
      <c r="F78" s="39" t="s">
        <v>294</v>
      </c>
      <c r="G78" s="59" t="s">
        <v>273</v>
      </c>
      <c r="H78" s="59" t="s">
        <v>11</v>
      </c>
      <c r="I78" s="88">
        <v>199647</v>
      </c>
      <c r="J78" s="59">
        <v>2000</v>
      </c>
      <c r="K78" s="11" t="s">
        <v>15</v>
      </c>
      <c r="L78" s="11" t="s">
        <v>13</v>
      </c>
      <c r="M78" s="65">
        <v>320000</v>
      </c>
      <c r="N78" s="65">
        <v>320000</v>
      </c>
      <c r="O78" s="80">
        <v>14.351000000000001</v>
      </c>
      <c r="P78" s="25">
        <f t="shared" si="5"/>
        <v>3047.6190476190477</v>
      </c>
      <c r="Q78" s="11">
        <v>105</v>
      </c>
      <c r="R78" s="26">
        <v>55</v>
      </c>
      <c r="S78" s="101">
        <v>0</v>
      </c>
      <c r="T78" s="11">
        <v>92</v>
      </c>
      <c r="U78" s="26">
        <f t="shared" si="6"/>
        <v>1320.2920000000001</v>
      </c>
      <c r="V78" s="26">
        <v>260</v>
      </c>
      <c r="W78" s="26">
        <v>200</v>
      </c>
      <c r="X78" s="26">
        <v>300</v>
      </c>
      <c r="Y78" s="26">
        <v>0</v>
      </c>
      <c r="Z78" s="26">
        <v>0</v>
      </c>
      <c r="AA78" s="27">
        <f t="shared" si="7"/>
        <v>5182.9110476190481</v>
      </c>
      <c r="AB78" s="27" t="s">
        <v>283</v>
      </c>
      <c r="AC78" s="82"/>
      <c r="AD78" s="82"/>
      <c r="AE78" s="85"/>
    </row>
    <row r="79" spans="1:31" s="8" customFormat="1" ht="15.5">
      <c r="A79" s="59">
        <v>75</v>
      </c>
      <c r="B79" s="33" t="s">
        <v>143</v>
      </c>
      <c r="C79" s="34" t="s">
        <v>166</v>
      </c>
      <c r="D79" s="35">
        <v>13</v>
      </c>
      <c r="E79" s="36">
        <v>7</v>
      </c>
      <c r="F79" s="36" t="s">
        <v>60</v>
      </c>
      <c r="G79" s="89" t="s">
        <v>13</v>
      </c>
      <c r="H79" s="59" t="s">
        <v>11</v>
      </c>
      <c r="I79" s="90">
        <v>101529</v>
      </c>
      <c r="J79" s="59">
        <v>2000</v>
      </c>
      <c r="K79" s="24" t="s">
        <v>12</v>
      </c>
      <c r="L79" s="24" t="s">
        <v>13</v>
      </c>
      <c r="M79" s="66">
        <v>736000</v>
      </c>
      <c r="N79" s="66">
        <v>750000</v>
      </c>
      <c r="O79" s="81">
        <v>14.763999999999999</v>
      </c>
      <c r="P79" s="25">
        <f t="shared" si="5"/>
        <v>7142.8571428571431</v>
      </c>
      <c r="Q79" s="11">
        <v>105</v>
      </c>
      <c r="R79" s="26">
        <v>55</v>
      </c>
      <c r="S79" s="101">
        <v>0</v>
      </c>
      <c r="T79" s="11">
        <v>92</v>
      </c>
      <c r="U79" s="26">
        <f t="shared" si="6"/>
        <v>1358.288</v>
      </c>
      <c r="V79" s="26">
        <v>260</v>
      </c>
      <c r="W79" s="26">
        <v>200</v>
      </c>
      <c r="X79" s="26">
        <v>0</v>
      </c>
      <c r="Y79" s="26">
        <v>0</v>
      </c>
      <c r="Z79" s="26">
        <v>0</v>
      </c>
      <c r="AA79" s="27">
        <f t="shared" si="7"/>
        <v>9016.1451428571436</v>
      </c>
      <c r="AB79" s="27" t="s">
        <v>224</v>
      </c>
      <c r="AC79" s="82" t="s">
        <v>175</v>
      </c>
      <c r="AD79" s="82"/>
      <c r="AE79" s="85"/>
    </row>
    <row r="80" spans="1:31" s="8" customFormat="1" ht="15.5">
      <c r="A80" s="39">
        <v>76</v>
      </c>
      <c r="B80" s="33" t="s">
        <v>143</v>
      </c>
      <c r="C80" s="34" t="s">
        <v>167</v>
      </c>
      <c r="D80" s="35">
        <v>13</v>
      </c>
      <c r="E80" s="36">
        <v>7</v>
      </c>
      <c r="F80" s="36" t="s">
        <v>42</v>
      </c>
      <c r="G80" s="89" t="s">
        <v>13</v>
      </c>
      <c r="H80" s="59" t="s">
        <v>11</v>
      </c>
      <c r="I80" s="90">
        <v>82784</v>
      </c>
      <c r="J80" s="89">
        <v>2000</v>
      </c>
      <c r="K80" s="24" t="s">
        <v>12</v>
      </c>
      <c r="L80" s="24" t="s">
        <v>13</v>
      </c>
      <c r="M80" s="66">
        <v>644000</v>
      </c>
      <c r="N80" s="66">
        <v>680000</v>
      </c>
      <c r="O80" s="81">
        <v>14.351000000000001</v>
      </c>
      <c r="P80" s="25">
        <f t="shared" si="5"/>
        <v>6476.1904761904761</v>
      </c>
      <c r="Q80" s="11">
        <v>105</v>
      </c>
      <c r="R80" s="26">
        <v>55</v>
      </c>
      <c r="S80" s="101">
        <v>0</v>
      </c>
      <c r="T80" s="11">
        <v>92</v>
      </c>
      <c r="U80" s="26">
        <f t="shared" si="6"/>
        <v>1320.2920000000001</v>
      </c>
      <c r="V80" s="26">
        <v>260</v>
      </c>
      <c r="W80" s="26">
        <v>200</v>
      </c>
      <c r="X80" s="26">
        <v>0</v>
      </c>
      <c r="Y80" s="26">
        <v>0</v>
      </c>
      <c r="Z80" s="26">
        <v>0</v>
      </c>
      <c r="AA80" s="27">
        <f t="shared" si="7"/>
        <v>8311.4824761904765</v>
      </c>
      <c r="AB80" s="27" t="s">
        <v>224</v>
      </c>
      <c r="AC80" s="82" t="s">
        <v>175</v>
      </c>
      <c r="AD80" s="82"/>
      <c r="AE80" s="85"/>
    </row>
    <row r="81" spans="1:31" s="8" customFormat="1" ht="15.5">
      <c r="A81" s="59">
        <v>77</v>
      </c>
      <c r="B81" s="33" t="s">
        <v>143</v>
      </c>
      <c r="C81" s="40" t="s">
        <v>168</v>
      </c>
      <c r="D81" s="38">
        <v>10</v>
      </c>
      <c r="E81" s="41" t="s">
        <v>141</v>
      </c>
      <c r="F81" s="39" t="s">
        <v>98</v>
      </c>
      <c r="G81" s="59" t="s">
        <v>71</v>
      </c>
      <c r="H81" s="59" t="s">
        <v>11</v>
      </c>
      <c r="I81" s="88">
        <v>70374</v>
      </c>
      <c r="J81" s="59">
        <v>2000</v>
      </c>
      <c r="K81" s="11" t="s">
        <v>62</v>
      </c>
      <c r="L81" s="11" t="s">
        <v>72</v>
      </c>
      <c r="M81" s="66">
        <v>718000</v>
      </c>
      <c r="N81" s="65">
        <v>718000</v>
      </c>
      <c r="O81" s="80">
        <v>14.763999999999999</v>
      </c>
      <c r="P81" s="25">
        <f t="shared" si="5"/>
        <v>6838.0952380952385</v>
      </c>
      <c r="Q81" s="11">
        <v>105</v>
      </c>
      <c r="R81" s="26">
        <v>55</v>
      </c>
      <c r="S81" s="101">
        <v>0</v>
      </c>
      <c r="T81" s="11">
        <v>92</v>
      </c>
      <c r="U81" s="26">
        <f t="shared" si="6"/>
        <v>1358.288</v>
      </c>
      <c r="V81" s="26">
        <v>260</v>
      </c>
      <c r="W81" s="26">
        <v>200</v>
      </c>
      <c r="X81" s="26">
        <v>0</v>
      </c>
      <c r="Y81" s="26">
        <v>0</v>
      </c>
      <c r="Z81" s="26">
        <v>0</v>
      </c>
      <c r="AA81" s="27">
        <f t="shared" si="7"/>
        <v>8711.383238095239</v>
      </c>
      <c r="AB81" s="27" t="s">
        <v>224</v>
      </c>
      <c r="AC81" s="82" t="s">
        <v>174</v>
      </c>
      <c r="AD81" s="82"/>
      <c r="AE81" s="85"/>
    </row>
    <row r="82" spans="1:31" s="8" customFormat="1" ht="15.5">
      <c r="A82" s="39">
        <v>78</v>
      </c>
      <c r="B82" s="33"/>
      <c r="C82" s="106" t="s">
        <v>290</v>
      </c>
      <c r="D82" s="38">
        <v>10</v>
      </c>
      <c r="E82" s="41" t="s">
        <v>291</v>
      </c>
      <c r="F82" s="71" t="s">
        <v>292</v>
      </c>
      <c r="G82" s="59" t="s">
        <v>273</v>
      </c>
      <c r="H82" s="59" t="s">
        <v>11</v>
      </c>
      <c r="I82" s="88">
        <v>154216</v>
      </c>
      <c r="J82" s="59">
        <v>2000</v>
      </c>
      <c r="K82" s="11" t="s">
        <v>15</v>
      </c>
      <c r="L82" s="11" t="s">
        <v>273</v>
      </c>
      <c r="M82" s="66">
        <v>240000</v>
      </c>
      <c r="N82" s="65">
        <v>240000</v>
      </c>
      <c r="O82" s="80">
        <v>14.763999999999999</v>
      </c>
      <c r="P82" s="25">
        <f t="shared" si="5"/>
        <v>2285.7142857142858</v>
      </c>
      <c r="Q82" s="11">
        <v>105</v>
      </c>
      <c r="R82" s="26">
        <v>55</v>
      </c>
      <c r="S82" s="101">
        <v>0</v>
      </c>
      <c r="T82" s="11">
        <v>92</v>
      </c>
      <c r="U82" s="26">
        <f t="shared" si="6"/>
        <v>1358.288</v>
      </c>
      <c r="V82" s="26">
        <v>260</v>
      </c>
      <c r="W82" s="26">
        <v>200</v>
      </c>
      <c r="X82" s="26">
        <v>0</v>
      </c>
      <c r="Y82" s="26">
        <v>0</v>
      </c>
      <c r="Z82" s="26">
        <v>0</v>
      </c>
      <c r="AA82" s="27">
        <f t="shared" si="7"/>
        <v>4159.0022857142858</v>
      </c>
      <c r="AB82" s="27" t="s">
        <v>283</v>
      </c>
      <c r="AC82" s="82"/>
      <c r="AD82" s="82"/>
      <c r="AE82" s="85"/>
    </row>
    <row r="83" spans="1:31" s="8" customFormat="1" ht="15.5">
      <c r="A83" s="59">
        <v>79</v>
      </c>
      <c r="B83" s="57"/>
      <c r="C83" s="105" t="s">
        <v>258</v>
      </c>
      <c r="D83" s="39">
        <v>10</v>
      </c>
      <c r="E83" s="59">
        <v>7</v>
      </c>
      <c r="F83" s="59" t="s">
        <v>259</v>
      </c>
      <c r="G83" s="59" t="s">
        <v>13</v>
      </c>
      <c r="H83" s="59" t="s">
        <v>260</v>
      </c>
      <c r="I83" s="91">
        <v>142165</v>
      </c>
      <c r="J83" s="59">
        <v>2000</v>
      </c>
      <c r="K83" s="64" t="s">
        <v>133</v>
      </c>
      <c r="L83" s="11" t="s">
        <v>129</v>
      </c>
      <c r="M83" s="65">
        <v>210000</v>
      </c>
      <c r="N83" s="65">
        <v>210000</v>
      </c>
      <c r="O83" s="72">
        <v>14.351000000000001</v>
      </c>
      <c r="P83" s="25">
        <f t="shared" si="5"/>
        <v>2000</v>
      </c>
      <c r="Q83" s="11">
        <v>105</v>
      </c>
      <c r="R83" s="11">
        <v>55</v>
      </c>
      <c r="S83" s="101">
        <v>0</v>
      </c>
      <c r="T83" s="11">
        <v>92</v>
      </c>
      <c r="U83" s="26">
        <f t="shared" si="6"/>
        <v>1320.2920000000001</v>
      </c>
      <c r="V83" s="26">
        <v>260</v>
      </c>
      <c r="W83" s="26">
        <v>200</v>
      </c>
      <c r="X83" s="67">
        <v>0</v>
      </c>
      <c r="Y83" s="67">
        <v>0</v>
      </c>
      <c r="Z83" s="102">
        <v>0</v>
      </c>
      <c r="AA83" s="68">
        <f>P83+R83+S83+U83+V83+W83+X83+Y83+Z83</f>
        <v>3835.2920000000004</v>
      </c>
      <c r="AB83" s="24" t="s">
        <v>262</v>
      </c>
      <c r="AC83" s="83"/>
      <c r="AD83" s="83"/>
      <c r="AE83" s="75"/>
    </row>
    <row r="84" spans="1:31" s="8" customFormat="1" ht="15.5">
      <c r="A84" s="39">
        <v>80</v>
      </c>
      <c r="B84" s="33"/>
      <c r="C84" s="37" t="s">
        <v>47</v>
      </c>
      <c r="D84" s="38">
        <v>11</v>
      </c>
      <c r="E84" s="39">
        <v>12</v>
      </c>
      <c r="F84" s="39" t="s">
        <v>118</v>
      </c>
      <c r="G84" s="59" t="s">
        <v>20</v>
      </c>
      <c r="H84" s="59" t="s">
        <v>11</v>
      </c>
      <c r="I84" s="88">
        <v>157093</v>
      </c>
      <c r="J84" s="59">
        <v>2000</v>
      </c>
      <c r="K84" s="11" t="s">
        <v>15</v>
      </c>
      <c r="L84" s="11" t="s">
        <v>13</v>
      </c>
      <c r="M84" s="65">
        <v>217000</v>
      </c>
      <c r="N84" s="65">
        <v>240000</v>
      </c>
      <c r="O84" s="80">
        <v>14.891999999999999</v>
      </c>
      <c r="P84" s="25">
        <f t="shared" si="5"/>
        <v>2285.7142857142858</v>
      </c>
      <c r="Q84" s="11">
        <v>105</v>
      </c>
      <c r="R84" s="26">
        <v>55</v>
      </c>
      <c r="S84" s="101">
        <v>0</v>
      </c>
      <c r="T84" s="11">
        <v>92</v>
      </c>
      <c r="U84" s="26">
        <f t="shared" si="6"/>
        <v>1370.0639999999999</v>
      </c>
      <c r="V84" s="26">
        <v>260</v>
      </c>
      <c r="W84" s="26">
        <v>200</v>
      </c>
      <c r="X84" s="26">
        <v>300</v>
      </c>
      <c r="Y84" s="26">
        <v>200</v>
      </c>
      <c r="Z84" s="26">
        <v>500</v>
      </c>
      <c r="AA84" s="27">
        <f>P84+R84+U84+V84+W84+X84+Y84+Z84</f>
        <v>5170.7782857142856</v>
      </c>
      <c r="AB84" s="27" t="s">
        <v>224</v>
      </c>
      <c r="AC84" s="82" t="s">
        <v>174</v>
      </c>
      <c r="AD84" s="82"/>
      <c r="AE84" s="85" t="s">
        <v>160</v>
      </c>
    </row>
    <row r="85" spans="1:31" s="8" customFormat="1" ht="15.5">
      <c r="A85" s="59">
        <v>81</v>
      </c>
      <c r="B85" s="33" t="s">
        <v>143</v>
      </c>
      <c r="C85" s="40" t="s">
        <v>152</v>
      </c>
      <c r="D85" s="38">
        <v>12</v>
      </c>
      <c r="E85" s="39">
        <v>5</v>
      </c>
      <c r="F85" s="39" t="s">
        <v>116</v>
      </c>
      <c r="G85" s="59" t="s">
        <v>71</v>
      </c>
      <c r="H85" s="59" t="s">
        <v>11</v>
      </c>
      <c r="I85" s="88">
        <v>56149</v>
      </c>
      <c r="J85" s="59">
        <v>1800</v>
      </c>
      <c r="K85" s="11" t="s">
        <v>62</v>
      </c>
      <c r="L85" s="11" t="s">
        <v>72</v>
      </c>
      <c r="M85" s="66">
        <v>831000</v>
      </c>
      <c r="N85" s="65">
        <v>831000</v>
      </c>
      <c r="O85" s="80">
        <v>11.403</v>
      </c>
      <c r="P85" s="25">
        <f t="shared" si="5"/>
        <v>7914.2857142857147</v>
      </c>
      <c r="Q85" s="11">
        <v>105</v>
      </c>
      <c r="R85" s="26">
        <v>55</v>
      </c>
      <c r="S85" s="101">
        <v>0</v>
      </c>
      <c r="T85" s="11">
        <v>92</v>
      </c>
      <c r="U85" s="26">
        <f t="shared" si="6"/>
        <v>1049.076</v>
      </c>
      <c r="V85" s="26">
        <v>260</v>
      </c>
      <c r="W85" s="26">
        <v>200</v>
      </c>
      <c r="X85" s="26">
        <v>300</v>
      </c>
      <c r="Y85" s="26">
        <v>200</v>
      </c>
      <c r="Z85" s="26">
        <v>0</v>
      </c>
      <c r="AA85" s="27">
        <f>P85+R85+U85+V85+W85+X85+Y85+Z85</f>
        <v>9978.3617142857147</v>
      </c>
      <c r="AB85" s="27" t="s">
        <v>224</v>
      </c>
      <c r="AC85" s="82" t="s">
        <v>174</v>
      </c>
      <c r="AD85" s="82" t="s">
        <v>172</v>
      </c>
      <c r="AE85" s="84"/>
    </row>
    <row r="86" spans="1:31" s="8" customFormat="1">
      <c r="C86" s="15"/>
      <c r="D86" s="15"/>
      <c r="E86" s="13"/>
      <c r="I86" s="14"/>
      <c r="J86" s="13"/>
      <c r="AA86" s="9"/>
      <c r="AB86" s="9"/>
    </row>
    <row r="87" spans="1:31" s="8" customFormat="1">
      <c r="C87" s="15"/>
      <c r="D87" s="15"/>
      <c r="E87" s="13"/>
      <c r="I87" s="14"/>
      <c r="J87" s="13"/>
      <c r="AA87" s="9"/>
      <c r="AB87" s="9"/>
    </row>
    <row r="88" spans="1:31" s="8" customFormat="1">
      <c r="C88" s="15"/>
      <c r="D88" s="15"/>
      <c r="E88" s="13"/>
      <c r="I88" s="14"/>
      <c r="J88" s="13"/>
      <c r="AA88" s="9"/>
      <c r="AB88" s="9"/>
    </row>
    <row r="89" spans="1:31" s="8" customFormat="1">
      <c r="C89" s="15"/>
      <c r="D89" s="15"/>
      <c r="E89" s="13"/>
      <c r="I89" s="14"/>
      <c r="J89" s="13"/>
      <c r="AA89" s="9"/>
      <c r="AB89" s="9"/>
    </row>
    <row r="90" spans="1:31" s="8" customFormat="1">
      <c r="C90" s="15"/>
      <c r="D90" s="15"/>
      <c r="E90" s="13"/>
      <c r="I90" s="14"/>
      <c r="J90" s="13"/>
      <c r="AA90" s="9"/>
      <c r="AB90" s="9"/>
    </row>
    <row r="91" spans="1:31" s="8" customFormat="1">
      <c r="C91" s="15"/>
      <c r="D91" s="15"/>
      <c r="E91" s="13"/>
      <c r="I91" s="14"/>
      <c r="J91" s="13"/>
      <c r="AA91" s="9"/>
      <c r="AB91" s="9"/>
    </row>
    <row r="92" spans="1:31" s="8" customFormat="1">
      <c r="C92" s="15"/>
      <c r="D92" s="15"/>
      <c r="E92" s="13"/>
      <c r="I92" s="14"/>
      <c r="J92" s="13"/>
      <c r="AA92" s="9"/>
      <c r="AB92" s="9"/>
    </row>
    <row r="93" spans="1:31" s="8" customFormat="1">
      <c r="C93" s="15"/>
      <c r="D93" s="15"/>
      <c r="E93" s="13"/>
      <c r="I93" s="14"/>
      <c r="J93" s="13"/>
      <c r="AA93" s="9"/>
      <c r="AB93" s="9"/>
    </row>
    <row r="94" spans="1:31" s="8" customFormat="1">
      <c r="C94" s="15"/>
      <c r="D94" s="15"/>
      <c r="E94" s="13"/>
      <c r="I94" s="14"/>
      <c r="J94" s="13"/>
      <c r="AA94" s="9"/>
      <c r="AB94" s="9"/>
    </row>
    <row r="95" spans="1:31" s="8" customFormat="1">
      <c r="C95" s="15"/>
      <c r="D95" s="15"/>
      <c r="E95" s="13"/>
      <c r="I95" s="14"/>
      <c r="J95" s="13"/>
      <c r="AA95" s="9"/>
      <c r="AB95" s="9"/>
    </row>
    <row r="96" spans="1:31" s="8" customFormat="1">
      <c r="C96" s="15"/>
      <c r="D96" s="15"/>
      <c r="E96" s="13"/>
      <c r="I96" s="14"/>
      <c r="J96" s="13"/>
      <c r="AA96" s="9"/>
      <c r="AB96" s="9"/>
    </row>
    <row r="97" spans="3:28" s="8" customFormat="1">
      <c r="C97" s="15"/>
      <c r="D97" s="15"/>
      <c r="E97" s="13"/>
      <c r="I97" s="14"/>
      <c r="J97" s="13"/>
      <c r="AA97" s="9"/>
      <c r="AB97" s="9"/>
    </row>
    <row r="98" spans="3:28" s="8" customFormat="1">
      <c r="C98" s="15"/>
      <c r="D98" s="15"/>
      <c r="E98" s="13"/>
      <c r="I98" s="14"/>
      <c r="J98" s="13"/>
      <c r="AA98" s="9"/>
      <c r="AB98" s="9"/>
    </row>
    <row r="99" spans="3:28" s="8" customFormat="1">
      <c r="C99" s="15"/>
      <c r="D99" s="15"/>
      <c r="E99" s="13"/>
      <c r="I99" s="14"/>
      <c r="J99" s="13"/>
      <c r="AA99" s="9"/>
      <c r="AB99" s="9"/>
    </row>
    <row r="100" spans="3:28" s="8" customFormat="1">
      <c r="C100" s="15"/>
      <c r="D100" s="15"/>
      <c r="E100" s="13"/>
      <c r="I100" s="14"/>
      <c r="J100" s="13"/>
      <c r="AA100" s="9"/>
      <c r="AB100" s="9"/>
    </row>
    <row r="101" spans="3:28" s="8" customFormat="1">
      <c r="C101" s="15"/>
      <c r="D101" s="15"/>
      <c r="E101" s="13"/>
      <c r="I101" s="14"/>
      <c r="J101" s="13"/>
      <c r="AA101" s="9"/>
      <c r="AB101" s="9"/>
    </row>
    <row r="102" spans="3:28" s="8" customFormat="1">
      <c r="C102" s="15"/>
      <c r="D102" s="15"/>
      <c r="E102" s="13"/>
      <c r="I102" s="14"/>
      <c r="J102" s="13"/>
      <c r="AA102" s="9"/>
      <c r="AB102" s="9"/>
    </row>
    <row r="103" spans="3:28" s="8" customFormat="1">
      <c r="C103" s="15"/>
      <c r="D103" s="15"/>
      <c r="E103" s="13"/>
      <c r="I103" s="14"/>
      <c r="J103" s="13"/>
      <c r="AA103" s="9"/>
      <c r="AB103" s="9"/>
    </row>
    <row r="104" spans="3:28" s="8" customFormat="1">
      <c r="C104" s="15"/>
      <c r="D104" s="15"/>
      <c r="E104" s="13"/>
      <c r="I104" s="14"/>
      <c r="J104" s="13"/>
      <c r="AA104" s="9"/>
      <c r="AB104" s="9"/>
    </row>
    <row r="105" spans="3:28">
      <c r="AA105" s="9"/>
      <c r="AB105" s="9"/>
    </row>
    <row r="106" spans="3:28">
      <c r="AA106" s="9"/>
      <c r="AB106" s="9"/>
    </row>
  </sheetData>
  <sortState ref="A5:AE86">
    <sortCondition ref="C4"/>
  </sortState>
  <dataConsolidate/>
  <mergeCells count="2">
    <mergeCell ref="C2:F2"/>
    <mergeCell ref="I2:AA2"/>
  </mergeCells>
  <phoneticPr fontId="2"/>
  <hyperlinks>
    <hyperlink ref="C34" r:id="rId1" display="http://checklist.ibcjapan.net/checklist?crypt=%5E%CF%DE%DE%A0%B6%DC%DB%93%CC%9F%D1%D6%87%9F%CF%AD%D8%D6%A1%9C%D1%D4s%9Bkbc%A3%97%5C%D2%CF%DF%A7%D7%D0%ECu%C8%A0%D3%9C%D7%D8%D4%DA%A5%C9%A8%95%A6%CA%E2%A2%DD%D9%CF%CC%A9"/>
    <hyperlink ref="C42" r:id="rId2" display="http://checklist.ibcjapan.net/checklist?crypt=%5E%CF%DE%DE%A0%B6%DC%DB%93%CC%9F%D1%D6%87%9F%CF%AD%D8%D6%A1%9C%D1%D4s%9Bkij%A3%95%5C%D2%CF%DF%A7%D7%D0%ECu%C8%A0%D3%9C%D7%D8%D4%DA%A5%C9%A8%95%A6%CA%E2%A2%DD%D9%CF%CC%A9"/>
    <hyperlink ref="C7" r:id="rId3" display="http://checklist.ibcjapan.net/checklist?crypt=%5E%CF%DE%DE%A0%B6%DC%DB%93%CC%9F%D1%D6%87%9F%CF%AD%D8%D6%A1%9C%D1%D4s%9Bkji%A4%99%5C%D2%CF%DF%A7%D7%D0%ECu%C8%A0%D3%9C%D7%D8%D4%DA%A5%C9%A8%95%A6%CA%E2%A2%DD%D9%CF%CC%A9"/>
    <hyperlink ref="C8" r:id="rId4" display="http://checklist.ibcjapan.net/checklist?crypt=%5E%CF%DE%DE%A0%B6%DC%DB%93%CC%9F%D1%D6%87%9F%CF%AD%D8%D6%A1%9C%D1%D4s%9Bkhk%A2%9C%5C%D2%CF%DF%A7%D7%D0%ECu%C8%A0%D3%9C%D7%D8%D4%DA%A5%C9%A8%95%A6%CA%E2%A2%DD%D9%CF%CC%A9"/>
    <hyperlink ref="C44" r:id="rId5" display="http://checklist.ibcjapan.net/checklist?crypt=%5E%CF%DE%DE%A0%B6%DC%DB%93%CC%9F%D1%D6%87%9F%CF%AD%D8%D6%A1%9C%D1%D4s%9Bkik%A4%9A%5C%D2%CF%DF%A7%D7%D0%ECu%C8%A0%D3%9C%D7%D8%D4%DA%A5%C9%A8%95%A6%CA%E2%A2%DD%D9%CF%CC%A9"/>
    <hyperlink ref="C9" r:id="rId6" display="http://checklist.ibcjapan.net/checklist?crypt=%5E%CF%DE%DE%A0%B6%DC%DB%93%CC%9F%D1%D6%87%9F%CF%AD%D8%D6%A1%9C%D1%D4s%9Bkhl%9B%9B%5C%D2%CF%DF%A7%D7%D0%ECu%C8%A0%D3%9C%D7%D8%D4%DA%A5%C9%A8%95%A6%CA%E2%A2%DD%D9%CF%CC%A9"/>
    <hyperlink ref="C11" r:id="rId7" display="http://checklist.ibcjapan.net/checklist?crypt=%5E%CF%DE%DE%A0%B6%DC%DB%93%CC%9F%D1%D6%87%9F%CF%AD%D8%D6%A1%9C%D1%D4s%9Bkhl%9B%9C%5C%D2%CF%DF%A7%D7%D0%ECu%C8%A0%D3%9C%D7%D8%D4%DA%A5%C9%A8%95%A6%CA%E2%A2%DD%D9%CF%CC%A9"/>
    <hyperlink ref="C10" r:id="rId8" display="http://checklist.ibcjapan.net/checklist?crypt=%5E%CF%DE%DE%A0%B6%DC%DB%93%CC%9F%D1%D6%87%9F%CF%AD%D8%D6%A1%9C%D1%D4s%9Bkhk%A2%9B%5C%D2%CF%DF%A7%D7%D0%ECu%C8%A0%D3%9C%D7%D8%D4%DA%A5%C9%A8%95%A6%CA%E2%A2%DD%D9%CF%CC%A9"/>
    <hyperlink ref="C33" r:id="rId9" display="http://checklist.ibcjapan.net/checklist?crypt=%5E%CF%DE%DE%A0%B6%DC%DB%93%CC%9F%D1%D6%87%9F%CF%AD%D8%D6%A1%9C%D1%D4s%9Bkgd%A4%9D%5C%D2%CF%DF%A7%D7%D0%ECu%C8%A0%D3%9C%D7%D8%D4%DA%A5%C9%A8%95%A6%CA%E2%A2%DD%D9%CF%CC%A9"/>
    <hyperlink ref="C32" r:id="rId10" display="http://checklist.ibcjapan.net/checklist?crypt=%5E%CF%DE%DE%A0%B6%DC%DB%93%CC%9F%D1%D6%87%9F%CF%AD%D8%D6%A1%9C%D1%D4s%9Bkcc%A3%9C%5C%D2%CF%DF%A7%D7%D0%ECu%C8%A0%D3%9C%D7%D8%D4%DA%A5%C9%A8%95%A6%CA%E2%A2%DD%D9%CF%CC%A9"/>
    <hyperlink ref="C60" r:id="rId11" display="http://checklist.ibcjapan.net/checklist?crypt=%5E%CF%DE%DE%A0%B6%DC%DB%93%CC%9F%D1%D6%87%9F%CF%AD%D8%D6%A1%9C%D1%D4s%9Bkei%9D%96%5C%D2%CF%DF%A7%D7%D0%ECu%C8%A0%D3%9C%D7%D8%D4%DA%A5%C9%A8%95%A6%CA%E2%A2%DD%D9%CF%CC%A9"/>
    <hyperlink ref="C61" r:id="rId12" display="http://checklist.ibcjapan.net/checklist?crypt=%5E%CF%DE%DE%A0%B6%DC%DB%93%CC%9F%D1%D6%87%9F%CF%AD%D8%D6%A1%9C%D1%D4s%9Bkgi%9B%99%5C%D2%CF%DF%A7%D7%D0%ECu%C8%A0%D3%9C%D7%D8%D4%DA%A5%C9%A8%95%A6%CA%E2%A2%DD%D9%CF%CC%A9"/>
    <hyperlink ref="C66" r:id="rId13" display="http://checklist.ibcjapan.net/checklist?crypt=%5E%CF%DE%DE%A0%B6%DC%DB%93%CC%9F%D1%D6%87%9F%CF%AD%D8%D6%A1%9C%D1%D4s%9Bkil%A0%99%5C%D2%CF%DF%A7%D7%D0%ECu%C8%A0%D3%9C%D7%D8%D4%DA%A5%C9%A8%95%A6%CA%E2%A2%DD%D9%CF%CC%A9"/>
    <hyperlink ref="C76" r:id="rId14" display="http://checklist.ibcjapan.net/checklist?crypt=%5E%CF%DE%DE%A0%B6%DC%DB%93%CC%9F%D1%D6%87%9F%CF%AD%D8%D6%A1%9C%D1%D4s%9Bkel%9C%9B%5C%D2%CF%DF%A7%D7%D0%ECu%C8%A0%D3%9C%D7%D8%D4%DA%A5%C9%A8%95%A6%CA%E2%A2%DD%D9%CF%CC%A9"/>
    <hyperlink ref="C77" r:id="rId15" display="http://checklist.ibcjapan.net/checklist?crypt=%5E%CF%DE%DE%A0%B6%DC%DB%93%CC%9F%D1%D6%87%9F%CF%AD%D8%D6%A1%9C%D1%D4s%9Bkbi%9B%9C%5C%D2%CF%DF%A7%D7%D0%ECu%C8%A0%D3%9C%D7%D8%D4%DA%A5%C9%A8%95%A6%CA%E2%A2%DD%D9%CF%CC%A9"/>
    <hyperlink ref="C84" r:id="rId16" display="http://checklist.ibcjapan.net/checklist?crypt=%5E%CF%DE%DE%A0%B6%DC%DB%93%CC%9F%D1%D6%87%9F%CF%AD%D8%D6%A1%9C%D1%D4s%9Bkbg%9F%99%5C%D2%CF%DF%A7%D7%D0%ECu%C8%A0%D3%9C%D7%D8%D4%DA%A5%C9%A8%95%A6%CA%E2%A2%DD%D9%CF%CC%A9"/>
    <hyperlink ref="C73" r:id="rId17" display="http://checklist.ibcjapan.net/checklist?crypt=%5E%CF%DE%DE%A0%B6%DC%DB%93%CC%9F%D1%D6%87%9F%CF%AD%D8%D6%A1%9C%D1%D4s%9Bkkc%9B%94%5C%D2%CF%DF%A7%D7%D0%ECu%C8%A0%D3%9C%D7%D8%D4%DA%A5%C9%A8%95%A6%CA%E2%A2%DD%D9%CF%CC%A9"/>
    <hyperlink ref="C63" r:id="rId18" display="http://checklist.ibcjapan.net/checklist?crypt=%5E%CF%DE%DE%A0%B6%DC%DB%93%CC%9F%D1%D6%87%9F%CF%AD%D8%D6%A1%9C%D1%D4s%9Bkek%A4%9A%5C%D2%CF%DF%A7%D7%D0%ECu%C8%A0%D3%9C%D7%D8%D4%DA%A5%C9%A8%95%A6%CA%E2%A2%DD%D9%CF%CC%A9"/>
    <hyperlink ref="C64" r:id="rId19" display="http://checklist.ibcjapan.net/checklist?crypt=%5E%CF%DE%DE%A0%B6%DC%DB%93%CC%9F%D1%D6%87%9F%CF%AD%D8%D6%A1%9C%D1%D4s%9Bkek%A1%98%5C%D2%CF%DF%A7%D7%D0%ECu%C8%A0%D3%9C%D7%D8%D4%DA%A5%C9%A8%95%A6%CA%E2%A2%DD%D9%CF%CC%A9"/>
    <hyperlink ref="C74" r:id="rId20" display="http://checklist.ibcjapan.net/checklist?crypt=%5E%CF%DE%DE%A0%B6%DC%DB%93%CC%9F%D1%D6%87%9F%CF%AD%D8%D6%A1%9C%D1%D4s%9Bkij%A4%97%5C%D2%CF%DF%A7%D7%D0%ECu%C8%A0%D3%9C%D7%D8%D4%DA%A5%C9%A8%95%A6%CA%E2%A2%DD%D9%CF%CC%A9"/>
    <hyperlink ref="C80" r:id="rId21" display="http://checklist.ibcjapan.net/checklist?crypt=%5E%CF%DE%DE%A0%B6%DC%DB%93%CC%9F%D1%D6%87%9F%CF%AD%D8%D6%A1%9C%D1%D4s%9Bkgl%9F%99%5C%D2%CF%DF%A7%D7%D0%ECu%C8%A0%D3%9C%D7%D8%D4%DA%A5%C9%A8%95%A6%CA%E2%A2%DD%D9%CF%CC%A9"/>
    <hyperlink ref="C79" r:id="rId22" display="http://checklist.ibcjapan.net/checklist?crypt=%5E%CF%DE%DE%A0%B6%DC%DB%93%CC%9F%D1%D6%87%9F%CF%AD%D8%D6%A1%9C%D1%D4s%9Bkhe%A0%94%5C%D2%CF%DF%A7%D7%D0%ECu%C8%A0%D3%9C%D7%D8%D4%DA%A5%C9%A8%95%A6%CA%E2%A2%DD%D9%CF%CC%A9"/>
    <hyperlink ref="C67" r:id="rId23" display="http://checklist.ibcjapan.net/checklist?crypt=%5E%CF%DE%DE%A0%B6%DC%DB%93%CC%9F%D1%D6%87%9F%CF%AD%D8%D6%A1%9C%D1%D4s%9Bkbc%A3%99%5C%D2%CF%DF%A7%D7%D0%ECu%C8%A0%D3%9C%D7%D8%D4%DA%A5%C9%A8%95%A6%CA%E2%A2%DD%D9%CF%CC%A9"/>
    <hyperlink ref="C52" r:id="rId24" display="http://checklist.ibcjapan.net/checklist?crypt=%5E%CF%DE%DE%A0%B6%DC%DB%93%CC%9F%D1%D6%87%9F%CF%AD%D8%D6%A1%9C%D1%D4s%9Bkhi%9B%98%5C%D2%CF%DF%A7%D7%D0%ECu%C8%A0%D3%9C%D7%D8%D4%DA%A5%C9%A8%95%A6%CA%E2%A2%DD%D9%CF%CC%A9"/>
    <hyperlink ref="C53" r:id="rId25" display="http://checklist.ibcjapan.net/checklist?crypt=%5E%CF%DE%DE%A0%B6%DC%DB%93%CC%9F%D1%D6%87%9F%CF%AD%D8%D6%A1%9C%D1%D4s%9Bkii%A4%95%5C%D2%CF%DF%A7%D7%D0%ECu%C8%A0%D3%9C%D7%D8%D4%DA%A5%C9%A8%95%A6%CA%E2%A2%DD%D9%CF%CC%A9"/>
    <hyperlink ref="C51" r:id="rId26" display="http://checklist.ibcjapan.net/checklist?crypt=%5E%CF%DE%DE%A0%B6%DC%DB%93%CC%9F%D1%D6%87%9F%CF%AD%D8%D6%A1%9C%D1%D4s%9Bkei%A3%9B%5C%D2%CF%DF%A7%D7%D0%ECu%C8%A0%D3%9C%D7%D8%D4%DA%A5%C9%A8%95%A6%CA%E2%A2%DD%D9%CF%CC%A9"/>
    <hyperlink ref="C55" r:id="rId27" display="http://checklist.ibcjapan.net/checklist?crypt=%5E%CF%DE%DE%A0%B6%DC%DB%93%CC%9F%D1%D6%87%9F%CF%AD%D8%D6%A1%9C%D1%D4s%9Bkdl%A4%9C%5C%D2%CF%DF%A7%D7%D0%ECu%C8%A0%D3%9C%D7%D8%D4%DA%A5%C9%A8%95%A6%CA%E2%A2%DD%D9%CF%CC%A9"/>
    <hyperlink ref="C54" r:id="rId28" display="http://checklist.ibcjapan.net/checklist?crypt=%5E%CF%DE%DE%A0%B6%DC%DB%93%CC%9F%D1%D6%87%9F%CF%AD%D8%D6%A1%9C%D1%D4s%9Bkgc%A1%97%5C%D2%CF%DF%A7%D7%D0%ECu%C8%A0%D3%9C%D7%D8%D4%DA%A5%C9%A8%95%A6%CA%E2%A2%DD%D9%CF%CC%A9"/>
    <hyperlink ref="C85" r:id="rId29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l%A0%92%B0"/>
    <hyperlink ref="C12" r:id="rId30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j%9E%96%AB"/>
    <hyperlink ref="C75" r:id="rId31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o%A1%94%AA"/>
    <hyperlink ref="C81" r:id="rId32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o%A1%94%AA"/>
    <hyperlink ref="C6" r:id="rId33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q%9D%92%A9"/>
    <hyperlink ref="C35" r:id="rId34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k%A1%96%A9"/>
    <hyperlink ref="C40" r:id="rId35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k%A2%94%A9"/>
    <hyperlink ref="C41" r:id="rId36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n%9A%99%B0"/>
    <hyperlink ref="C43" r:id="rId37" display="http://checklist.ibcjapan.net/checklist?crypt=%5E%DC%D5%E3%98%B6%D1%CB%95%87%A7%E0%C5%D5%AB%DEt%A7%94%AA%9E%CC%D8%A5%D6ohY%CF%CD%A9%DE%D2%CD%B0%A8%D2%DB%9D%C8%A3%DA%A2%DF%E0%CC%DC%94%DC%9C%A1%A0%D4%DB%99%CF%E5%90%D5%A4%D8%D8%D9%A9i%95%9F%DD%A2%D7%9F%AA%E3%CB%D1%A2%CB%E3%A0%D2%DC%DD%98%A0%CF%CD%D3%9E%A6l%9Dp%A1%93%AB"/>
    <hyperlink ref="C23" r:id="rId38" display="http://checklist.ibcjapan.net/checklist?source=corp&amp;mod=ibcinventory&amp;crypt=%5E%D2%D0%E5%98%E1%D1%CC%9E%C6%71%9F%9B%99%6F%9E%6A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7" r:id="rId39" display="http://checklist.ibcjapan.net/checklist?source=corp&amp;mod=ibcinventory&amp;crypt=%5E%D2%D0%E5%98%E1%D1%CC%9E%C6%71%9F%9B%99%6F%9F%68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5" r:id="rId40" display="http://checklist.ibcjapan.net/checklist?source=corp&amp;mod=ibcinventory&amp;crypt=%5E%D2%D0%E5%98%E1%D1%CC%9E%C6%71%9F%9C%95%66%A0%68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4" r:id="rId41" display="http://checklist.ibcjapan.net/checklist?source=corp&amp;mod=ibcinventory&amp;crypt=%5E%D2%D0%E5%98%E1%D1%CC%9E%C6%71%9F%9D%94%6E%9D%6C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7" r:id="rId42" display="http://checklist.ibcjapan.net/checklist?source=corp&amp;mod=ibcinventory&amp;crypt=%5E%D2%D0%E5%98%E1%D1%CC%9E%C6%71%9F%9D%96%69%9E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8" r:id="rId43" display="http://checklist.ibcjapan.net/checklist?source=corp&amp;mod=ibcinventory&amp;crypt=%5E%D2%D0%E5%98%E1%D1%CC%9E%C6%71%9F%9D%98%66%A2%67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1" r:id="rId44" display="http://checklist.ibcjapan.net/checklist?source=corp&amp;mod=ibcinventory&amp;crypt=%5E%D2%D0%E5%98%E1%D1%CC%9E%C6%71%9F%9D%98%67%A3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9" r:id="rId45" display="http://checklist.ibcjapan.net/checklist?source=corp&amp;mod=ibcinventory&amp;crypt=%5E%D2%D0%E5%98%E1%D1%CC%9E%C6%71%9F%9D%98%69%9C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9" r:id="rId46" display="http://checklist.ibcjapan.net/checklist?source=corp&amp;mod=ibcinventory&amp;crypt=%5E%D2%D0%E5%98%E1%D1%CC%9E%C6%71%9F%9D%98%6C%A4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0" r:id="rId47" display="http://checklist.ibcjapan.net/checklist?source=corp&amp;mod=ibcinventory&amp;crypt=%5E%D2%D0%E5%98%E1%D1%CC%9E%C6%71%9F%9D%98%6D%9B%67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2" r:id="rId48" display="http://checklist.ibcjapan.net/checklist?source=corp&amp;mod=ibcinventory&amp;crypt=%5E%D2%D0%E5%98%E1%D1%CC%9E%C6%71%9F%9D%98%6D%A3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6" r:id="rId49" display="http://checklist.ibcjapan.net/checklist?source=corp&amp;mod=ibcinventory&amp;crypt=%5E%D2%D0%E5%98%E1%D1%CC%9E%C6%71%9F%9D%99%69%9C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28" r:id="rId50" display="http://checklist.ibcjapan.net/checklist?source=corp&amp;mod=ibcinventory&amp;crypt=%5E%D2%D0%E5%98%E1%D1%CC%9E%C6%71%9F%9D%9A%6A%A2%6F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48" r:id="rId51" display="http://checklist.ibcjapan.net/checklist?source=corp&amp;mod=ibcinventory&amp;crypt=%5E%D2%D0%E5%98%E1%D1%CC%9E%C6%71%9F%9D%95%68%9D%6B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6" r:id="rId52" display="http://checklist.ibcjapan.net/checklist?source=corp&amp;mod=ibcinventory&amp;crypt=%5E%D2%D0%E5%98%E1%D1%CC%9E%C6%71%9F%9D%94%6D%A4%6B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5" r:id="rId53" display="http://checklist.ibcjapan.net/checklist?source=corp&amp;mod=ibcinventory&amp;crypt=%5E%D2%D0%E5%98%E1%D1%CC%9E%C6%71%9F%9D%94%6E%9D%68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4" r:id="rId54" display="http://checklist.ibcjapan.net/checklist?source=corp&amp;mod=ibcinventory&amp;crypt=%5E%D2%D0%E5%98%E1%D1%CC%9E%C6%71%9F%9D%94%6E%9D%69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13" r:id="rId55" display="http://checklist.ibcjapan.net/checklist?source=corp&amp;mod=ibcinventory&amp;crypt=%5E%D2%D0%E5%98%E1%D1%CC%9E%C6%71%9F%9D%94%6E%9D%6B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36" r:id="rId56" display="http://checklist.ibcjapan.net/checklist?crypt=%5E%D2%D0%E5%98%E1%D1%CC%9E%C6%71%9F%9C%93%6E%9D%70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46" r:id="rId57" display="http://checklist.ibcjapan.net/checklist?crypt=%5E%D2%D0%E5%98%E1%D1%CC%9E%C6%71%9F%9D%92%67%9B%6A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47" r:id="rId58" display="http://checklist.ibcjapan.net/checklist?crypt=%5E%D2%D0%E5%98%E1%D1%CC%9E%C6%71%9F%9D%91%6E%A2%67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49" r:id="rId59" display="http://checklist.ibcjapan.net/checklist?crypt=%5E%D2%D0%E5%98%E1%D1%CC%9E%C6%71%9F%9D%94%6D%A0%6D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56" r:id="rId60" display="http://checklist.ibcjapan.net/checklist?crypt=%5E%D2%D0%E5%98%E1%D1%CC%9E%C6%71%9F%9D%91%69%9B%68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57" r:id="rId61" display="http://checklist.ibcjapan.net/checklist?crypt=%5E%D2%D0%E5%98%E1%D1%CC%9E%C6%71%9F%9D%93%66%9F%69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58" r:id="rId62" display="http://checklist.ibcjapan.net/checklist?crypt=%5E%D2%D0%E5%98%E1%D1%CC%9E%C6%71%9F%9D%91%69%A0%6E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30" r:id="rId63" display="http://checklist.ibcjapan.net/checklist?crypt=%5E%D2%D0%E5%98%E1%D1%CC%9E%C6%71%9F%9D%99%6A%9F%6E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31" r:id="rId64" display="http://checklist.ibcjapan.net/checklist?crypt=%5E%D2%D0%E5%98%E1%D1%CC%9E%C6%71%9F%9D%99%6F%A0%6B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72" r:id="rId65" display="http://checklist.ibcjapan.net/checklist?crypt=%5E%D2%D0%E5%98%E1%D1%CC%9E%C6%71%9F%9D%98%6D%9F%6B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45" r:id="rId66" display="http://checklist.ibcjapan.net/checklist?crypt=%5E%D2%D0%E5%98%E1%D1%CC%9E%C6%71%9F%9D%94%6D%A2%6A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37" r:id="rId67" display="http://checklist.ibcjapan.net/checklist?crypt=%5E%D2%D0%E5%98%E1%D1%CC%9E%C6%71%9F%9D%9A%6A%A3%6B%99%E1%A1%AD%CA%AC%9F%CA%95%58%A6%DF%C5%AA%E3%D9%A9%68%91%DD%E2%AC%CA%AB%AB%6C%92%DE%D0%CE%9A%D7%A1%6F%69%87%B9%86%B9%BE%A7%DB%A7%C5%DE%D1%D1%A8%95%A9%E0%A5%CD%CA%97%E4%CF%D8%74%97%97%DE%D2%EB%D7%9F%99%DF%A7%CA%A1%CE%9C%CF%A4%D3%D4%EB%AF%7D%C1%C2%EC%CB%E8%A0%DB%CF%E4%D4%C6%9E%E9%5C%97%A1%CF%DC%DE%DA%A1%E6%9A%D4%96%AB%9D%A1%D1%D0%E5%76%91%5E%D8%D8%CE%A7%E6%B6%AC%99%EC%5C%A9%E6%A8%DA%B8%98%A2%9F%AA%ED%AB%86%E8%EA%CB"/>
    <hyperlink ref="C83" r:id="rId68" display="https://www.ibcjapan.net/vehicle/checklist/TOYOTA/VOXY/390910"/>
    <hyperlink ref="C65" r:id="rId69" display="https://www.ibcjapan.net/vehicle/checklist/TOYOTA/NOAH/393755"/>
    <hyperlink ref="C62" r:id="rId70" display="https://www.ibcjapan.net/vehicle/checklist/TOYOTA/VOXY/390992"/>
    <hyperlink ref="C71" r:id="rId71" display="https://www.ibcjapan.net/vehicle/checklist/TOYOTA/NOAH/391820"/>
    <hyperlink ref="C70" r:id="rId72" display="https://www.ibcjapan.net/vehicle/checklist/TOYOTA/NOAH/393489"/>
    <hyperlink ref="C68" r:id="rId73" display="https://www.ibcjapan.net/vehicle/checklist/TOYOTA/NOAH/393837"/>
    <hyperlink ref="C5" r:id="rId74" display="https://www.ibcjapan.net/vehicle/checklist/TOYOTA/MARK X ZIO/396825"/>
    <hyperlink ref="C38" r:id="rId75" display="http://checklist.ibcjapan.net/checklist?source=corp&amp;mod=ibcinventory&amp;crypt=%5E%D2%D0%E5%98%E1%D1%CC%9E%C6%71%9F%9D%94%6E%9B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69" r:id="rId76" display="http://checklist.ibcjapan.net/checklist?source=corp&amp;mod=ibcinventory&amp;crypt=%5E%D2%D0%E5%98%E1%D1%CC%9E%C6%71%9F%9D%97%6C%9B%70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59" r:id="rId77" display="http://checklist.ibcjapan.net/checklist?source=corp&amp;mod=ibcinventory&amp;crypt=%5E%D2%D0%E5%98%E1%D1%CC%9E%C6%71%9F%9D%99%6D%A3%6D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50" r:id="rId78" display="http://checklist.ibcjapan.net/checklist?source=corp&amp;mod=ibcinventory&amp;crypt=%5E%D2%D0%E5%98%E1%D1%CC%9E%C6%71%9F%9D%9A%6F%9F%6C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39" r:id="rId79" display="http://checklist.ibcjapan.net/checklist?source=corp&amp;mod=ibcinventory&amp;crypt=%5E%D2%D0%E5%98%E1%D1%CC%9E%C6%71%A0%94%91%68%9B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82" r:id="rId80" display="http://checklist.ibcjapan.net/checklist?source=corp&amp;mod=ibcinventory&amp;crypt=%5E%D2%D0%E5%98%E1%D1%CC%9E%C6%71%A0%94%91%6F%9E%69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  <hyperlink ref="C78" r:id="rId81" display="http://checklist.ibcjapan.net/checklist?source=corp&amp;mod=ibcinventory&amp;crypt=%5E%D2%D0%E5%98%E1%D1%CC%9E%C6%71%A0%94%92%67%A3%6E%99%E1%A1%AD%CA%AC%9F%CA%95%58%A6%DF%C5%AA%E3%D9%A9%6B%91%DD%E2%AC%CA%AB%AB%6A%92%DE%D0%CE%9A%D7%A1%6F%68%87%B9%86%B9%BE%A7%DB%A7%C5%DE%D1%D1%A8%95%9D%D4%A6%DA%CE%97%EA%A7%C9%9F%CB%D4%E5%D5%E1%DA%A7%86%AB%C1%C8%AE%CC%AD%CD%A7%D8%D4%DF%C6%9D%DE%87%E5%D7%E8%9C%DF%87%D3%D8%CF%7F%E7%A5%A2%89%D3%D4%DB%E2%9A%E3%73%C3%A2%AE%9D&amp;checkliststyle=nzchecklist&amp;displayNZInternalPhotos=1"/>
  </hyperlinks>
  <pageMargins left="0.23622047244094491" right="0.23622047244094491" top="0.74803149606299213" bottom="0.74803149606299213" header="0.31496062992125984" footer="0.31496062992125984"/>
  <pageSetup paperSize="9" scale="80" orientation="portrait" r:id="rId82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32"/>
  <sheetViews>
    <sheetView workbookViewId="0">
      <selection activeCell="E33" sqref="E33"/>
    </sheetView>
  </sheetViews>
  <sheetFormatPr defaultRowHeight="14.5"/>
  <sheetData>
    <row r="4" spans="1:31">
      <c r="A4" t="s">
        <v>61</v>
      </c>
      <c r="B4" t="s">
        <v>73</v>
      </c>
      <c r="C4">
        <v>10</v>
      </c>
      <c r="E4" t="s">
        <v>78</v>
      </c>
      <c r="L4" t="s">
        <v>62</v>
      </c>
      <c r="N4" s="5"/>
      <c r="Q4" s="2">
        <f t="shared" ref="Q4:Q31" si="0">O4/R4</f>
        <v>0</v>
      </c>
      <c r="R4" s="1">
        <v>105</v>
      </c>
      <c r="S4" s="3">
        <v>55</v>
      </c>
      <c r="T4" s="3">
        <v>0</v>
      </c>
      <c r="U4" s="1">
        <v>92</v>
      </c>
      <c r="V4" s="3">
        <f t="shared" ref="V4:V31" si="1">P4*U4</f>
        <v>0</v>
      </c>
      <c r="W4" s="3">
        <v>260</v>
      </c>
      <c r="X4" s="3">
        <v>200</v>
      </c>
      <c r="Y4" s="3"/>
      <c r="Z4" s="3"/>
      <c r="AA4" s="3"/>
      <c r="AB4" s="4">
        <f t="shared" ref="AB4:AB30" si="2">Q4+S4+T4+V4+W4+X4</f>
        <v>515</v>
      </c>
      <c r="AC4" s="2">
        <f t="shared" ref="AC4:AC31" si="3">AB4*0.65</f>
        <v>334.75</v>
      </c>
      <c r="AD4" s="2">
        <f t="shared" ref="AD4:AD31" si="4">AB4*0.6</f>
        <v>309</v>
      </c>
      <c r="AE4" s="2">
        <f t="shared" ref="AE4:AE31" si="5">AB4*0.55</f>
        <v>283.25</v>
      </c>
    </row>
    <row r="5" spans="1:31">
      <c r="A5" t="s">
        <v>61</v>
      </c>
      <c r="B5" t="s">
        <v>74</v>
      </c>
      <c r="E5" t="s">
        <v>80</v>
      </c>
      <c r="L5" t="s">
        <v>62</v>
      </c>
      <c r="N5" s="5"/>
      <c r="Q5" s="2">
        <f t="shared" si="0"/>
        <v>0</v>
      </c>
      <c r="R5" s="1">
        <v>105</v>
      </c>
      <c r="S5" s="3">
        <v>55</v>
      </c>
      <c r="T5" s="3">
        <v>0</v>
      </c>
      <c r="U5" s="1">
        <v>92</v>
      </c>
      <c r="V5" s="3">
        <f t="shared" si="1"/>
        <v>0</v>
      </c>
      <c r="W5" s="3">
        <v>260</v>
      </c>
      <c r="X5" s="3">
        <v>200</v>
      </c>
      <c r="Y5" s="3"/>
      <c r="Z5" s="3"/>
      <c r="AA5" s="3"/>
      <c r="AB5" s="4">
        <f t="shared" si="2"/>
        <v>515</v>
      </c>
      <c r="AC5" s="2">
        <f t="shared" si="3"/>
        <v>334.75</v>
      </c>
      <c r="AD5" s="2">
        <f t="shared" si="4"/>
        <v>309</v>
      </c>
      <c r="AE5" s="2">
        <f t="shared" si="5"/>
        <v>283.25</v>
      </c>
    </row>
    <row r="6" spans="1:31">
      <c r="A6" t="s">
        <v>61</v>
      </c>
      <c r="B6" t="s">
        <v>77</v>
      </c>
      <c r="E6" t="s">
        <v>78</v>
      </c>
      <c r="L6" t="s">
        <v>62</v>
      </c>
      <c r="N6" s="5"/>
      <c r="Q6" s="2">
        <f t="shared" si="0"/>
        <v>0</v>
      </c>
      <c r="R6" s="1">
        <v>105</v>
      </c>
      <c r="S6" s="3">
        <v>55</v>
      </c>
      <c r="T6" s="3">
        <v>0</v>
      </c>
      <c r="U6" s="1">
        <v>92</v>
      </c>
      <c r="V6" s="3">
        <f t="shared" si="1"/>
        <v>0</v>
      </c>
      <c r="W6" s="3">
        <v>260</v>
      </c>
      <c r="X6" s="3">
        <v>200</v>
      </c>
      <c r="Y6" s="3"/>
      <c r="Z6" s="3"/>
      <c r="AA6" s="3"/>
      <c r="AB6" s="4">
        <f t="shared" si="2"/>
        <v>515</v>
      </c>
      <c r="AC6" s="2">
        <f t="shared" si="3"/>
        <v>334.75</v>
      </c>
      <c r="AD6" s="2">
        <f t="shared" si="4"/>
        <v>309</v>
      </c>
      <c r="AE6" s="2">
        <f t="shared" si="5"/>
        <v>283.25</v>
      </c>
    </row>
    <row r="7" spans="1:31">
      <c r="A7" t="s">
        <v>61</v>
      </c>
      <c r="B7" t="s">
        <v>79</v>
      </c>
      <c r="E7" t="s">
        <v>80</v>
      </c>
      <c r="L7" t="s">
        <v>62</v>
      </c>
      <c r="N7" s="5"/>
      <c r="Q7" s="2">
        <f t="shared" si="0"/>
        <v>0</v>
      </c>
      <c r="R7" s="1">
        <v>105</v>
      </c>
      <c r="S7" s="3">
        <v>55</v>
      </c>
      <c r="T7" s="3">
        <v>0</v>
      </c>
      <c r="U7" s="1">
        <v>92</v>
      </c>
      <c r="V7" s="3">
        <f t="shared" si="1"/>
        <v>0</v>
      </c>
      <c r="W7" s="3">
        <v>260</v>
      </c>
      <c r="X7" s="3">
        <v>200</v>
      </c>
      <c r="Y7" s="3"/>
      <c r="Z7" s="3"/>
      <c r="AA7" s="3"/>
      <c r="AB7" s="4">
        <f t="shared" si="2"/>
        <v>515</v>
      </c>
      <c r="AC7" s="2">
        <f t="shared" si="3"/>
        <v>334.75</v>
      </c>
      <c r="AD7" s="2">
        <f t="shared" si="4"/>
        <v>309</v>
      </c>
      <c r="AE7" s="2">
        <f t="shared" si="5"/>
        <v>283.25</v>
      </c>
    </row>
    <row r="8" spans="1:31">
      <c r="A8" t="s">
        <v>61</v>
      </c>
      <c r="B8" t="s">
        <v>81</v>
      </c>
      <c r="E8" t="s">
        <v>80</v>
      </c>
      <c r="L8" t="s">
        <v>62</v>
      </c>
      <c r="N8" s="5"/>
      <c r="Q8" s="2">
        <f t="shared" si="0"/>
        <v>0</v>
      </c>
      <c r="R8" s="1">
        <v>105</v>
      </c>
      <c r="S8" s="3">
        <v>55</v>
      </c>
      <c r="T8" s="3">
        <v>0</v>
      </c>
      <c r="U8" s="1">
        <v>92</v>
      </c>
      <c r="V8" s="3">
        <f t="shared" si="1"/>
        <v>0</v>
      </c>
      <c r="W8" s="3">
        <v>260</v>
      </c>
      <c r="X8" s="3">
        <v>200</v>
      </c>
      <c r="Y8" s="3"/>
      <c r="Z8" s="3"/>
      <c r="AA8" s="3"/>
      <c r="AB8" s="4">
        <f t="shared" si="2"/>
        <v>515</v>
      </c>
      <c r="AC8" s="2">
        <f t="shared" si="3"/>
        <v>334.75</v>
      </c>
      <c r="AD8" s="2">
        <f t="shared" si="4"/>
        <v>309</v>
      </c>
      <c r="AE8" s="2">
        <f t="shared" si="5"/>
        <v>283.25</v>
      </c>
    </row>
    <row r="9" spans="1:31">
      <c r="A9" t="s">
        <v>61</v>
      </c>
      <c r="B9" t="s">
        <v>82</v>
      </c>
      <c r="E9" t="s">
        <v>78</v>
      </c>
      <c r="L9" t="s">
        <v>62</v>
      </c>
      <c r="N9" s="5"/>
      <c r="Q9" s="2">
        <f t="shared" si="0"/>
        <v>0</v>
      </c>
      <c r="R9" s="1">
        <v>105</v>
      </c>
      <c r="S9" s="3">
        <v>55</v>
      </c>
      <c r="T9" s="3">
        <v>0</v>
      </c>
      <c r="U9" s="1">
        <v>92</v>
      </c>
      <c r="V9" s="3">
        <f t="shared" si="1"/>
        <v>0</v>
      </c>
      <c r="W9" s="3">
        <v>260</v>
      </c>
      <c r="X9" s="3">
        <v>200</v>
      </c>
      <c r="Y9" s="3"/>
      <c r="Z9" s="3"/>
      <c r="AA9" s="3"/>
      <c r="AB9" s="4">
        <f t="shared" si="2"/>
        <v>515</v>
      </c>
      <c r="AC9" s="2">
        <f t="shared" si="3"/>
        <v>334.75</v>
      </c>
      <c r="AD9" s="2">
        <f t="shared" si="4"/>
        <v>309</v>
      </c>
      <c r="AE9" s="2">
        <f t="shared" si="5"/>
        <v>283.25</v>
      </c>
    </row>
    <row r="10" spans="1:31">
      <c r="A10" t="s">
        <v>61</v>
      </c>
      <c r="B10" t="s">
        <v>83</v>
      </c>
      <c r="E10" t="s">
        <v>84</v>
      </c>
      <c r="L10" t="s">
        <v>62</v>
      </c>
      <c r="N10" s="5"/>
      <c r="Q10" s="2">
        <f t="shared" si="0"/>
        <v>0</v>
      </c>
      <c r="R10" s="1">
        <v>105</v>
      </c>
      <c r="S10" s="3">
        <v>55</v>
      </c>
      <c r="T10" s="3">
        <v>0</v>
      </c>
      <c r="U10" s="1">
        <v>92</v>
      </c>
      <c r="V10" s="3">
        <f t="shared" si="1"/>
        <v>0</v>
      </c>
      <c r="W10" s="3">
        <v>260</v>
      </c>
      <c r="X10" s="3">
        <v>200</v>
      </c>
      <c r="Y10" s="3"/>
      <c r="Z10" s="3"/>
      <c r="AA10" s="3"/>
      <c r="AB10" s="4">
        <f t="shared" si="2"/>
        <v>515</v>
      </c>
      <c r="AC10" s="2">
        <f t="shared" si="3"/>
        <v>334.75</v>
      </c>
      <c r="AD10" s="2">
        <f t="shared" si="4"/>
        <v>309</v>
      </c>
      <c r="AE10" s="2">
        <f t="shared" si="5"/>
        <v>283.25</v>
      </c>
    </row>
    <row r="11" spans="1:31">
      <c r="A11" t="s">
        <v>61</v>
      </c>
      <c r="B11" t="s">
        <v>85</v>
      </c>
      <c r="E11" t="s">
        <v>80</v>
      </c>
      <c r="L11" t="s">
        <v>62</v>
      </c>
      <c r="N11" s="5"/>
      <c r="Q11" s="2">
        <f t="shared" si="0"/>
        <v>0</v>
      </c>
      <c r="R11" s="1">
        <v>105</v>
      </c>
      <c r="S11" s="3">
        <v>55</v>
      </c>
      <c r="T11" s="3">
        <v>0</v>
      </c>
      <c r="U11" s="1">
        <v>92</v>
      </c>
      <c r="V11" s="3">
        <f t="shared" si="1"/>
        <v>0</v>
      </c>
      <c r="W11" s="3">
        <v>260</v>
      </c>
      <c r="X11" s="3">
        <v>200</v>
      </c>
      <c r="Y11" s="3"/>
      <c r="Z11" s="3"/>
      <c r="AA11" s="3"/>
      <c r="AB11" s="4">
        <f t="shared" si="2"/>
        <v>515</v>
      </c>
      <c r="AC11" s="2">
        <f t="shared" si="3"/>
        <v>334.75</v>
      </c>
      <c r="AD11" s="2">
        <f t="shared" si="4"/>
        <v>309</v>
      </c>
      <c r="AE11" s="2">
        <f t="shared" si="5"/>
        <v>283.25</v>
      </c>
    </row>
    <row r="12" spans="1:31">
      <c r="A12" t="s">
        <v>61</v>
      </c>
      <c r="B12" t="s">
        <v>92</v>
      </c>
      <c r="E12" t="s">
        <v>80</v>
      </c>
      <c r="L12" t="s">
        <v>62</v>
      </c>
      <c r="N12" s="5"/>
      <c r="Q12" s="2">
        <f t="shared" si="0"/>
        <v>0</v>
      </c>
      <c r="R12" s="1">
        <v>105</v>
      </c>
      <c r="S12" s="3">
        <v>55</v>
      </c>
      <c r="T12" s="3">
        <v>0</v>
      </c>
      <c r="U12" s="1">
        <v>92</v>
      </c>
      <c r="V12" s="3">
        <f t="shared" si="1"/>
        <v>0</v>
      </c>
      <c r="W12" s="3">
        <v>260</v>
      </c>
      <c r="X12" s="3">
        <v>200</v>
      </c>
      <c r="Y12" s="3"/>
      <c r="Z12" s="3"/>
      <c r="AA12" s="3"/>
      <c r="AB12" s="4">
        <f t="shared" si="2"/>
        <v>515</v>
      </c>
      <c r="AC12" s="2">
        <f t="shared" si="3"/>
        <v>334.75</v>
      </c>
      <c r="AD12" s="2">
        <f t="shared" si="4"/>
        <v>309</v>
      </c>
      <c r="AE12" s="2">
        <f t="shared" si="5"/>
        <v>283.25</v>
      </c>
    </row>
    <row r="13" spans="1:31">
      <c r="A13" t="s">
        <v>61</v>
      </c>
      <c r="B13" t="s">
        <v>63</v>
      </c>
      <c r="E13" t="s">
        <v>80</v>
      </c>
      <c r="L13" t="s">
        <v>62</v>
      </c>
      <c r="N13" s="5"/>
      <c r="Q13" s="2">
        <f t="shared" si="0"/>
        <v>0</v>
      </c>
      <c r="R13" s="1">
        <v>105</v>
      </c>
      <c r="S13" s="3">
        <v>55</v>
      </c>
      <c r="T13" s="3">
        <v>0</v>
      </c>
      <c r="U13" s="1">
        <v>92</v>
      </c>
      <c r="V13" s="3">
        <f t="shared" si="1"/>
        <v>0</v>
      </c>
      <c r="W13" s="3">
        <v>260</v>
      </c>
      <c r="X13" s="3">
        <v>200</v>
      </c>
      <c r="Y13" s="3"/>
      <c r="Z13" s="3"/>
      <c r="AA13" s="3"/>
      <c r="AB13" s="4">
        <f t="shared" si="2"/>
        <v>515</v>
      </c>
      <c r="AC13" s="2">
        <f t="shared" si="3"/>
        <v>334.75</v>
      </c>
      <c r="AD13" s="2">
        <f t="shared" si="4"/>
        <v>309</v>
      </c>
      <c r="AE13" s="2">
        <f t="shared" si="5"/>
        <v>283.25</v>
      </c>
    </row>
    <row r="14" spans="1:31">
      <c r="A14" t="s">
        <v>61</v>
      </c>
      <c r="B14" t="s">
        <v>93</v>
      </c>
      <c r="E14" t="s">
        <v>80</v>
      </c>
      <c r="L14" t="s">
        <v>62</v>
      </c>
      <c r="N14" s="5"/>
      <c r="Q14" s="2">
        <f t="shared" si="0"/>
        <v>0</v>
      </c>
      <c r="R14" s="1">
        <v>105</v>
      </c>
      <c r="S14" s="3">
        <v>55</v>
      </c>
      <c r="T14" s="3">
        <v>0</v>
      </c>
      <c r="U14" s="1">
        <v>92</v>
      </c>
      <c r="V14" s="3">
        <f t="shared" si="1"/>
        <v>0</v>
      </c>
      <c r="W14" s="3">
        <v>260</v>
      </c>
      <c r="X14" s="3">
        <v>200</v>
      </c>
      <c r="Y14" s="3"/>
      <c r="Z14" s="3"/>
      <c r="AA14" s="3"/>
      <c r="AB14" s="4">
        <f t="shared" si="2"/>
        <v>515</v>
      </c>
      <c r="AC14" s="2">
        <f t="shared" si="3"/>
        <v>334.75</v>
      </c>
      <c r="AD14" s="2">
        <f t="shared" si="4"/>
        <v>309</v>
      </c>
      <c r="AE14" s="2">
        <f t="shared" si="5"/>
        <v>283.25</v>
      </c>
    </row>
    <row r="15" spans="1:31">
      <c r="A15" t="s">
        <v>61</v>
      </c>
      <c r="B15" t="s">
        <v>64</v>
      </c>
      <c r="E15" t="s">
        <v>80</v>
      </c>
      <c r="L15" t="s">
        <v>62</v>
      </c>
      <c r="N15" s="5"/>
      <c r="Q15" s="2">
        <f t="shared" si="0"/>
        <v>0</v>
      </c>
      <c r="R15" s="1">
        <v>105</v>
      </c>
      <c r="S15" s="3">
        <v>55</v>
      </c>
      <c r="T15" s="3">
        <v>0</v>
      </c>
      <c r="U15" s="1">
        <v>92</v>
      </c>
      <c r="V15" s="3">
        <f t="shared" si="1"/>
        <v>0</v>
      </c>
      <c r="W15" s="3">
        <v>260</v>
      </c>
      <c r="X15" s="3">
        <v>200</v>
      </c>
      <c r="Y15" s="3"/>
      <c r="Z15" s="3"/>
      <c r="AA15" s="3"/>
      <c r="AB15" s="4">
        <f t="shared" si="2"/>
        <v>515</v>
      </c>
      <c r="AC15" s="2">
        <f t="shared" si="3"/>
        <v>334.75</v>
      </c>
      <c r="AD15" s="2">
        <f t="shared" si="4"/>
        <v>309</v>
      </c>
      <c r="AE15" s="2">
        <f t="shared" si="5"/>
        <v>283.25</v>
      </c>
    </row>
    <row r="16" spans="1:31">
      <c r="A16" t="s">
        <v>61</v>
      </c>
      <c r="B16" t="s">
        <v>86</v>
      </c>
      <c r="E16" t="s">
        <v>80</v>
      </c>
      <c r="L16" t="s">
        <v>62</v>
      </c>
      <c r="N16" s="5"/>
      <c r="Q16" s="2">
        <f t="shared" si="0"/>
        <v>0</v>
      </c>
      <c r="R16" s="1">
        <v>105</v>
      </c>
      <c r="S16" s="3">
        <v>55</v>
      </c>
      <c r="T16" s="3">
        <v>0</v>
      </c>
      <c r="U16" s="1">
        <v>92</v>
      </c>
      <c r="V16" s="3">
        <f t="shared" si="1"/>
        <v>0</v>
      </c>
      <c r="W16" s="3">
        <v>260</v>
      </c>
      <c r="X16" s="3">
        <v>200</v>
      </c>
      <c r="Y16" s="3"/>
      <c r="Z16" s="3"/>
      <c r="AA16" s="3"/>
      <c r="AB16" s="4">
        <f t="shared" si="2"/>
        <v>515</v>
      </c>
      <c r="AC16" s="2">
        <f t="shared" si="3"/>
        <v>334.75</v>
      </c>
      <c r="AD16" s="2">
        <f t="shared" si="4"/>
        <v>309</v>
      </c>
      <c r="AE16" s="2">
        <f t="shared" si="5"/>
        <v>283.25</v>
      </c>
    </row>
    <row r="17" spans="1:31">
      <c r="A17" t="s">
        <v>61</v>
      </c>
      <c r="B17" t="s">
        <v>87</v>
      </c>
      <c r="E17" t="s">
        <v>88</v>
      </c>
      <c r="L17" t="s">
        <v>62</v>
      </c>
      <c r="N17" s="5"/>
      <c r="Q17" s="2">
        <f t="shared" si="0"/>
        <v>0</v>
      </c>
      <c r="R17" s="1">
        <v>105</v>
      </c>
      <c r="S17" s="3">
        <v>55</v>
      </c>
      <c r="T17" s="3">
        <v>0</v>
      </c>
      <c r="U17" s="1">
        <v>92</v>
      </c>
      <c r="V17" s="3">
        <f t="shared" si="1"/>
        <v>0</v>
      </c>
      <c r="W17" s="3">
        <v>260</v>
      </c>
      <c r="X17" s="3">
        <v>200</v>
      </c>
      <c r="Y17" s="3"/>
      <c r="Z17" s="3"/>
      <c r="AA17" s="3"/>
      <c r="AB17" s="4">
        <f t="shared" si="2"/>
        <v>515</v>
      </c>
      <c r="AC17" s="2">
        <f t="shared" si="3"/>
        <v>334.75</v>
      </c>
      <c r="AD17" s="2">
        <f t="shared" si="4"/>
        <v>309</v>
      </c>
      <c r="AE17" s="2">
        <f t="shared" si="5"/>
        <v>283.25</v>
      </c>
    </row>
    <row r="18" spans="1:31">
      <c r="A18" t="s">
        <v>61</v>
      </c>
      <c r="B18" t="s">
        <v>65</v>
      </c>
      <c r="E18" t="s">
        <v>91</v>
      </c>
      <c r="L18" t="s">
        <v>62</v>
      </c>
      <c r="N18" s="5"/>
      <c r="Q18" s="2">
        <f t="shared" si="0"/>
        <v>0</v>
      </c>
      <c r="R18" s="1">
        <v>105</v>
      </c>
      <c r="S18" s="3">
        <v>55</v>
      </c>
      <c r="T18" s="3">
        <v>0</v>
      </c>
      <c r="U18" s="1">
        <v>92</v>
      </c>
      <c r="V18" s="3">
        <f t="shared" si="1"/>
        <v>0</v>
      </c>
      <c r="W18" s="3">
        <v>260</v>
      </c>
      <c r="X18" s="3">
        <v>200</v>
      </c>
      <c r="Y18" s="3"/>
      <c r="Z18" s="3"/>
      <c r="AA18" s="3"/>
      <c r="AB18" s="4">
        <f t="shared" si="2"/>
        <v>515</v>
      </c>
      <c r="AC18" s="2">
        <f t="shared" si="3"/>
        <v>334.75</v>
      </c>
      <c r="AD18" s="2">
        <f t="shared" si="4"/>
        <v>309</v>
      </c>
      <c r="AE18" s="2">
        <f t="shared" si="5"/>
        <v>283.25</v>
      </c>
    </row>
    <row r="19" spans="1:31">
      <c r="A19" t="s">
        <v>61</v>
      </c>
      <c r="B19" t="s">
        <v>90</v>
      </c>
      <c r="E19" t="s">
        <v>91</v>
      </c>
      <c r="L19" t="s">
        <v>62</v>
      </c>
      <c r="N19" s="5"/>
      <c r="Q19" s="2">
        <f t="shared" si="0"/>
        <v>0</v>
      </c>
      <c r="R19" s="1">
        <v>105</v>
      </c>
      <c r="S19" s="3">
        <v>55</v>
      </c>
      <c r="T19" s="3">
        <v>0</v>
      </c>
      <c r="U19" s="1">
        <v>92</v>
      </c>
      <c r="V19" s="3">
        <f t="shared" si="1"/>
        <v>0</v>
      </c>
      <c r="W19" s="3">
        <v>260</v>
      </c>
      <c r="X19" s="3">
        <v>200</v>
      </c>
      <c r="Y19" s="3"/>
      <c r="Z19" s="3"/>
      <c r="AA19" s="3"/>
      <c r="AB19" s="4">
        <f t="shared" si="2"/>
        <v>515</v>
      </c>
      <c r="AC19" s="2">
        <f t="shared" si="3"/>
        <v>334.75</v>
      </c>
      <c r="AD19" s="2">
        <f t="shared" si="4"/>
        <v>309</v>
      </c>
      <c r="AE19" s="2">
        <f t="shared" si="5"/>
        <v>283.25</v>
      </c>
    </row>
    <row r="20" spans="1:31">
      <c r="A20" t="s">
        <v>61</v>
      </c>
      <c r="B20" t="s">
        <v>94</v>
      </c>
      <c r="E20" t="s">
        <v>95</v>
      </c>
      <c r="L20" t="s">
        <v>62</v>
      </c>
      <c r="N20" s="5"/>
      <c r="Q20" s="2">
        <f t="shared" si="0"/>
        <v>0</v>
      </c>
      <c r="R20" s="1">
        <v>105</v>
      </c>
      <c r="S20" s="3">
        <v>55</v>
      </c>
      <c r="T20" s="3">
        <v>0</v>
      </c>
      <c r="U20" s="1">
        <v>92</v>
      </c>
      <c r="V20" s="3">
        <f t="shared" si="1"/>
        <v>0</v>
      </c>
      <c r="W20" s="3">
        <v>260</v>
      </c>
      <c r="X20" s="3">
        <v>200</v>
      </c>
      <c r="Y20" s="3"/>
      <c r="Z20" s="3"/>
      <c r="AA20" s="3"/>
      <c r="AB20" s="4">
        <f t="shared" si="2"/>
        <v>515</v>
      </c>
      <c r="AC20" s="2">
        <f t="shared" si="3"/>
        <v>334.75</v>
      </c>
      <c r="AD20" s="2">
        <f t="shared" si="4"/>
        <v>309</v>
      </c>
      <c r="AE20" s="2">
        <f t="shared" si="5"/>
        <v>283.25</v>
      </c>
    </row>
    <row r="21" spans="1:31">
      <c r="A21" t="s">
        <v>61</v>
      </c>
      <c r="B21" t="s">
        <v>96</v>
      </c>
      <c r="E21" t="s">
        <v>95</v>
      </c>
      <c r="L21" t="s">
        <v>62</v>
      </c>
      <c r="N21" s="5"/>
      <c r="Q21" s="2">
        <f t="shared" si="0"/>
        <v>0</v>
      </c>
      <c r="R21" s="1">
        <v>105</v>
      </c>
      <c r="S21" s="3">
        <v>55</v>
      </c>
      <c r="T21" s="3">
        <v>0</v>
      </c>
      <c r="U21" s="1">
        <v>92</v>
      </c>
      <c r="V21" s="3">
        <f t="shared" si="1"/>
        <v>0</v>
      </c>
      <c r="W21" s="3">
        <v>260</v>
      </c>
      <c r="X21" s="3">
        <v>200</v>
      </c>
      <c r="Y21" s="3"/>
      <c r="Z21" s="3"/>
      <c r="AA21" s="3"/>
      <c r="AB21" s="4">
        <f t="shared" si="2"/>
        <v>515</v>
      </c>
      <c r="AC21" s="2">
        <f t="shared" si="3"/>
        <v>334.75</v>
      </c>
      <c r="AD21" s="2">
        <f t="shared" si="4"/>
        <v>309</v>
      </c>
      <c r="AE21" s="2">
        <f t="shared" si="5"/>
        <v>283.25</v>
      </c>
    </row>
    <row r="22" spans="1:31">
      <c r="A22" t="s">
        <v>61</v>
      </c>
      <c r="B22" t="s">
        <v>66</v>
      </c>
      <c r="E22" t="s">
        <v>95</v>
      </c>
      <c r="L22" t="s">
        <v>62</v>
      </c>
      <c r="N22" s="5"/>
      <c r="Q22" s="2">
        <f t="shared" si="0"/>
        <v>0</v>
      </c>
      <c r="R22" s="1">
        <v>105</v>
      </c>
      <c r="S22" s="3">
        <v>55</v>
      </c>
      <c r="T22" s="3">
        <v>0</v>
      </c>
      <c r="U22" s="1">
        <v>92</v>
      </c>
      <c r="V22" s="3">
        <f t="shared" si="1"/>
        <v>0</v>
      </c>
      <c r="W22" s="3">
        <v>260</v>
      </c>
      <c r="X22" s="3">
        <v>200</v>
      </c>
      <c r="Y22" s="3"/>
      <c r="Z22" s="3"/>
      <c r="AA22" s="3"/>
      <c r="AB22" s="4">
        <f t="shared" si="2"/>
        <v>515</v>
      </c>
      <c r="AC22" s="2">
        <f t="shared" si="3"/>
        <v>334.75</v>
      </c>
      <c r="AD22" s="2">
        <f t="shared" si="4"/>
        <v>309</v>
      </c>
      <c r="AE22" s="2">
        <f t="shared" si="5"/>
        <v>283.25</v>
      </c>
    </row>
    <row r="23" spans="1:31">
      <c r="A23" t="s">
        <v>61</v>
      </c>
      <c r="B23" t="s">
        <v>67</v>
      </c>
      <c r="E23" t="s">
        <v>95</v>
      </c>
      <c r="L23" t="s">
        <v>62</v>
      </c>
      <c r="N23" s="5"/>
      <c r="Q23" s="2">
        <f t="shared" si="0"/>
        <v>0</v>
      </c>
      <c r="R23" s="1">
        <v>105</v>
      </c>
      <c r="S23" s="3">
        <v>55</v>
      </c>
      <c r="T23" s="3">
        <v>0</v>
      </c>
      <c r="U23" s="1">
        <v>92</v>
      </c>
      <c r="V23" s="3">
        <f t="shared" si="1"/>
        <v>0</v>
      </c>
      <c r="W23" s="3">
        <v>260</v>
      </c>
      <c r="X23" s="3">
        <v>200</v>
      </c>
      <c r="Y23" s="3"/>
      <c r="Z23" s="3"/>
      <c r="AA23" s="3"/>
      <c r="AB23" s="4">
        <f t="shared" si="2"/>
        <v>515</v>
      </c>
      <c r="AC23" s="2">
        <f t="shared" si="3"/>
        <v>334.75</v>
      </c>
      <c r="AD23" s="2">
        <f t="shared" si="4"/>
        <v>309</v>
      </c>
      <c r="AE23" s="2">
        <f t="shared" si="5"/>
        <v>283.25</v>
      </c>
    </row>
    <row r="24" spans="1:31">
      <c r="A24" t="s">
        <v>61</v>
      </c>
      <c r="B24" t="s">
        <v>68</v>
      </c>
      <c r="E24" t="s">
        <v>95</v>
      </c>
      <c r="L24" t="s">
        <v>62</v>
      </c>
      <c r="N24" s="5"/>
      <c r="Q24" s="2">
        <f t="shared" si="0"/>
        <v>0</v>
      </c>
      <c r="R24" s="1">
        <v>105</v>
      </c>
      <c r="S24" s="3">
        <v>55</v>
      </c>
      <c r="T24" s="3">
        <v>0</v>
      </c>
      <c r="U24" s="1">
        <v>92</v>
      </c>
      <c r="V24" s="3">
        <f t="shared" si="1"/>
        <v>0</v>
      </c>
      <c r="W24" s="3">
        <v>260</v>
      </c>
      <c r="X24" s="3">
        <v>200</v>
      </c>
      <c r="Y24" s="3"/>
      <c r="Z24" s="3"/>
      <c r="AA24" s="3"/>
      <c r="AB24" s="4">
        <f t="shared" si="2"/>
        <v>515</v>
      </c>
      <c r="AC24" s="2">
        <f t="shared" si="3"/>
        <v>334.75</v>
      </c>
      <c r="AD24" s="2">
        <f t="shared" si="4"/>
        <v>309</v>
      </c>
      <c r="AE24" s="2">
        <f t="shared" si="5"/>
        <v>283.25</v>
      </c>
    </row>
    <row r="25" spans="1:31">
      <c r="A25" t="s">
        <v>61</v>
      </c>
      <c r="B25" t="s">
        <v>100</v>
      </c>
      <c r="E25" t="s">
        <v>95</v>
      </c>
      <c r="L25" t="s">
        <v>62</v>
      </c>
      <c r="N25" s="5"/>
      <c r="Q25" s="2">
        <f t="shared" si="0"/>
        <v>0</v>
      </c>
      <c r="R25" s="1">
        <v>105</v>
      </c>
      <c r="S25" s="3">
        <v>55</v>
      </c>
      <c r="T25" s="3">
        <v>0</v>
      </c>
      <c r="U25" s="1">
        <v>92</v>
      </c>
      <c r="V25" s="3">
        <f t="shared" si="1"/>
        <v>0</v>
      </c>
      <c r="W25" s="3">
        <v>260</v>
      </c>
      <c r="X25" s="3">
        <v>200</v>
      </c>
      <c r="Y25" s="3"/>
      <c r="Z25" s="3"/>
      <c r="AA25" s="3"/>
      <c r="AB25" s="4">
        <f t="shared" si="2"/>
        <v>515</v>
      </c>
      <c r="AC25" s="2">
        <f t="shared" si="3"/>
        <v>334.75</v>
      </c>
      <c r="AD25" s="2">
        <f t="shared" si="4"/>
        <v>309</v>
      </c>
      <c r="AE25" s="2">
        <f t="shared" si="5"/>
        <v>283.25</v>
      </c>
    </row>
    <row r="26" spans="1:31">
      <c r="A26" t="s">
        <v>61</v>
      </c>
      <c r="B26" t="s">
        <v>99</v>
      </c>
      <c r="E26" t="s">
        <v>95</v>
      </c>
      <c r="L26" t="s">
        <v>62</v>
      </c>
      <c r="N26" s="5"/>
      <c r="Q26" s="2">
        <f t="shared" si="0"/>
        <v>0</v>
      </c>
      <c r="R26" s="1">
        <v>105</v>
      </c>
      <c r="S26" s="3">
        <v>55</v>
      </c>
      <c r="T26" s="3">
        <v>0</v>
      </c>
      <c r="U26" s="1">
        <v>92</v>
      </c>
      <c r="V26" s="3">
        <f t="shared" si="1"/>
        <v>0</v>
      </c>
      <c r="W26" s="3">
        <v>260</v>
      </c>
      <c r="X26" s="3">
        <v>200</v>
      </c>
      <c r="Y26" s="3"/>
      <c r="Z26" s="3"/>
      <c r="AA26" s="3"/>
      <c r="AB26" s="4">
        <f t="shared" si="2"/>
        <v>515</v>
      </c>
      <c r="AC26" s="2">
        <f t="shared" si="3"/>
        <v>334.75</v>
      </c>
      <c r="AD26" s="2">
        <f t="shared" si="4"/>
        <v>309</v>
      </c>
      <c r="AE26" s="2">
        <f t="shared" si="5"/>
        <v>283.25</v>
      </c>
    </row>
    <row r="27" spans="1:31">
      <c r="A27" t="s">
        <v>61</v>
      </c>
      <c r="B27" t="s">
        <v>108</v>
      </c>
      <c r="E27" t="s">
        <v>95</v>
      </c>
      <c r="H27" s="7"/>
      <c r="L27" t="s">
        <v>62</v>
      </c>
      <c r="N27" s="5"/>
      <c r="Q27" s="2">
        <f t="shared" si="0"/>
        <v>0</v>
      </c>
      <c r="R27" s="1">
        <v>105</v>
      </c>
      <c r="S27" s="3">
        <v>55</v>
      </c>
      <c r="T27" s="3">
        <v>0</v>
      </c>
      <c r="U27" s="1">
        <v>92</v>
      </c>
      <c r="V27" s="3">
        <f t="shared" si="1"/>
        <v>0</v>
      </c>
      <c r="W27" s="3">
        <v>260</v>
      </c>
      <c r="X27" s="3">
        <v>200</v>
      </c>
      <c r="Y27" s="3"/>
      <c r="Z27" s="3"/>
      <c r="AA27" s="3"/>
      <c r="AB27" s="4">
        <f t="shared" si="2"/>
        <v>515</v>
      </c>
      <c r="AC27" s="2">
        <f t="shared" si="3"/>
        <v>334.75</v>
      </c>
      <c r="AD27" s="2">
        <f t="shared" si="4"/>
        <v>309</v>
      </c>
      <c r="AE27" s="2">
        <f t="shared" si="5"/>
        <v>283.25</v>
      </c>
    </row>
    <row r="28" spans="1:31">
      <c r="A28" t="s">
        <v>61</v>
      </c>
      <c r="B28" t="s">
        <v>97</v>
      </c>
      <c r="E28" t="s">
        <v>95</v>
      </c>
      <c r="L28" t="s">
        <v>62</v>
      </c>
      <c r="N28" s="5"/>
      <c r="Q28" s="2">
        <f t="shared" si="0"/>
        <v>0</v>
      </c>
      <c r="R28" s="1">
        <v>105</v>
      </c>
      <c r="S28" s="3">
        <v>55</v>
      </c>
      <c r="T28" s="3">
        <v>0</v>
      </c>
      <c r="U28" s="1">
        <v>92</v>
      </c>
      <c r="V28" s="3">
        <f t="shared" si="1"/>
        <v>0</v>
      </c>
      <c r="W28" s="3">
        <v>260</v>
      </c>
      <c r="X28" s="3">
        <v>200</v>
      </c>
      <c r="Y28" s="3"/>
      <c r="Z28" s="3"/>
      <c r="AA28" s="3"/>
      <c r="AB28" s="4">
        <f t="shared" si="2"/>
        <v>515</v>
      </c>
      <c r="AC28" s="2">
        <f t="shared" si="3"/>
        <v>334.75</v>
      </c>
      <c r="AD28" s="2">
        <f t="shared" si="4"/>
        <v>309</v>
      </c>
      <c r="AE28" s="2">
        <f t="shared" si="5"/>
        <v>283.25</v>
      </c>
    </row>
    <row r="29" spans="1:31">
      <c r="A29" t="s">
        <v>69</v>
      </c>
      <c r="B29" t="s">
        <v>101</v>
      </c>
      <c r="E29" t="s">
        <v>95</v>
      </c>
      <c r="L29" t="s">
        <v>62</v>
      </c>
      <c r="Q29" s="2">
        <f t="shared" si="0"/>
        <v>0</v>
      </c>
      <c r="R29" s="1">
        <v>105</v>
      </c>
      <c r="S29" s="3">
        <v>55</v>
      </c>
      <c r="T29" s="3">
        <v>0</v>
      </c>
      <c r="U29" s="1">
        <v>92</v>
      </c>
      <c r="V29" s="3">
        <f t="shared" si="1"/>
        <v>0</v>
      </c>
      <c r="W29" s="3">
        <v>260</v>
      </c>
      <c r="X29" s="3">
        <v>200</v>
      </c>
      <c r="Y29" s="3"/>
      <c r="Z29" s="3"/>
      <c r="AA29" s="3"/>
      <c r="AB29" s="4">
        <f t="shared" si="2"/>
        <v>515</v>
      </c>
      <c r="AC29" s="2">
        <f t="shared" si="3"/>
        <v>334.75</v>
      </c>
      <c r="AD29" s="2">
        <f t="shared" si="4"/>
        <v>309</v>
      </c>
      <c r="AE29" s="2">
        <f t="shared" si="5"/>
        <v>283.25</v>
      </c>
    </row>
    <row r="30" spans="1:31">
      <c r="A30" t="s">
        <v>69</v>
      </c>
      <c r="B30" t="s">
        <v>103</v>
      </c>
      <c r="E30" t="s">
        <v>78</v>
      </c>
      <c r="L30" t="s">
        <v>62</v>
      </c>
      <c r="Q30" s="2">
        <f t="shared" si="0"/>
        <v>0</v>
      </c>
      <c r="R30" s="1">
        <v>105</v>
      </c>
      <c r="S30" s="3">
        <v>55</v>
      </c>
      <c r="T30" s="3">
        <v>0</v>
      </c>
      <c r="U30" s="1">
        <v>92</v>
      </c>
      <c r="V30" s="3">
        <f t="shared" si="1"/>
        <v>0</v>
      </c>
      <c r="W30" s="3">
        <v>260</v>
      </c>
      <c r="X30" s="3">
        <v>200</v>
      </c>
      <c r="Y30" s="3"/>
      <c r="Z30" s="3"/>
      <c r="AA30" s="3"/>
      <c r="AB30" s="4">
        <f t="shared" si="2"/>
        <v>515</v>
      </c>
      <c r="AC30" s="2">
        <f t="shared" si="3"/>
        <v>334.75</v>
      </c>
      <c r="AD30" s="2">
        <f t="shared" si="4"/>
        <v>309</v>
      </c>
      <c r="AE30" s="2">
        <f t="shared" si="5"/>
        <v>283.25</v>
      </c>
    </row>
    <row r="31" spans="1:31">
      <c r="A31" t="s">
        <v>69</v>
      </c>
      <c r="B31" t="s">
        <v>104</v>
      </c>
      <c r="E31" t="s">
        <v>95</v>
      </c>
      <c r="L31" t="s">
        <v>62</v>
      </c>
      <c r="Q31" s="2">
        <f t="shared" si="0"/>
        <v>0</v>
      </c>
      <c r="R31" s="1">
        <v>105</v>
      </c>
      <c r="S31" s="3">
        <v>55</v>
      </c>
      <c r="T31" s="3">
        <v>0</v>
      </c>
      <c r="U31" s="1">
        <v>92</v>
      </c>
      <c r="V31" s="3">
        <f t="shared" si="1"/>
        <v>0</v>
      </c>
      <c r="W31" s="3">
        <v>260</v>
      </c>
      <c r="X31" s="3">
        <v>200</v>
      </c>
      <c r="Y31" s="3"/>
      <c r="Z31" s="3"/>
      <c r="AA31" s="3"/>
      <c r="AB31" s="4">
        <f>Q31+S31+T31+V31+W31+X31</f>
        <v>515</v>
      </c>
      <c r="AC31" s="2">
        <f t="shared" si="3"/>
        <v>334.75</v>
      </c>
      <c r="AD31" s="2">
        <f t="shared" si="4"/>
        <v>309</v>
      </c>
      <c r="AE31" s="2">
        <f t="shared" si="5"/>
        <v>283.25</v>
      </c>
    </row>
    <row r="32" spans="1:31">
      <c r="A32" t="s">
        <v>61</v>
      </c>
      <c r="B32" s="1" t="s">
        <v>110</v>
      </c>
      <c r="C32" s="1">
        <v>18.07</v>
      </c>
      <c r="D32" s="1"/>
      <c r="E32" s="1" t="s">
        <v>111</v>
      </c>
      <c r="F32" s="1" t="s">
        <v>76</v>
      </c>
      <c r="G32" s="1"/>
      <c r="H32" s="1">
        <v>7733</v>
      </c>
      <c r="I32" s="1">
        <v>1500</v>
      </c>
      <c r="J32" s="1">
        <v>4.5</v>
      </c>
      <c r="K32" s="1" t="s">
        <v>70</v>
      </c>
      <c r="L32" s="1" t="s">
        <v>62</v>
      </c>
      <c r="M32" s="1" t="s">
        <v>72</v>
      </c>
      <c r="N32" s="6">
        <v>1230000</v>
      </c>
      <c r="O32" s="1">
        <v>1230000</v>
      </c>
      <c r="P32" s="1">
        <v>10.856999999999999</v>
      </c>
      <c r="Q32" s="2">
        <f>O32/R32</f>
        <v>11714.285714285714</v>
      </c>
      <c r="R32" s="1">
        <v>105</v>
      </c>
      <c r="S32" s="3">
        <v>55</v>
      </c>
      <c r="T32" s="3">
        <v>0</v>
      </c>
      <c r="U32" s="1">
        <v>92</v>
      </c>
      <c r="V32" s="3">
        <f>P32*U32</f>
        <v>998.84399999999994</v>
      </c>
      <c r="W32" s="3">
        <v>260</v>
      </c>
      <c r="X32" s="3">
        <v>200</v>
      </c>
      <c r="Y32" s="3">
        <v>200</v>
      </c>
      <c r="Z32" s="3" t="s">
        <v>109</v>
      </c>
      <c r="AA32" s="3" t="s">
        <v>109</v>
      </c>
      <c r="AB32" s="4">
        <f>Q32+S32+T32+V32+W32+X32</f>
        <v>13228.129714285713</v>
      </c>
      <c r="AC32" s="2">
        <f>AB32*0.65</f>
        <v>8598.2843142857146</v>
      </c>
      <c r="AD32" s="2">
        <f>AB32*0.6</f>
        <v>7936.877828571427</v>
      </c>
      <c r="AE32" s="2">
        <f>AB32*0.55</f>
        <v>7275.4713428571431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Glenn Keatley</cp:lastModifiedBy>
  <cp:lastPrinted>2019-10-11T02:07:02Z</cp:lastPrinted>
  <dcterms:created xsi:type="dcterms:W3CDTF">2019-09-25T07:03:25Z</dcterms:created>
  <dcterms:modified xsi:type="dcterms:W3CDTF">2019-10-30T03:53:48Z</dcterms:modified>
</cp:coreProperties>
</file>