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6.202\usr\ZAdmin\伝田_森_西田_石橋_小笠原_遠藤_石上専用\IBC請求書\IBC請求書平成30年1月～\201909\"/>
    </mc:Choice>
  </mc:AlternateContent>
  <xr:revisionPtr revIDLastSave="0" documentId="13_ncr:1_{60F48FE0-515C-4416-A1DF-BE100B9889AB}" xr6:coauthVersionLast="45" xr6:coauthVersionMax="45" xr10:uidLastSave="{00000000-0000-0000-0000-000000000000}"/>
  <bookViews>
    <workbookView xWindow="-120" yWindow="-120" windowWidth="19440" windowHeight="15000" tabRatio="649" xr2:uid="{00000000-000D-0000-FFFF-FFFF00000000}"/>
  </bookViews>
  <sheets>
    <sheet name="invoice" sheetId="3" r:id="rId1"/>
    <sheet name="Shipping" sheetId="55" r:id="rId2"/>
    <sheet name="JAAI()" sheetId="19" r:id="rId3"/>
    <sheet name="RWI（）" sheetId="22" r:id="rId4"/>
    <sheet name="Other()" sheetId="49" r:id="rId5"/>
    <sheet name="Transportation()" sheetId="45" r:id="rId6"/>
    <sheet name="JEVIC()" sheetId="50" r:id="rId7"/>
    <sheet name="Import()" sheetId="46" r:id="rId8"/>
    <sheet name="Storage()" sheetId="47" r:id="rId9"/>
  </sheets>
  <definedNames>
    <definedName name="_xlnm._FilterDatabase" localSheetId="1" hidden="1">Shipping!$A$456:$O$456</definedName>
    <definedName name="_xlnm.Print_Area" localSheetId="1">Shipping!$A$2:$J$255</definedName>
    <definedName name="_xlnm.Print_Titles" localSheetId="1">Shipping!$2:$2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5" i="3" l="1"/>
  <c r="K390" i="55" l="1"/>
  <c r="K391" i="55"/>
  <c r="K392" i="55"/>
  <c r="K393" i="55"/>
  <c r="K394" i="55"/>
  <c r="K395" i="55"/>
  <c r="K396" i="55"/>
  <c r="K397" i="55"/>
  <c r="K398" i="55"/>
  <c r="K399" i="55"/>
  <c r="K400" i="55"/>
  <c r="K401" i="55"/>
  <c r="K402" i="55"/>
  <c r="K403" i="55"/>
  <c r="K404" i="55"/>
  <c r="K405" i="55"/>
  <c r="K406" i="55"/>
  <c r="K407" i="55"/>
  <c r="K408" i="55"/>
  <c r="K409" i="55"/>
  <c r="K410" i="55"/>
  <c r="K411" i="55"/>
  <c r="K412" i="55"/>
  <c r="K413" i="55"/>
  <c r="K414" i="55"/>
  <c r="K415" i="55"/>
  <c r="K416" i="55"/>
  <c r="K417" i="55"/>
  <c r="K418" i="55"/>
  <c r="K419" i="55"/>
  <c r="K420" i="55"/>
  <c r="K421" i="55"/>
  <c r="K422" i="55"/>
  <c r="K423" i="55"/>
  <c r="K424" i="55"/>
  <c r="K425" i="55"/>
  <c r="K426" i="55"/>
  <c r="K427" i="55"/>
  <c r="K428" i="55"/>
  <c r="K429" i="55"/>
  <c r="K430" i="55"/>
  <c r="K431" i="55"/>
  <c r="K432" i="55"/>
  <c r="K433" i="55"/>
  <c r="K434" i="55"/>
  <c r="K435" i="55"/>
  <c r="K436" i="55"/>
  <c r="K437" i="55"/>
  <c r="K438" i="55"/>
  <c r="K439" i="55"/>
  <c r="K440" i="55"/>
  <c r="K441" i="55"/>
  <c r="K442" i="55"/>
  <c r="K443" i="55"/>
  <c r="K444" i="55"/>
  <c r="K445" i="55"/>
  <c r="K446" i="55"/>
  <c r="K447" i="55"/>
  <c r="K448" i="55"/>
  <c r="K449" i="55"/>
  <c r="K450" i="55"/>
  <c r="K451" i="55"/>
  <c r="K452" i="55"/>
  <c r="K453" i="55"/>
  <c r="K454" i="55"/>
  <c r="K455" i="55"/>
  <c r="K456" i="55"/>
  <c r="K457" i="55"/>
  <c r="K458" i="55"/>
  <c r="K459" i="55"/>
  <c r="K460" i="55"/>
  <c r="K461" i="55"/>
  <c r="K462" i="55"/>
  <c r="K463" i="55"/>
  <c r="K464" i="55"/>
  <c r="K465" i="55"/>
  <c r="K466" i="55"/>
  <c r="K467" i="55"/>
  <c r="K468" i="55"/>
  <c r="K469" i="55"/>
  <c r="K470" i="55"/>
  <c r="K471" i="55"/>
  <c r="K472" i="55"/>
  <c r="K473" i="55"/>
  <c r="K474" i="55"/>
  <c r="K475" i="55"/>
  <c r="K476" i="55"/>
  <c r="K477" i="55"/>
  <c r="K478" i="55"/>
  <c r="K479" i="55"/>
  <c r="K480" i="55"/>
  <c r="K481" i="55"/>
  <c r="K482" i="55"/>
  <c r="K483" i="55"/>
  <c r="K484" i="55"/>
  <c r="K485" i="55"/>
  <c r="K486" i="55"/>
  <c r="K487" i="55"/>
  <c r="K488" i="55"/>
  <c r="K489" i="55"/>
  <c r="K490" i="55"/>
  <c r="K491" i="55"/>
  <c r="K492" i="55"/>
  <c r="K493" i="55"/>
  <c r="K494" i="55"/>
  <c r="K495" i="55"/>
  <c r="K496" i="55"/>
  <c r="K497" i="55"/>
  <c r="K498" i="55"/>
  <c r="K499" i="55"/>
  <c r="K500" i="55"/>
  <c r="K501" i="55"/>
  <c r="K502" i="55"/>
  <c r="K503" i="55"/>
  <c r="K504" i="55"/>
  <c r="K505" i="55"/>
  <c r="K506" i="55"/>
  <c r="K507" i="55"/>
  <c r="K508" i="55"/>
  <c r="K509" i="55"/>
  <c r="K510" i="55"/>
  <c r="K511" i="55"/>
  <c r="K512" i="55"/>
  <c r="K513" i="55"/>
  <c r="K514" i="55"/>
  <c r="K515" i="55"/>
  <c r="K516" i="55"/>
  <c r="K517" i="55"/>
  <c r="K518" i="55"/>
  <c r="K519" i="55"/>
  <c r="K520" i="55"/>
  <c r="K521" i="55"/>
  <c r="K522" i="55"/>
  <c r="K523" i="55"/>
  <c r="K524" i="55"/>
  <c r="K525" i="55"/>
  <c r="K526" i="55"/>
  <c r="K527" i="55"/>
  <c r="K528" i="55"/>
  <c r="K529" i="55"/>
  <c r="K530" i="55"/>
  <c r="K531" i="55"/>
  <c r="K532" i="55"/>
  <c r="K533" i="55"/>
  <c r="K534" i="55"/>
  <c r="K535" i="55"/>
  <c r="K536" i="55"/>
  <c r="K537" i="55"/>
  <c r="K538" i="55"/>
  <c r="K539" i="55"/>
  <c r="K540" i="55"/>
  <c r="K541" i="55"/>
  <c r="K542" i="55"/>
  <c r="K543" i="55"/>
  <c r="K544" i="55"/>
  <c r="K545" i="55"/>
  <c r="K546" i="55"/>
  <c r="K547" i="55"/>
  <c r="K548" i="55"/>
  <c r="K549" i="55"/>
  <c r="K550" i="55"/>
  <c r="K551" i="55"/>
  <c r="K552" i="55"/>
  <c r="K553" i="55"/>
  <c r="K554" i="55"/>
  <c r="K555" i="55"/>
  <c r="K556" i="55"/>
  <c r="K557" i="55"/>
  <c r="K558" i="55"/>
  <c r="K559" i="55"/>
  <c r="K560" i="55"/>
  <c r="K561" i="55"/>
  <c r="K562" i="55"/>
  <c r="K563" i="55"/>
  <c r="K564" i="55"/>
  <c r="K565" i="55"/>
  <c r="K566" i="55"/>
  <c r="K567" i="55"/>
  <c r="K568" i="55"/>
  <c r="K569" i="55"/>
  <c r="K570" i="55"/>
  <c r="K571" i="55"/>
  <c r="K572" i="55"/>
  <c r="K573" i="55"/>
  <c r="K574" i="55"/>
  <c r="K575" i="55"/>
  <c r="K576" i="55"/>
  <c r="K577" i="55"/>
  <c r="K578" i="55"/>
  <c r="K579" i="55"/>
  <c r="K580" i="55"/>
  <c r="K581" i="55"/>
  <c r="K582" i="55"/>
  <c r="K583" i="55"/>
  <c r="K584" i="55"/>
  <c r="K585" i="55"/>
  <c r="K586" i="55"/>
  <c r="K587" i="55"/>
  <c r="K588" i="55"/>
  <c r="K589" i="55"/>
  <c r="K590" i="55"/>
  <c r="K591" i="55"/>
  <c r="K592" i="55"/>
  <c r="K593" i="55"/>
  <c r="K594" i="55"/>
  <c r="K595" i="55"/>
  <c r="K596" i="55"/>
  <c r="K597" i="55"/>
  <c r="K598" i="55"/>
  <c r="K599" i="55"/>
  <c r="K600" i="55"/>
  <c r="K601" i="55"/>
  <c r="K602" i="55"/>
  <c r="K603" i="55"/>
  <c r="K604" i="55"/>
  <c r="K605" i="55"/>
  <c r="K606" i="55"/>
  <c r="K607" i="55"/>
  <c r="K608" i="55"/>
  <c r="K609" i="55"/>
  <c r="K610" i="55"/>
  <c r="K611" i="55"/>
  <c r="K612" i="55"/>
  <c r="K613" i="55"/>
  <c r="K614" i="55"/>
  <c r="K615" i="55"/>
  <c r="K616" i="55"/>
  <c r="K617" i="55"/>
  <c r="K618" i="55"/>
  <c r="K619" i="55"/>
  <c r="K620" i="55"/>
  <c r="K621" i="55"/>
  <c r="K622" i="55"/>
  <c r="K623" i="55"/>
  <c r="K624" i="55"/>
  <c r="K625" i="55"/>
  <c r="K626" i="55"/>
  <c r="K627" i="55"/>
  <c r="K628" i="55"/>
  <c r="K629" i="55"/>
  <c r="K630" i="55"/>
  <c r="K631" i="55"/>
  <c r="K632" i="55"/>
  <c r="K633" i="55"/>
  <c r="K634" i="55"/>
  <c r="K635" i="55"/>
  <c r="K636" i="55"/>
  <c r="K637" i="55"/>
  <c r="K638" i="55"/>
  <c r="K639" i="55"/>
  <c r="K640" i="55"/>
  <c r="K641" i="55"/>
  <c r="K642" i="55"/>
  <c r="K643" i="55"/>
  <c r="K644" i="55"/>
  <c r="K645" i="55"/>
  <c r="K646" i="55"/>
  <c r="K647" i="55"/>
  <c r="K648" i="55"/>
  <c r="K649" i="55"/>
  <c r="K650" i="55"/>
  <c r="K651" i="55"/>
  <c r="K652" i="55"/>
  <c r="K653" i="55"/>
  <c r="K654" i="55"/>
  <c r="K655" i="55"/>
  <c r="K656" i="55"/>
  <c r="K657" i="55"/>
  <c r="K658" i="55"/>
  <c r="K659" i="55"/>
  <c r="K660" i="55"/>
  <c r="K661" i="55"/>
  <c r="K662" i="55"/>
  <c r="K663" i="55"/>
  <c r="K664" i="55"/>
  <c r="K665" i="55"/>
  <c r="K666" i="55"/>
  <c r="K667" i="55"/>
  <c r="K668" i="55"/>
  <c r="K669" i="55"/>
  <c r="K670" i="55"/>
  <c r="K671" i="55"/>
  <c r="K672" i="55"/>
  <c r="K673" i="55"/>
  <c r="K674" i="55"/>
  <c r="K675" i="55"/>
  <c r="K676" i="55"/>
  <c r="K677" i="55"/>
  <c r="K678" i="55"/>
  <c r="K679" i="55"/>
  <c r="K680" i="55"/>
  <c r="K681" i="55"/>
  <c r="K682" i="55"/>
  <c r="K683" i="55"/>
  <c r="K684" i="55"/>
  <c r="K685" i="55"/>
  <c r="K686" i="55"/>
  <c r="K687" i="55"/>
  <c r="K688" i="55"/>
  <c r="K689" i="55"/>
  <c r="K690" i="55"/>
  <c r="K691" i="55"/>
  <c r="K692" i="55"/>
  <c r="K693" i="55"/>
  <c r="K694" i="55"/>
  <c r="K695" i="55"/>
  <c r="K696" i="55"/>
  <c r="K697" i="55"/>
  <c r="K698" i="55"/>
  <c r="K699" i="55"/>
  <c r="K700" i="55"/>
  <c r="K701" i="55"/>
  <c r="K702" i="55"/>
  <c r="K703" i="55"/>
  <c r="K704" i="55"/>
  <c r="K705" i="55"/>
  <c r="K706" i="55"/>
  <c r="K707" i="55"/>
  <c r="K708" i="55"/>
  <c r="K709" i="55"/>
  <c r="K710" i="55"/>
  <c r="K711" i="55"/>
  <c r="K712" i="55"/>
  <c r="K713" i="55"/>
  <c r="K714" i="55"/>
  <c r="K715" i="55"/>
  <c r="K716" i="55"/>
  <c r="K717" i="55"/>
  <c r="K718" i="55"/>
  <c r="K719" i="55"/>
  <c r="K720" i="55"/>
  <c r="K721" i="55"/>
  <c r="K722" i="55"/>
  <c r="K723" i="55"/>
  <c r="K724" i="55"/>
  <c r="K725" i="55"/>
  <c r="K726" i="55"/>
  <c r="K727" i="55"/>
  <c r="K728" i="55"/>
  <c r="K729" i="55"/>
  <c r="K730" i="55"/>
  <c r="K731" i="55"/>
  <c r="K732" i="55"/>
  <c r="K733" i="55"/>
  <c r="K734" i="55"/>
  <c r="K735" i="55"/>
  <c r="K736" i="55"/>
  <c r="K737" i="55"/>
  <c r="K738" i="55"/>
  <c r="K739" i="55"/>
  <c r="K740" i="55"/>
  <c r="K741" i="55"/>
  <c r="K742" i="55"/>
  <c r="K743" i="55"/>
  <c r="K744" i="55"/>
  <c r="K745" i="55"/>
  <c r="K746" i="55"/>
  <c r="K747" i="55"/>
  <c r="K748" i="55"/>
  <c r="K749" i="55"/>
  <c r="K750" i="55"/>
  <c r="K751" i="55"/>
  <c r="K752" i="55"/>
  <c r="K753" i="55"/>
  <c r="K754" i="55"/>
  <c r="K755" i="55"/>
  <c r="K756" i="55"/>
  <c r="K757" i="55"/>
  <c r="K758" i="55"/>
  <c r="K759" i="55"/>
  <c r="K760" i="55"/>
  <c r="K761" i="55"/>
  <c r="K762" i="55"/>
  <c r="K763" i="55"/>
  <c r="K764" i="55"/>
  <c r="K765" i="55"/>
  <c r="K766" i="55"/>
  <c r="K767" i="55"/>
  <c r="K768" i="55"/>
  <c r="K769" i="55"/>
  <c r="K770" i="55"/>
  <c r="K771" i="55"/>
  <c r="K772" i="55"/>
  <c r="K773" i="55"/>
  <c r="K774" i="55"/>
  <c r="K775" i="55"/>
  <c r="K776" i="55"/>
  <c r="K777" i="55"/>
  <c r="K778" i="55"/>
  <c r="K779" i="55"/>
  <c r="K780" i="55"/>
  <c r="K781" i="55"/>
  <c r="K782" i="55"/>
  <c r="K783" i="55"/>
  <c r="K784" i="55"/>
  <c r="K785" i="55"/>
  <c r="K786" i="55"/>
  <c r="K787" i="55"/>
  <c r="K788" i="55"/>
  <c r="K789" i="55"/>
  <c r="K790" i="55"/>
  <c r="K791" i="55"/>
  <c r="K792" i="55"/>
  <c r="K793" i="55"/>
  <c r="K794" i="55"/>
  <c r="K795" i="55"/>
  <c r="K796" i="55"/>
  <c r="K797" i="55"/>
  <c r="K798" i="55"/>
  <c r="K799" i="55"/>
  <c r="K800" i="55"/>
  <c r="K801" i="55"/>
  <c r="K802" i="55"/>
  <c r="K803" i="55"/>
  <c r="K804" i="55"/>
  <c r="K805" i="55"/>
  <c r="K806" i="55"/>
  <c r="K807" i="55"/>
  <c r="K808" i="55"/>
  <c r="K809" i="55"/>
  <c r="K810" i="55"/>
  <c r="K811" i="55"/>
  <c r="K812" i="55"/>
  <c r="K813" i="55"/>
  <c r="K814" i="55"/>
  <c r="K815" i="55"/>
  <c r="K816" i="55"/>
  <c r="K817" i="55"/>
  <c r="K818" i="55"/>
  <c r="K819" i="55"/>
  <c r="K820" i="55"/>
  <c r="K821" i="55"/>
  <c r="K822" i="55"/>
  <c r="K389" i="55"/>
  <c r="K388" i="55"/>
  <c r="K387" i="55"/>
  <c r="K386" i="55"/>
  <c r="K385" i="55"/>
  <c r="K384" i="55"/>
  <c r="K383" i="55"/>
  <c r="K382" i="55"/>
  <c r="K381" i="55"/>
  <c r="K380" i="55"/>
  <c r="K379" i="55"/>
  <c r="K378" i="55"/>
  <c r="K377" i="55"/>
  <c r="K376" i="55"/>
  <c r="K375" i="55"/>
  <c r="K374" i="55"/>
  <c r="K373" i="55"/>
  <c r="K372" i="55"/>
  <c r="K371" i="55"/>
  <c r="K370" i="55"/>
  <c r="K369" i="55"/>
  <c r="K368" i="55"/>
  <c r="K367" i="55"/>
  <c r="K366" i="55"/>
  <c r="K365" i="55"/>
  <c r="K364" i="55"/>
  <c r="K363" i="55"/>
  <c r="K362" i="55"/>
  <c r="K361" i="55"/>
  <c r="K360" i="55"/>
  <c r="K359" i="55"/>
  <c r="K358" i="55"/>
  <c r="K357" i="55"/>
  <c r="K356" i="55"/>
  <c r="K355" i="55"/>
  <c r="K354" i="55"/>
  <c r="K353" i="55"/>
  <c r="K352" i="55"/>
  <c r="K351" i="55"/>
  <c r="K350" i="55"/>
  <c r="K349" i="55"/>
  <c r="K348" i="55"/>
  <c r="K347" i="55"/>
  <c r="K346" i="55"/>
  <c r="K345" i="55"/>
  <c r="K344" i="55"/>
  <c r="K343" i="55"/>
  <c r="K342" i="55"/>
  <c r="K341" i="55"/>
  <c r="K340" i="55"/>
  <c r="K339" i="55"/>
  <c r="K338" i="55"/>
  <c r="K337" i="55"/>
  <c r="K336" i="55"/>
  <c r="K335" i="55"/>
  <c r="K334" i="55"/>
  <c r="K333" i="55"/>
  <c r="K332" i="55"/>
  <c r="K331" i="55"/>
  <c r="K330" i="55"/>
  <c r="K329" i="55"/>
  <c r="K328" i="55"/>
  <c r="K327" i="55"/>
  <c r="K326" i="55"/>
  <c r="K325" i="55"/>
  <c r="K324" i="55"/>
  <c r="K323" i="55"/>
  <c r="K322" i="55"/>
  <c r="K321" i="55"/>
  <c r="K320" i="55"/>
  <c r="K319" i="55"/>
  <c r="K318" i="55"/>
  <c r="K317" i="55"/>
  <c r="K316" i="55"/>
  <c r="K315" i="55"/>
  <c r="K314" i="55"/>
  <c r="K313" i="55"/>
  <c r="K312" i="55"/>
  <c r="K311" i="55"/>
  <c r="K310" i="55"/>
  <c r="K309" i="55"/>
  <c r="K308" i="55"/>
  <c r="K307" i="55"/>
  <c r="K306" i="55"/>
  <c r="K305" i="55"/>
  <c r="K304" i="55"/>
  <c r="K303" i="55"/>
  <c r="K302" i="55"/>
  <c r="K301" i="55"/>
  <c r="K300" i="55"/>
  <c r="K299" i="55"/>
  <c r="K298" i="55"/>
  <c r="K297" i="55"/>
  <c r="K296" i="55"/>
  <c r="K295" i="55"/>
  <c r="K294" i="55"/>
  <c r="K293" i="55"/>
  <c r="K292" i="55"/>
  <c r="K291" i="55"/>
  <c r="K290" i="55"/>
  <c r="K289" i="55"/>
  <c r="K288" i="55"/>
  <c r="K287" i="55"/>
  <c r="K286" i="55"/>
  <c r="K285" i="55"/>
  <c r="K284" i="55"/>
  <c r="K283" i="55"/>
  <c r="K282" i="55"/>
  <c r="K281" i="55"/>
  <c r="K280" i="55"/>
  <c r="K279" i="55"/>
  <c r="K278" i="55"/>
  <c r="K277" i="55"/>
  <c r="K276" i="55"/>
  <c r="K275" i="55"/>
  <c r="K274" i="55"/>
  <c r="K273" i="55"/>
  <c r="K272" i="55"/>
  <c r="K271" i="55"/>
  <c r="K270" i="55"/>
  <c r="K269" i="55"/>
  <c r="K268" i="55"/>
  <c r="K267" i="55"/>
  <c r="K266" i="55"/>
  <c r="K265" i="55"/>
  <c r="K264" i="55"/>
  <c r="K263" i="55"/>
  <c r="K262" i="55"/>
  <c r="K261" i="55"/>
  <c r="K260" i="55"/>
  <c r="K259" i="55"/>
  <c r="K258" i="55"/>
  <c r="K257" i="55"/>
  <c r="K256" i="55"/>
  <c r="K255" i="55"/>
  <c r="K254" i="55"/>
  <c r="K253" i="55"/>
  <c r="K252" i="55"/>
  <c r="K251" i="55"/>
  <c r="K250" i="55"/>
  <c r="K249" i="55"/>
  <c r="K248" i="55"/>
  <c r="K247" i="55"/>
  <c r="K246" i="55"/>
  <c r="K245" i="55"/>
  <c r="K244" i="55"/>
  <c r="K243" i="55"/>
  <c r="K242" i="55"/>
  <c r="K241" i="55"/>
  <c r="K240" i="55"/>
  <c r="K239" i="55"/>
  <c r="K238" i="55"/>
  <c r="K237" i="55"/>
  <c r="K236" i="55"/>
  <c r="K235" i="55"/>
  <c r="K234" i="55"/>
  <c r="K233" i="55"/>
  <c r="K232" i="55"/>
  <c r="K231" i="55"/>
  <c r="K230" i="55"/>
  <c r="K229" i="55"/>
  <c r="K228" i="55"/>
  <c r="K227" i="55"/>
  <c r="K226" i="55"/>
  <c r="K225" i="55"/>
  <c r="K224" i="55"/>
  <c r="K223" i="55"/>
  <c r="K222" i="55"/>
  <c r="K221" i="55"/>
  <c r="K220" i="55"/>
  <c r="K219" i="55"/>
  <c r="K218" i="55"/>
  <c r="K217" i="55"/>
  <c r="K216" i="55"/>
  <c r="K215" i="55"/>
  <c r="K214" i="55"/>
  <c r="K213" i="55"/>
  <c r="K212" i="55"/>
  <c r="K211" i="55"/>
  <c r="K210" i="55"/>
  <c r="K209" i="55"/>
  <c r="K208" i="55"/>
  <c r="K207" i="55"/>
  <c r="K206" i="55"/>
  <c r="K205" i="55"/>
  <c r="K204" i="55"/>
  <c r="K203" i="55"/>
  <c r="K202" i="55"/>
  <c r="K201" i="55"/>
  <c r="K200" i="55"/>
  <c r="K199" i="55"/>
  <c r="K198" i="55"/>
  <c r="K197" i="55"/>
  <c r="K196" i="55"/>
  <c r="K195" i="55"/>
  <c r="K194" i="55"/>
  <c r="K193" i="55"/>
  <c r="K192" i="55"/>
  <c r="K191" i="55"/>
  <c r="K190" i="55"/>
  <c r="K189" i="55"/>
  <c r="K188" i="55"/>
  <c r="K187" i="55"/>
  <c r="K186" i="55"/>
  <c r="K185" i="55"/>
  <c r="K184" i="55"/>
  <c r="K183" i="55"/>
  <c r="K182" i="55"/>
  <c r="K181" i="55"/>
  <c r="K180" i="55"/>
  <c r="K179" i="55"/>
  <c r="K178" i="55"/>
  <c r="K177" i="55"/>
  <c r="K176" i="55"/>
  <c r="K175" i="55"/>
  <c r="K174" i="55"/>
  <c r="K173" i="55"/>
  <c r="K172" i="55"/>
  <c r="K171" i="55"/>
  <c r="K170" i="55"/>
  <c r="K169" i="55"/>
  <c r="K168" i="55"/>
  <c r="K167" i="55"/>
  <c r="K166" i="55"/>
  <c r="K165" i="55"/>
  <c r="K164" i="55"/>
  <c r="K163" i="55"/>
  <c r="K162" i="55"/>
  <c r="K161" i="55"/>
  <c r="K160" i="55"/>
  <c r="K159" i="55"/>
  <c r="K158" i="55"/>
  <c r="K157" i="55"/>
  <c r="K156" i="55"/>
  <c r="K155" i="55"/>
  <c r="K154" i="55"/>
  <c r="K153" i="55"/>
  <c r="K152" i="55"/>
  <c r="K151" i="55"/>
  <c r="K150" i="55"/>
  <c r="K149" i="55"/>
  <c r="K148" i="55"/>
  <c r="K147" i="55"/>
  <c r="K146" i="55"/>
  <c r="K145" i="55"/>
  <c r="K144" i="55"/>
  <c r="K143" i="55"/>
  <c r="K142" i="55"/>
  <c r="K141" i="55"/>
  <c r="K140" i="55"/>
  <c r="K139" i="55"/>
  <c r="K138" i="55"/>
  <c r="K137" i="55"/>
  <c r="K136" i="55"/>
  <c r="K135" i="55"/>
  <c r="K134" i="55"/>
  <c r="K133" i="55"/>
  <c r="K132" i="55"/>
  <c r="K131" i="55"/>
  <c r="K130" i="55"/>
  <c r="K129" i="55"/>
  <c r="K128" i="55"/>
  <c r="K127" i="55"/>
  <c r="K126" i="55"/>
  <c r="K125" i="55"/>
  <c r="K124" i="55"/>
  <c r="K123" i="55"/>
  <c r="K122" i="55"/>
  <c r="K121" i="55"/>
  <c r="K120" i="55"/>
  <c r="K119" i="55"/>
  <c r="K118" i="55"/>
  <c r="K117" i="55"/>
  <c r="K116" i="55"/>
  <c r="K115" i="55"/>
  <c r="K114" i="55"/>
  <c r="K113" i="55"/>
  <c r="K112" i="55"/>
  <c r="K111" i="55"/>
  <c r="K110" i="55"/>
  <c r="K109" i="55"/>
  <c r="K108" i="55"/>
  <c r="K107" i="55"/>
  <c r="K106" i="55"/>
  <c r="K105" i="55"/>
  <c r="K104" i="55"/>
  <c r="K103" i="55"/>
  <c r="K102" i="55"/>
  <c r="K101" i="55"/>
  <c r="K100" i="55"/>
  <c r="K99" i="55"/>
  <c r="K98" i="55"/>
  <c r="K97" i="55"/>
  <c r="K96" i="55"/>
  <c r="K95" i="55"/>
  <c r="K94" i="55"/>
  <c r="K93" i="55"/>
  <c r="K92" i="55"/>
  <c r="K91" i="55"/>
  <c r="K90" i="55"/>
  <c r="K89" i="55"/>
  <c r="K88" i="55"/>
  <c r="K87" i="55"/>
  <c r="K86" i="55"/>
  <c r="K85" i="55"/>
  <c r="K84" i="55"/>
  <c r="K83" i="55"/>
  <c r="K82" i="55"/>
  <c r="K81" i="55"/>
  <c r="K80" i="55"/>
  <c r="K79" i="55"/>
  <c r="K78" i="55"/>
  <c r="K77" i="55"/>
  <c r="K76" i="55"/>
  <c r="K75" i="55"/>
  <c r="K74" i="55"/>
  <c r="K73" i="55"/>
  <c r="K72" i="55"/>
  <c r="K71" i="55"/>
  <c r="K70" i="55"/>
  <c r="K69" i="55"/>
  <c r="K68" i="55"/>
  <c r="K67" i="55"/>
  <c r="K66" i="55"/>
  <c r="K65" i="55"/>
  <c r="K64" i="55"/>
  <c r="K63" i="55"/>
  <c r="K62" i="55"/>
  <c r="K61" i="55"/>
  <c r="K60" i="55"/>
  <c r="K59" i="55"/>
  <c r="K58" i="55"/>
  <c r="K57" i="55"/>
  <c r="K56" i="55"/>
  <c r="K55" i="55"/>
  <c r="K54" i="55"/>
  <c r="K53" i="55"/>
  <c r="K52" i="55"/>
  <c r="K51" i="55"/>
  <c r="K50" i="55"/>
  <c r="K49" i="55"/>
  <c r="K48" i="55"/>
  <c r="K47" i="55"/>
  <c r="K46" i="55"/>
  <c r="K45" i="55"/>
  <c r="K44" i="55"/>
  <c r="K43" i="55"/>
  <c r="K42" i="55"/>
  <c r="K41" i="55"/>
  <c r="K40" i="55"/>
  <c r="K39" i="55"/>
  <c r="K38" i="55"/>
  <c r="K37" i="55"/>
  <c r="K36" i="55"/>
  <c r="K35" i="55"/>
  <c r="K34" i="55"/>
  <c r="K33" i="55"/>
  <c r="K32" i="55"/>
  <c r="K31" i="55"/>
  <c r="K30" i="55"/>
  <c r="K29" i="55"/>
  <c r="K28" i="55"/>
  <c r="K27" i="55"/>
  <c r="K26" i="55"/>
  <c r="K25" i="55"/>
  <c r="K24" i="55"/>
  <c r="K23" i="55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K7" i="55"/>
  <c r="K6" i="55"/>
  <c r="K5" i="55"/>
  <c r="K4" i="55"/>
  <c r="K3" i="55"/>
  <c r="N458" i="55" l="1"/>
  <c r="I458" i="55"/>
  <c r="H458" i="55"/>
  <c r="H325" i="55"/>
  <c r="I325" i="55"/>
  <c r="N325" i="55"/>
  <c r="H329" i="55"/>
  <c r="I329" i="55"/>
  <c r="N329" i="55"/>
  <c r="H330" i="55"/>
  <c r="I330" i="55"/>
  <c r="N330" i="55"/>
  <c r="H331" i="55"/>
  <c r="I331" i="55"/>
  <c r="N331" i="55"/>
  <c r="H332" i="55"/>
  <c r="I332" i="55"/>
  <c r="N332" i="55"/>
  <c r="H333" i="55"/>
  <c r="I333" i="55"/>
  <c r="N333" i="55"/>
  <c r="H334" i="55"/>
  <c r="I334" i="55"/>
  <c r="N334" i="55"/>
  <c r="H336" i="55"/>
  <c r="I336" i="55"/>
  <c r="N336" i="55"/>
  <c r="H337" i="55"/>
  <c r="I337" i="55"/>
  <c r="N337" i="55"/>
  <c r="H339" i="55"/>
  <c r="I339" i="55"/>
  <c r="N339" i="55"/>
  <c r="H341" i="55"/>
  <c r="I341" i="55"/>
  <c r="N341" i="55"/>
  <c r="H342" i="55"/>
  <c r="I342" i="55"/>
  <c r="N342" i="55"/>
  <c r="H343" i="55"/>
  <c r="I343" i="55"/>
  <c r="N343" i="55"/>
  <c r="H344" i="55"/>
  <c r="I344" i="55"/>
  <c r="N344" i="55"/>
  <c r="H345" i="55"/>
  <c r="I345" i="55"/>
  <c r="N345" i="55"/>
  <c r="H347" i="55"/>
  <c r="I347" i="55"/>
  <c r="N347" i="55"/>
  <c r="H348" i="55"/>
  <c r="I348" i="55"/>
  <c r="N348" i="55"/>
  <c r="H350" i="55"/>
  <c r="I350" i="55"/>
  <c r="N350" i="55"/>
  <c r="H352" i="55"/>
  <c r="I352" i="55"/>
  <c r="N352" i="55"/>
  <c r="H354" i="55"/>
  <c r="I354" i="55"/>
  <c r="N354" i="55"/>
  <c r="H355" i="55"/>
  <c r="I355" i="55"/>
  <c r="N355" i="55"/>
  <c r="H356" i="55"/>
  <c r="I356" i="55"/>
  <c r="N356" i="55"/>
  <c r="H357" i="55"/>
  <c r="I357" i="55"/>
  <c r="N357" i="55"/>
  <c r="H358" i="55"/>
  <c r="I358" i="55"/>
  <c r="N358" i="55"/>
  <c r="H359" i="55"/>
  <c r="I359" i="55"/>
  <c r="N359" i="55"/>
  <c r="H360" i="55"/>
  <c r="I360" i="55"/>
  <c r="N360" i="55"/>
  <c r="H361" i="55"/>
  <c r="I361" i="55"/>
  <c r="N361" i="55"/>
  <c r="H363" i="55"/>
  <c r="I363" i="55"/>
  <c r="N363" i="55"/>
  <c r="H364" i="55"/>
  <c r="I364" i="55"/>
  <c r="N364" i="55"/>
  <c r="H365" i="55"/>
  <c r="I365" i="55"/>
  <c r="N365" i="55"/>
  <c r="H366" i="55"/>
  <c r="I366" i="55"/>
  <c r="N366" i="55"/>
  <c r="H367" i="55"/>
  <c r="I367" i="55"/>
  <c r="N367" i="55"/>
  <c r="H368" i="55"/>
  <c r="I368" i="55"/>
  <c r="N368" i="55"/>
  <c r="H369" i="55"/>
  <c r="I369" i="55"/>
  <c r="N369" i="55"/>
  <c r="H371" i="55"/>
  <c r="I371" i="55"/>
  <c r="N371" i="55"/>
  <c r="H372" i="55"/>
  <c r="I372" i="55"/>
  <c r="N372" i="55"/>
  <c r="H373" i="55"/>
  <c r="I373" i="55"/>
  <c r="N373" i="55"/>
  <c r="H374" i="55"/>
  <c r="I374" i="55"/>
  <c r="N374" i="55"/>
  <c r="H375" i="55"/>
  <c r="I375" i="55"/>
  <c r="N375" i="55"/>
  <c r="H377" i="55"/>
  <c r="I377" i="55"/>
  <c r="N377" i="55"/>
  <c r="H379" i="55"/>
  <c r="I379" i="55"/>
  <c r="N379" i="55"/>
  <c r="H380" i="55"/>
  <c r="I380" i="55"/>
  <c r="N380" i="55"/>
  <c r="H382" i="55"/>
  <c r="I382" i="55"/>
  <c r="N382" i="55"/>
  <c r="H385" i="55"/>
  <c r="I385" i="55"/>
  <c r="N385" i="55"/>
  <c r="H387" i="55"/>
  <c r="I387" i="55"/>
  <c r="N387" i="55"/>
  <c r="H388" i="55"/>
  <c r="I388" i="55"/>
  <c r="N388" i="55"/>
  <c r="H392" i="55"/>
  <c r="I392" i="55"/>
  <c r="N392" i="55"/>
  <c r="H394" i="55"/>
  <c r="I394" i="55"/>
  <c r="N394" i="55"/>
  <c r="H395" i="55"/>
  <c r="I395" i="55"/>
  <c r="N395" i="55"/>
  <c r="H396" i="55"/>
  <c r="I396" i="55"/>
  <c r="N396" i="55"/>
  <c r="H397" i="55"/>
  <c r="I397" i="55"/>
  <c r="N397" i="55"/>
  <c r="H398" i="55"/>
  <c r="I398" i="55"/>
  <c r="N398" i="55"/>
  <c r="H399" i="55"/>
  <c r="I399" i="55"/>
  <c r="N399" i="55"/>
  <c r="H400" i="55"/>
  <c r="I400" i="55"/>
  <c r="N400" i="55"/>
  <c r="H401" i="55"/>
  <c r="I401" i="55"/>
  <c r="N401" i="55"/>
  <c r="H402" i="55"/>
  <c r="I402" i="55"/>
  <c r="N402" i="55"/>
  <c r="H405" i="55"/>
  <c r="I405" i="55"/>
  <c r="N405" i="55"/>
  <c r="H406" i="55"/>
  <c r="I406" i="55"/>
  <c r="N406" i="55"/>
  <c r="H407" i="55"/>
  <c r="I407" i="55"/>
  <c r="N407" i="55"/>
  <c r="H409" i="55"/>
  <c r="I409" i="55"/>
  <c r="N409" i="55"/>
  <c r="H412" i="55"/>
  <c r="I412" i="55"/>
  <c r="N412" i="55"/>
  <c r="H413" i="55"/>
  <c r="I413" i="55"/>
  <c r="N413" i="55"/>
  <c r="H414" i="55"/>
  <c r="I414" i="55"/>
  <c r="N414" i="55"/>
  <c r="H415" i="55"/>
  <c r="I415" i="55"/>
  <c r="N415" i="55"/>
  <c r="H417" i="55"/>
  <c r="I417" i="55"/>
  <c r="N417" i="55"/>
  <c r="H419" i="55"/>
  <c r="I419" i="55"/>
  <c r="N419" i="55"/>
  <c r="H420" i="55"/>
  <c r="I420" i="55"/>
  <c r="N420" i="55"/>
  <c r="H421" i="55"/>
  <c r="I421" i="55"/>
  <c r="N421" i="55"/>
  <c r="H422" i="55"/>
  <c r="I422" i="55"/>
  <c r="N422" i="55"/>
  <c r="H423" i="55"/>
  <c r="I423" i="55"/>
  <c r="N423" i="55"/>
  <c r="H424" i="55"/>
  <c r="I424" i="55"/>
  <c r="N424" i="55"/>
  <c r="H426" i="55"/>
  <c r="I426" i="55"/>
  <c r="N426" i="55"/>
  <c r="H429" i="55"/>
  <c r="I429" i="55"/>
  <c r="N429" i="55"/>
  <c r="H430" i="55"/>
  <c r="I430" i="55"/>
  <c r="N430" i="55"/>
  <c r="H431" i="55"/>
  <c r="I431" i="55"/>
  <c r="N431" i="55"/>
  <c r="H432" i="55"/>
  <c r="I432" i="55"/>
  <c r="N432" i="55"/>
  <c r="H433" i="55"/>
  <c r="I433" i="55"/>
  <c r="N433" i="55"/>
  <c r="H35" i="55"/>
  <c r="I35" i="55"/>
  <c r="N35" i="55"/>
  <c r="H36" i="55"/>
  <c r="I36" i="55"/>
  <c r="N36" i="55"/>
  <c r="H44" i="55"/>
  <c r="I44" i="55"/>
  <c r="N44" i="55"/>
  <c r="H49" i="55"/>
  <c r="I49" i="55"/>
  <c r="N49" i="55"/>
  <c r="H50" i="55"/>
  <c r="I50" i="55"/>
  <c r="N50" i="55"/>
  <c r="H51" i="55"/>
  <c r="I51" i="55"/>
  <c r="N51" i="55"/>
  <c r="H70" i="55"/>
  <c r="I70" i="55"/>
  <c r="N70" i="55"/>
  <c r="H72" i="55"/>
  <c r="I72" i="55"/>
  <c r="N72" i="55"/>
  <c r="H83" i="55"/>
  <c r="I83" i="55"/>
  <c r="N83" i="55"/>
  <c r="H92" i="55"/>
  <c r="I92" i="55"/>
  <c r="N92" i="55"/>
  <c r="H102" i="55"/>
  <c r="I102" i="55"/>
  <c r="N102" i="55"/>
  <c r="H129" i="55"/>
  <c r="I129" i="55"/>
  <c r="N129" i="55"/>
  <c r="H138" i="55"/>
  <c r="I138" i="55"/>
  <c r="N138" i="55"/>
  <c r="H162" i="55"/>
  <c r="I162" i="55"/>
  <c r="N162" i="55"/>
  <c r="H165" i="55"/>
  <c r="I165" i="55"/>
  <c r="N165" i="55"/>
  <c r="H167" i="55"/>
  <c r="I167" i="55"/>
  <c r="N167" i="55"/>
  <c r="H222" i="55"/>
  <c r="I222" i="55"/>
  <c r="N222" i="55"/>
  <c r="H223" i="55"/>
  <c r="I223" i="55"/>
  <c r="N223" i="55"/>
  <c r="H225" i="55"/>
  <c r="I225" i="55"/>
  <c r="N225" i="55"/>
  <c r="H226" i="55"/>
  <c r="I226" i="55"/>
  <c r="N226" i="55"/>
  <c r="H227" i="55"/>
  <c r="I227" i="55"/>
  <c r="N227" i="55"/>
  <c r="H233" i="55"/>
  <c r="I233" i="55"/>
  <c r="N233" i="55"/>
  <c r="H237" i="55"/>
  <c r="I237" i="55"/>
  <c r="N237" i="55"/>
  <c r="H238" i="55"/>
  <c r="I238" i="55"/>
  <c r="N238" i="55"/>
  <c r="H239" i="55"/>
  <c r="I239" i="55"/>
  <c r="N239" i="55"/>
  <c r="H263" i="55"/>
  <c r="I263" i="55"/>
  <c r="N263" i="55"/>
  <c r="H268" i="55"/>
  <c r="I268" i="55"/>
  <c r="N268" i="55"/>
  <c r="H280" i="55"/>
  <c r="I280" i="55"/>
  <c r="N280" i="55"/>
  <c r="H284" i="55"/>
  <c r="I284" i="55"/>
  <c r="N284" i="55"/>
  <c r="H286" i="55"/>
  <c r="I286" i="55"/>
  <c r="N286" i="55"/>
  <c r="H287" i="55"/>
  <c r="I287" i="55"/>
  <c r="N287" i="55"/>
  <c r="H293" i="55"/>
  <c r="I293" i="55"/>
  <c r="N293" i="55"/>
  <c r="H304" i="55"/>
  <c r="I304" i="55"/>
  <c r="N304" i="55"/>
  <c r="H317" i="55"/>
  <c r="I317" i="55"/>
  <c r="N317" i="55"/>
  <c r="H322" i="55"/>
  <c r="I322" i="55"/>
  <c r="N322" i="55"/>
  <c r="H328" i="55"/>
  <c r="I328" i="55"/>
  <c r="N328" i="55"/>
  <c r="H335" i="55"/>
  <c r="I335" i="55"/>
  <c r="N335" i="55"/>
  <c r="H338" i="55"/>
  <c r="I338" i="55"/>
  <c r="N338" i="55"/>
  <c r="H349" i="55"/>
  <c r="I349" i="55"/>
  <c r="N349" i="55"/>
  <c r="H351" i="55"/>
  <c r="I351" i="55"/>
  <c r="N351" i="55"/>
  <c r="H353" i="55"/>
  <c r="I353" i="55"/>
  <c r="N353" i="55"/>
  <c r="H378" i="55"/>
  <c r="I378" i="55"/>
  <c r="N378" i="55"/>
  <c r="H381" i="55"/>
  <c r="I381" i="55"/>
  <c r="N381" i="55"/>
  <c r="H386" i="55"/>
  <c r="I386" i="55"/>
  <c r="N386" i="55"/>
  <c r="H390" i="55"/>
  <c r="I390" i="55"/>
  <c r="N390" i="55"/>
  <c r="H391" i="55"/>
  <c r="I391" i="55"/>
  <c r="N391" i="55"/>
  <c r="H393" i="55"/>
  <c r="I393" i="55"/>
  <c r="N393" i="55"/>
  <c r="H410" i="55"/>
  <c r="I410" i="55"/>
  <c r="N410" i="55"/>
  <c r="H411" i="55"/>
  <c r="I411" i="55"/>
  <c r="N411" i="55"/>
  <c r="H427" i="55"/>
  <c r="I427" i="55"/>
  <c r="N427" i="55"/>
  <c r="H47" i="55"/>
  <c r="I47" i="55"/>
  <c r="N47" i="55"/>
  <c r="H61" i="55"/>
  <c r="I61" i="55"/>
  <c r="N61" i="55"/>
  <c r="H84" i="55"/>
  <c r="I84" i="55"/>
  <c r="N84" i="55"/>
  <c r="H120" i="55"/>
  <c r="I120" i="55"/>
  <c r="N120" i="55"/>
  <c r="H126" i="55"/>
  <c r="I126" i="55"/>
  <c r="N126" i="55"/>
  <c r="H139" i="55"/>
  <c r="I139" i="55"/>
  <c r="N139" i="55"/>
  <c r="H142" i="55"/>
  <c r="I142" i="55"/>
  <c r="N142" i="55"/>
  <c r="H154" i="55"/>
  <c r="I154" i="55"/>
  <c r="N154" i="55"/>
  <c r="H158" i="55"/>
  <c r="I158" i="55"/>
  <c r="N158" i="55"/>
  <c r="H166" i="55"/>
  <c r="I166" i="55"/>
  <c r="N166" i="55"/>
  <c r="H211" i="55"/>
  <c r="I211" i="55"/>
  <c r="N211" i="55"/>
  <c r="H215" i="55"/>
  <c r="I215" i="55"/>
  <c r="N215" i="55"/>
  <c r="H224" i="55"/>
  <c r="I224" i="55"/>
  <c r="N224" i="55"/>
  <c r="H228" i="55"/>
  <c r="I228" i="55"/>
  <c r="N228" i="55"/>
  <c r="H261" i="55"/>
  <c r="I261" i="55"/>
  <c r="N261" i="55"/>
  <c r="H276" i="55"/>
  <c r="I276" i="55"/>
  <c r="N276" i="55"/>
  <c r="H288" i="55"/>
  <c r="I288" i="55"/>
  <c r="N288" i="55"/>
  <c r="H292" i="55"/>
  <c r="I292" i="55"/>
  <c r="N292" i="55"/>
  <c r="H320" i="55"/>
  <c r="I320" i="55"/>
  <c r="N320" i="55"/>
  <c r="H326" i="55"/>
  <c r="I326" i="55"/>
  <c r="N326" i="55"/>
  <c r="H327" i="55"/>
  <c r="I327" i="55"/>
  <c r="N327" i="55"/>
  <c r="H376" i="55"/>
  <c r="I376" i="55"/>
  <c r="N376" i="55"/>
  <c r="H383" i="55"/>
  <c r="I383" i="55"/>
  <c r="N383" i="55"/>
  <c r="H384" i="55"/>
  <c r="I384" i="55"/>
  <c r="N384" i="55"/>
  <c r="H389" i="55"/>
  <c r="I389" i="55"/>
  <c r="N389" i="55"/>
  <c r="H403" i="55"/>
  <c r="I403" i="55"/>
  <c r="N403" i="55"/>
  <c r="H404" i="55"/>
  <c r="I404" i="55"/>
  <c r="N404" i="55"/>
  <c r="H416" i="55"/>
  <c r="I416" i="55"/>
  <c r="N416" i="55"/>
  <c r="H418" i="55"/>
  <c r="I418" i="55"/>
  <c r="N418" i="55"/>
  <c r="H425" i="55"/>
  <c r="I425" i="55"/>
  <c r="N425" i="55"/>
  <c r="H428" i="55"/>
  <c r="I428" i="55"/>
  <c r="N428" i="55"/>
  <c r="H81" i="55"/>
  <c r="I81" i="55"/>
  <c r="N81" i="55"/>
  <c r="H153" i="55"/>
  <c r="I153" i="55"/>
  <c r="N153" i="55"/>
  <c r="H159" i="55"/>
  <c r="I159" i="55"/>
  <c r="N159" i="55"/>
  <c r="H255" i="55"/>
  <c r="I255" i="55"/>
  <c r="N255" i="55"/>
  <c r="H273" i="55"/>
  <c r="I273" i="55"/>
  <c r="N273" i="55"/>
  <c r="H340" i="55"/>
  <c r="I340" i="55"/>
  <c r="N340" i="55"/>
  <c r="H346" i="55"/>
  <c r="I346" i="55"/>
  <c r="N346" i="55"/>
  <c r="H362" i="55"/>
  <c r="I362" i="55"/>
  <c r="N362" i="55"/>
  <c r="H370" i="55"/>
  <c r="I370" i="55"/>
  <c r="N370" i="55"/>
  <c r="H408" i="55"/>
  <c r="I408" i="55"/>
  <c r="N408" i="55"/>
  <c r="H434" i="55"/>
  <c r="I434" i="55"/>
  <c r="N434" i="55"/>
  <c r="H435" i="55"/>
  <c r="I435" i="55"/>
  <c r="N435" i="55"/>
  <c r="H436" i="55"/>
  <c r="I436" i="55"/>
  <c r="N436" i="55"/>
  <c r="H437" i="55"/>
  <c r="I437" i="55"/>
  <c r="N437" i="55"/>
  <c r="H438" i="55"/>
  <c r="I438" i="55"/>
  <c r="N438" i="55"/>
  <c r="H439" i="55"/>
  <c r="I439" i="55"/>
  <c r="N439" i="55"/>
  <c r="H440" i="55"/>
  <c r="I440" i="55"/>
  <c r="N440" i="55"/>
  <c r="H441" i="55"/>
  <c r="I441" i="55"/>
  <c r="N441" i="55"/>
  <c r="H442" i="55"/>
  <c r="I442" i="55"/>
  <c r="N442" i="55"/>
  <c r="H443" i="55"/>
  <c r="I443" i="55"/>
  <c r="N443" i="55"/>
  <c r="H444" i="55"/>
  <c r="I444" i="55"/>
  <c r="N444" i="55"/>
  <c r="H445" i="55"/>
  <c r="I445" i="55"/>
  <c r="N445" i="55"/>
  <c r="H446" i="55"/>
  <c r="I446" i="55"/>
  <c r="N446" i="55"/>
  <c r="H447" i="55"/>
  <c r="I447" i="55"/>
  <c r="N447" i="55"/>
  <c r="H448" i="55"/>
  <c r="I448" i="55"/>
  <c r="N448" i="55"/>
  <c r="H449" i="55"/>
  <c r="I449" i="55"/>
  <c r="N449" i="55"/>
  <c r="H450" i="55"/>
  <c r="I450" i="55"/>
  <c r="N450" i="55"/>
  <c r="H451" i="55"/>
  <c r="I451" i="55"/>
  <c r="N451" i="55"/>
  <c r="H452" i="55"/>
  <c r="I452" i="55"/>
  <c r="N452" i="55"/>
  <c r="H453" i="55"/>
  <c r="I453" i="55"/>
  <c r="N453" i="55"/>
  <c r="H454" i="55"/>
  <c r="I454" i="55"/>
  <c r="N454" i="55"/>
  <c r="H455" i="55"/>
  <c r="I455" i="55"/>
  <c r="N455" i="55"/>
  <c r="H459" i="55"/>
  <c r="I459" i="55"/>
  <c r="N459" i="55"/>
  <c r="H460" i="55"/>
  <c r="I460" i="55"/>
  <c r="N460" i="55"/>
  <c r="H462" i="55"/>
  <c r="I462" i="55"/>
  <c r="N462" i="55"/>
  <c r="H464" i="55"/>
  <c r="I464" i="55"/>
  <c r="N464" i="55"/>
  <c r="H465" i="55"/>
  <c r="I465" i="55"/>
  <c r="N465" i="55"/>
  <c r="H467" i="55"/>
  <c r="I467" i="55"/>
  <c r="N467" i="55"/>
  <c r="H468" i="55"/>
  <c r="I468" i="55"/>
  <c r="N468" i="55"/>
  <c r="H469" i="55"/>
  <c r="I469" i="55"/>
  <c r="N469" i="55"/>
  <c r="H471" i="55"/>
  <c r="I471" i="55"/>
  <c r="N471" i="55"/>
  <c r="H473" i="55"/>
  <c r="I473" i="55"/>
  <c r="N473" i="55"/>
  <c r="H474" i="55"/>
  <c r="I474" i="55"/>
  <c r="N474" i="55"/>
  <c r="H475" i="55"/>
  <c r="I475" i="55"/>
  <c r="N475" i="55"/>
  <c r="H476" i="55"/>
  <c r="I476" i="55"/>
  <c r="N476" i="55"/>
  <c r="H477" i="55"/>
  <c r="I477" i="55"/>
  <c r="N477" i="55"/>
  <c r="H478" i="55"/>
  <c r="I478" i="55"/>
  <c r="N478" i="55"/>
  <c r="H481" i="55"/>
  <c r="I481" i="55"/>
  <c r="N481" i="55"/>
  <c r="H482" i="55"/>
  <c r="I482" i="55"/>
  <c r="N482" i="55"/>
  <c r="H483" i="55"/>
  <c r="I483" i="55"/>
  <c r="N483" i="55"/>
  <c r="H484" i="55"/>
  <c r="I484" i="55"/>
  <c r="N484" i="55"/>
  <c r="H485" i="55"/>
  <c r="I485" i="55"/>
  <c r="N485" i="55"/>
  <c r="H486" i="55"/>
  <c r="I486" i="55"/>
  <c r="N486" i="55"/>
  <c r="H487" i="55"/>
  <c r="I487" i="55"/>
  <c r="N487" i="55"/>
  <c r="H488" i="55"/>
  <c r="I488" i="55"/>
  <c r="N488" i="55"/>
  <c r="H490" i="55"/>
  <c r="I490" i="55"/>
  <c r="N490" i="55"/>
  <c r="H491" i="55"/>
  <c r="I491" i="55"/>
  <c r="N491" i="55"/>
  <c r="H493" i="55"/>
  <c r="I493" i="55"/>
  <c r="N493" i="55"/>
  <c r="H494" i="55"/>
  <c r="I494" i="55"/>
  <c r="N494" i="55"/>
  <c r="H496" i="55"/>
  <c r="I496" i="55"/>
  <c r="N496" i="55"/>
  <c r="H497" i="55"/>
  <c r="I497" i="55"/>
  <c r="N497" i="55"/>
  <c r="H498" i="55"/>
  <c r="I498" i="55"/>
  <c r="N498" i="55"/>
  <c r="H499" i="55"/>
  <c r="I499" i="55"/>
  <c r="N499" i="55"/>
  <c r="H500" i="55"/>
  <c r="I500" i="55"/>
  <c r="N500" i="55"/>
  <c r="H502" i="55"/>
  <c r="I502" i="55"/>
  <c r="N502" i="55"/>
  <c r="H503" i="55"/>
  <c r="I503" i="55"/>
  <c r="N503" i="55"/>
  <c r="H504" i="55"/>
  <c r="I504" i="55"/>
  <c r="N504" i="55"/>
  <c r="H505" i="55"/>
  <c r="I505" i="55"/>
  <c r="N505" i="55"/>
  <c r="H506" i="55"/>
  <c r="I506" i="55"/>
  <c r="N506" i="55"/>
  <c r="H507" i="55"/>
  <c r="I507" i="55"/>
  <c r="N507" i="55"/>
  <c r="H508" i="55"/>
  <c r="I508" i="55"/>
  <c r="N508" i="55"/>
  <c r="H509" i="55"/>
  <c r="I509" i="55"/>
  <c r="N509" i="55"/>
  <c r="H514" i="55"/>
  <c r="I514" i="55"/>
  <c r="N514" i="55"/>
  <c r="H516" i="55"/>
  <c r="I516" i="55"/>
  <c r="N516" i="55"/>
  <c r="H517" i="55"/>
  <c r="I517" i="55"/>
  <c r="N517" i="55"/>
  <c r="H518" i="55"/>
  <c r="I518" i="55"/>
  <c r="N518" i="55"/>
  <c r="H519" i="55"/>
  <c r="I519" i="55"/>
  <c r="N519" i="55"/>
  <c r="H521" i="55"/>
  <c r="I521" i="55"/>
  <c r="N521" i="55"/>
  <c r="H522" i="55"/>
  <c r="I522" i="55"/>
  <c r="N522" i="55"/>
  <c r="H524" i="55"/>
  <c r="I524" i="55"/>
  <c r="N524" i="55"/>
  <c r="H525" i="55"/>
  <c r="I525" i="55"/>
  <c r="N525" i="55"/>
  <c r="H526" i="55"/>
  <c r="I526" i="55"/>
  <c r="N526" i="55"/>
  <c r="H527" i="55"/>
  <c r="I527" i="55"/>
  <c r="N527" i="55"/>
  <c r="H528" i="55"/>
  <c r="I528" i="55"/>
  <c r="N528" i="55"/>
  <c r="H529" i="55"/>
  <c r="I529" i="55"/>
  <c r="N529" i="55"/>
  <c r="H533" i="55"/>
  <c r="I533" i="55"/>
  <c r="N533" i="55"/>
  <c r="H534" i="55"/>
  <c r="I534" i="55"/>
  <c r="N534" i="55"/>
  <c r="H535" i="55"/>
  <c r="I535" i="55"/>
  <c r="N535" i="55"/>
  <c r="H536" i="55"/>
  <c r="I536" i="55"/>
  <c r="N536" i="55"/>
  <c r="H543" i="55"/>
  <c r="I543" i="55"/>
  <c r="N543" i="55"/>
  <c r="H544" i="55"/>
  <c r="I544" i="55"/>
  <c r="N544" i="55"/>
  <c r="H545" i="55"/>
  <c r="I545" i="55"/>
  <c r="N545" i="55"/>
  <c r="H547" i="55"/>
  <c r="I547" i="55"/>
  <c r="N547" i="55"/>
  <c r="H548" i="55"/>
  <c r="I548" i="55"/>
  <c r="N548" i="55"/>
  <c r="H549" i="55"/>
  <c r="I549" i="55"/>
  <c r="N549" i="55"/>
  <c r="H552" i="55"/>
  <c r="I552" i="55"/>
  <c r="N552" i="55"/>
  <c r="H553" i="55"/>
  <c r="I553" i="55"/>
  <c r="N553" i="55"/>
  <c r="H554" i="55"/>
  <c r="I554" i="55"/>
  <c r="N554" i="55"/>
  <c r="H556" i="55"/>
  <c r="I556" i="55"/>
  <c r="N556" i="55"/>
  <c r="H557" i="55"/>
  <c r="I557" i="55"/>
  <c r="N557" i="55"/>
  <c r="H558" i="55"/>
  <c r="I558" i="55"/>
  <c r="N558" i="55"/>
  <c r="H559" i="55"/>
  <c r="I559" i="55"/>
  <c r="N559" i="55"/>
  <c r="H565" i="55"/>
  <c r="I565" i="55"/>
  <c r="N565" i="55"/>
  <c r="H566" i="55"/>
  <c r="I566" i="55"/>
  <c r="N566" i="55"/>
  <c r="H568" i="55"/>
  <c r="I568" i="55"/>
  <c r="N568" i="55"/>
  <c r="H570" i="55"/>
  <c r="I570" i="55"/>
  <c r="N570" i="55"/>
  <c r="H572" i="55"/>
  <c r="I572" i="55"/>
  <c r="N572" i="55"/>
  <c r="H573" i="55"/>
  <c r="I573" i="55"/>
  <c r="N573" i="55"/>
  <c r="H574" i="55"/>
  <c r="I574" i="55"/>
  <c r="N574" i="55"/>
  <c r="H576" i="55"/>
  <c r="I576" i="55"/>
  <c r="N576" i="55"/>
  <c r="H577" i="55"/>
  <c r="I577" i="55"/>
  <c r="N577" i="55"/>
  <c r="H580" i="55"/>
  <c r="I580" i="55"/>
  <c r="N580" i="55"/>
  <c r="H581" i="55"/>
  <c r="I581" i="55"/>
  <c r="N581" i="55"/>
  <c r="H582" i="55"/>
  <c r="I582" i="55"/>
  <c r="N582" i="55"/>
  <c r="H583" i="55"/>
  <c r="I583" i="55"/>
  <c r="N583" i="55"/>
  <c r="H585" i="55"/>
  <c r="I585" i="55"/>
  <c r="N585" i="55"/>
  <c r="H586" i="55"/>
  <c r="I586" i="55"/>
  <c r="N586" i="55"/>
  <c r="H587" i="55"/>
  <c r="I587" i="55"/>
  <c r="N587" i="55"/>
  <c r="H588" i="55"/>
  <c r="I588" i="55"/>
  <c r="N588" i="55"/>
  <c r="H589" i="55"/>
  <c r="I589" i="55"/>
  <c r="N589" i="55"/>
  <c r="H591" i="55"/>
  <c r="I591" i="55"/>
  <c r="N591" i="55"/>
  <c r="H594" i="55"/>
  <c r="I594" i="55"/>
  <c r="N594" i="55"/>
  <c r="H595" i="55"/>
  <c r="I595" i="55"/>
  <c r="N595" i="55"/>
  <c r="H598" i="55"/>
  <c r="I598" i="55"/>
  <c r="N598" i="55"/>
  <c r="H599" i="55"/>
  <c r="I599" i="55"/>
  <c r="N599" i="55"/>
  <c r="H601" i="55"/>
  <c r="I601" i="55"/>
  <c r="N601" i="55"/>
  <c r="H602" i="55"/>
  <c r="I602" i="55"/>
  <c r="N602" i="55"/>
  <c r="H603" i="55"/>
  <c r="I603" i="55"/>
  <c r="N603" i="55"/>
  <c r="H604" i="55"/>
  <c r="I604" i="55"/>
  <c r="N604" i="55"/>
  <c r="H605" i="55"/>
  <c r="I605" i="55"/>
  <c r="N605" i="55"/>
  <c r="H606" i="55"/>
  <c r="I606" i="55"/>
  <c r="N606" i="55"/>
  <c r="H608" i="55"/>
  <c r="I608" i="55"/>
  <c r="N608" i="55"/>
  <c r="H609" i="55"/>
  <c r="I609" i="55"/>
  <c r="N609" i="55"/>
  <c r="H610" i="55"/>
  <c r="I610" i="55"/>
  <c r="N610" i="55"/>
  <c r="H615" i="55"/>
  <c r="I615" i="55"/>
  <c r="N615" i="55"/>
  <c r="H616" i="55"/>
  <c r="I616" i="55"/>
  <c r="N616" i="55"/>
  <c r="H617" i="55"/>
  <c r="I617" i="55"/>
  <c r="N617" i="55"/>
  <c r="H618" i="55"/>
  <c r="I618" i="55"/>
  <c r="N618" i="55"/>
  <c r="H619" i="55"/>
  <c r="I619" i="55"/>
  <c r="N619" i="55"/>
  <c r="H620" i="55"/>
  <c r="I620" i="55"/>
  <c r="N620" i="55"/>
  <c r="H461" i="55"/>
  <c r="I461" i="55"/>
  <c r="N461" i="55"/>
  <c r="H479" i="55"/>
  <c r="I479" i="55"/>
  <c r="N479" i="55"/>
  <c r="H480" i="55"/>
  <c r="I480" i="55"/>
  <c r="N480" i="55"/>
  <c r="H492" i="55"/>
  <c r="I492" i="55"/>
  <c r="N492" i="55"/>
  <c r="H512" i="55"/>
  <c r="I512" i="55"/>
  <c r="N512" i="55"/>
  <c r="H513" i="55"/>
  <c r="I513" i="55"/>
  <c r="N513" i="55"/>
  <c r="H520" i="55"/>
  <c r="I520" i="55"/>
  <c r="N520" i="55"/>
  <c r="H523" i="55"/>
  <c r="I523" i="55"/>
  <c r="N523" i="55"/>
  <c r="H530" i="55"/>
  <c r="I530" i="55"/>
  <c r="N530" i="55"/>
  <c r="H537" i="55"/>
  <c r="I537" i="55"/>
  <c r="N537" i="55"/>
  <c r="H538" i="55"/>
  <c r="I538" i="55"/>
  <c r="N538" i="55"/>
  <c r="H539" i="55"/>
  <c r="I539" i="55"/>
  <c r="N539" i="55"/>
  <c r="H541" i="55"/>
  <c r="I541" i="55"/>
  <c r="N541" i="55"/>
  <c r="H542" i="55"/>
  <c r="I542" i="55"/>
  <c r="N542" i="55"/>
  <c r="H551" i="55"/>
  <c r="I551" i="55"/>
  <c r="N551" i="55"/>
  <c r="H563" i="55"/>
  <c r="I563" i="55"/>
  <c r="N563" i="55"/>
  <c r="H569" i="55"/>
  <c r="I569" i="55"/>
  <c r="N569" i="55"/>
  <c r="H590" i="55"/>
  <c r="I590" i="55"/>
  <c r="N590" i="55"/>
  <c r="H592" i="55"/>
  <c r="I592" i="55"/>
  <c r="N592" i="55"/>
  <c r="H593" i="55"/>
  <c r="I593" i="55"/>
  <c r="N593" i="55"/>
  <c r="H607" i="55"/>
  <c r="I607" i="55"/>
  <c r="N607" i="55"/>
  <c r="H456" i="55"/>
  <c r="I456" i="55"/>
  <c r="N456" i="55"/>
  <c r="H457" i="55"/>
  <c r="I457" i="55"/>
  <c r="N457" i="55"/>
  <c r="H463" i="55"/>
  <c r="I463" i="55"/>
  <c r="N463" i="55"/>
  <c r="H466" i="55"/>
  <c r="I466" i="55"/>
  <c r="N466" i="55"/>
  <c r="H470" i="55"/>
  <c r="I470" i="55"/>
  <c r="N470" i="55"/>
  <c r="H472" i="55"/>
  <c r="I472" i="55"/>
  <c r="N472" i="55"/>
  <c r="H489" i="55"/>
  <c r="I489" i="55"/>
  <c r="N489" i="55"/>
  <c r="H495" i="55"/>
  <c r="I495" i="55"/>
  <c r="N495" i="55"/>
  <c r="H501" i="55"/>
  <c r="I501" i="55"/>
  <c r="N501" i="55"/>
  <c r="H510" i="55"/>
  <c r="I510" i="55"/>
  <c r="N510" i="55"/>
  <c r="H511" i="55"/>
  <c r="I511" i="55"/>
  <c r="N511" i="55"/>
  <c r="H515" i="55"/>
  <c r="I515" i="55"/>
  <c r="N515" i="55"/>
  <c r="H531" i="55"/>
  <c r="I531" i="55"/>
  <c r="N531" i="55"/>
  <c r="H532" i="55"/>
  <c r="I532" i="55"/>
  <c r="N532" i="55"/>
  <c r="H540" i="55"/>
  <c r="I540" i="55"/>
  <c r="N540" i="55"/>
  <c r="H546" i="55"/>
  <c r="I546" i="55"/>
  <c r="N546" i="55"/>
  <c r="H550" i="55"/>
  <c r="I550" i="55"/>
  <c r="N550" i="55"/>
  <c r="H555" i="55"/>
  <c r="I555" i="55"/>
  <c r="N555" i="55"/>
  <c r="H560" i="55"/>
  <c r="I560" i="55"/>
  <c r="N560" i="55"/>
  <c r="H561" i="55"/>
  <c r="I561" i="55"/>
  <c r="N561" i="55"/>
  <c r="H562" i="55"/>
  <c r="I562" i="55"/>
  <c r="N562" i="55"/>
  <c r="H564" i="55"/>
  <c r="I564" i="55"/>
  <c r="N564" i="55"/>
  <c r="H567" i="55"/>
  <c r="I567" i="55"/>
  <c r="N567" i="55"/>
  <c r="H571" i="55"/>
  <c r="I571" i="55"/>
  <c r="N571" i="55"/>
  <c r="H575" i="55"/>
  <c r="I575" i="55"/>
  <c r="N575" i="55"/>
  <c r="H578" i="55"/>
  <c r="I578" i="55"/>
  <c r="N578" i="55"/>
  <c r="H579" i="55"/>
  <c r="I579" i="55"/>
  <c r="N579" i="55"/>
  <c r="H584" i="55"/>
  <c r="I584" i="55"/>
  <c r="N584" i="55"/>
  <c r="H596" i="55"/>
  <c r="I596" i="55"/>
  <c r="N596" i="55"/>
  <c r="H597" i="55"/>
  <c r="I597" i="55"/>
  <c r="N597" i="55"/>
  <c r="H600" i="55"/>
  <c r="I600" i="55"/>
  <c r="N600" i="55"/>
  <c r="H612" i="55"/>
  <c r="I612" i="55"/>
  <c r="N612" i="55"/>
  <c r="H613" i="55"/>
  <c r="I613" i="55"/>
  <c r="N613" i="55"/>
  <c r="H614" i="55"/>
  <c r="I614" i="55"/>
  <c r="N614" i="55"/>
  <c r="H611" i="55"/>
  <c r="I611" i="55"/>
  <c r="N611" i="55"/>
  <c r="H621" i="55"/>
  <c r="I621" i="55"/>
  <c r="N621" i="55"/>
  <c r="H622" i="55"/>
  <c r="I622" i="55"/>
  <c r="N622" i="55"/>
  <c r="H623" i="55"/>
  <c r="I623" i="55"/>
  <c r="N623" i="55"/>
  <c r="H624" i="55"/>
  <c r="I624" i="55"/>
  <c r="N624" i="55"/>
  <c r="H625" i="55"/>
  <c r="I625" i="55"/>
  <c r="N625" i="55"/>
  <c r="H626" i="55"/>
  <c r="I626" i="55"/>
  <c r="N626" i="55"/>
  <c r="H627" i="55"/>
  <c r="I627" i="55"/>
  <c r="N627" i="55"/>
  <c r="H628" i="55"/>
  <c r="I628" i="55"/>
  <c r="N628" i="55"/>
  <c r="H629" i="55"/>
  <c r="I629" i="55"/>
  <c r="N629" i="55"/>
  <c r="H630" i="55"/>
  <c r="I630" i="55"/>
  <c r="N630" i="55"/>
  <c r="H631" i="55"/>
  <c r="I631" i="55"/>
  <c r="N631" i="55"/>
  <c r="H632" i="55"/>
  <c r="I632" i="55"/>
  <c r="N632" i="55"/>
  <c r="H633" i="55"/>
  <c r="I633" i="55"/>
  <c r="N633" i="55"/>
  <c r="H634" i="55"/>
  <c r="I634" i="55"/>
  <c r="N634" i="55"/>
  <c r="H635" i="55"/>
  <c r="I635" i="55"/>
  <c r="N635" i="55"/>
  <c r="H636" i="55"/>
  <c r="I636" i="55"/>
  <c r="N636" i="55"/>
  <c r="H637" i="55"/>
  <c r="I637" i="55"/>
  <c r="N637" i="55"/>
  <c r="H638" i="55"/>
  <c r="I638" i="55"/>
  <c r="N638" i="55"/>
  <c r="H639" i="55"/>
  <c r="I639" i="55"/>
  <c r="N639" i="55"/>
  <c r="H640" i="55"/>
  <c r="I640" i="55"/>
  <c r="N640" i="55"/>
  <c r="H641" i="55"/>
  <c r="I641" i="55"/>
  <c r="N641" i="55"/>
  <c r="H642" i="55"/>
  <c r="I642" i="55"/>
  <c r="N642" i="55"/>
  <c r="H643" i="55"/>
  <c r="I643" i="55"/>
  <c r="N643" i="55"/>
  <c r="H644" i="55"/>
  <c r="I644" i="55"/>
  <c r="N644" i="55"/>
  <c r="H645" i="55"/>
  <c r="I645" i="55"/>
  <c r="N645" i="55"/>
  <c r="H646" i="55"/>
  <c r="I646" i="55"/>
  <c r="N646" i="55"/>
  <c r="H647" i="55"/>
  <c r="I647" i="55"/>
  <c r="N647" i="55"/>
  <c r="H648" i="55"/>
  <c r="I648" i="55"/>
  <c r="N648" i="55"/>
  <c r="H649" i="55"/>
  <c r="I649" i="55"/>
  <c r="N649" i="55"/>
  <c r="H650" i="55"/>
  <c r="I650" i="55"/>
  <c r="N650" i="55"/>
  <c r="H651" i="55"/>
  <c r="I651" i="55"/>
  <c r="N651" i="55"/>
  <c r="H652" i="55"/>
  <c r="I652" i="55"/>
  <c r="N652" i="55"/>
  <c r="H653" i="55"/>
  <c r="I653" i="55"/>
  <c r="N653" i="55"/>
  <c r="H654" i="55"/>
  <c r="I654" i="55"/>
  <c r="N654" i="55"/>
  <c r="H655" i="55"/>
  <c r="I655" i="55"/>
  <c r="N655" i="55"/>
  <c r="H656" i="55"/>
  <c r="I656" i="55"/>
  <c r="N656" i="55"/>
  <c r="H657" i="55"/>
  <c r="I657" i="55"/>
  <c r="N657" i="55"/>
  <c r="H658" i="55"/>
  <c r="I658" i="55"/>
  <c r="N658" i="55"/>
  <c r="H659" i="55"/>
  <c r="I659" i="55"/>
  <c r="N659" i="55"/>
  <c r="H660" i="55"/>
  <c r="I660" i="55"/>
  <c r="N660" i="55"/>
  <c r="H661" i="55"/>
  <c r="I661" i="55"/>
  <c r="N661" i="55"/>
  <c r="H662" i="55"/>
  <c r="I662" i="55"/>
  <c r="N662" i="55"/>
  <c r="H663" i="55"/>
  <c r="I663" i="55"/>
  <c r="N663" i="55"/>
  <c r="H664" i="55"/>
  <c r="I664" i="55"/>
  <c r="N664" i="55"/>
  <c r="H665" i="55"/>
  <c r="I665" i="55"/>
  <c r="N665" i="55"/>
  <c r="H666" i="55"/>
  <c r="I666" i="55"/>
  <c r="N666" i="55"/>
  <c r="H667" i="55"/>
  <c r="I667" i="55"/>
  <c r="N667" i="55"/>
  <c r="H668" i="55"/>
  <c r="I668" i="55"/>
  <c r="N668" i="55"/>
  <c r="H669" i="55"/>
  <c r="I669" i="55"/>
  <c r="N669" i="55"/>
  <c r="H670" i="55"/>
  <c r="I670" i="55"/>
  <c r="N670" i="55"/>
  <c r="H671" i="55"/>
  <c r="I671" i="55"/>
  <c r="N671" i="55"/>
  <c r="H672" i="55"/>
  <c r="I672" i="55"/>
  <c r="N672" i="55"/>
  <c r="H673" i="55"/>
  <c r="I673" i="55"/>
  <c r="N673" i="55"/>
  <c r="H674" i="55"/>
  <c r="I674" i="55"/>
  <c r="N674" i="55"/>
  <c r="H675" i="55"/>
  <c r="I675" i="55"/>
  <c r="N675" i="55"/>
  <c r="H676" i="55"/>
  <c r="I676" i="55"/>
  <c r="N676" i="55"/>
  <c r="H677" i="55"/>
  <c r="I677" i="55"/>
  <c r="N677" i="55"/>
  <c r="H678" i="55"/>
  <c r="I678" i="55"/>
  <c r="N678" i="55"/>
  <c r="H679" i="55"/>
  <c r="I679" i="55"/>
  <c r="N679" i="55"/>
  <c r="H680" i="55"/>
  <c r="I680" i="55"/>
  <c r="N680" i="55"/>
  <c r="H681" i="55"/>
  <c r="I681" i="55"/>
  <c r="N681" i="55"/>
  <c r="H682" i="55"/>
  <c r="I682" i="55"/>
  <c r="N682" i="55"/>
  <c r="H683" i="55"/>
  <c r="I683" i="55"/>
  <c r="N683" i="55"/>
  <c r="H684" i="55"/>
  <c r="I684" i="55"/>
  <c r="N684" i="55"/>
  <c r="H685" i="55"/>
  <c r="I685" i="55"/>
  <c r="N685" i="55"/>
  <c r="H686" i="55"/>
  <c r="I686" i="55"/>
  <c r="N686" i="55"/>
  <c r="H687" i="55"/>
  <c r="I687" i="55"/>
  <c r="N687" i="55"/>
  <c r="H688" i="55"/>
  <c r="I688" i="55"/>
  <c r="N688" i="55"/>
  <c r="H689" i="55"/>
  <c r="I689" i="55"/>
  <c r="N689" i="55"/>
  <c r="H690" i="55"/>
  <c r="I690" i="55"/>
  <c r="N690" i="55"/>
  <c r="H691" i="55"/>
  <c r="I691" i="55"/>
  <c r="N691" i="55"/>
  <c r="H692" i="55"/>
  <c r="I692" i="55"/>
  <c r="N692" i="55"/>
  <c r="H693" i="55"/>
  <c r="I693" i="55"/>
  <c r="N693" i="55"/>
  <c r="H694" i="55"/>
  <c r="I694" i="55"/>
  <c r="N694" i="55"/>
  <c r="H695" i="55"/>
  <c r="I695" i="55"/>
  <c r="N695" i="55"/>
  <c r="H696" i="55"/>
  <c r="I696" i="55"/>
  <c r="N696" i="55"/>
  <c r="H697" i="55"/>
  <c r="I697" i="55"/>
  <c r="N697" i="55"/>
  <c r="H698" i="55"/>
  <c r="I698" i="55"/>
  <c r="N698" i="55"/>
  <c r="H699" i="55"/>
  <c r="I699" i="55"/>
  <c r="N699" i="55"/>
  <c r="H700" i="55"/>
  <c r="I700" i="55"/>
  <c r="N700" i="55"/>
  <c r="H701" i="55"/>
  <c r="I701" i="55"/>
  <c r="N701" i="55"/>
  <c r="H702" i="55"/>
  <c r="I702" i="55"/>
  <c r="N702" i="55"/>
  <c r="H703" i="55"/>
  <c r="I703" i="55"/>
  <c r="N703" i="55"/>
  <c r="H704" i="55"/>
  <c r="I704" i="55"/>
  <c r="N704" i="55"/>
  <c r="H705" i="55"/>
  <c r="I705" i="55"/>
  <c r="N705" i="55"/>
  <c r="H706" i="55"/>
  <c r="I706" i="55"/>
  <c r="N706" i="55"/>
  <c r="H707" i="55"/>
  <c r="I707" i="55"/>
  <c r="N707" i="55"/>
  <c r="H708" i="55"/>
  <c r="I708" i="55"/>
  <c r="N708" i="55"/>
  <c r="H709" i="55"/>
  <c r="I709" i="55"/>
  <c r="N709" i="55"/>
  <c r="H710" i="55"/>
  <c r="I710" i="55"/>
  <c r="N710" i="55"/>
  <c r="H711" i="55"/>
  <c r="I711" i="55"/>
  <c r="N711" i="55"/>
  <c r="H712" i="55"/>
  <c r="I712" i="55"/>
  <c r="N712" i="55"/>
  <c r="H713" i="55"/>
  <c r="I713" i="55"/>
  <c r="N713" i="55"/>
  <c r="H714" i="55"/>
  <c r="I714" i="55"/>
  <c r="N714" i="55"/>
  <c r="H715" i="55"/>
  <c r="I715" i="55"/>
  <c r="N715" i="55"/>
  <c r="H716" i="55"/>
  <c r="I716" i="55"/>
  <c r="N716" i="55"/>
  <c r="H717" i="55"/>
  <c r="I717" i="55"/>
  <c r="N717" i="55"/>
  <c r="H718" i="55"/>
  <c r="I718" i="55"/>
  <c r="N718" i="55"/>
  <c r="H719" i="55"/>
  <c r="I719" i="55"/>
  <c r="N719" i="55"/>
  <c r="H720" i="55"/>
  <c r="I720" i="55"/>
  <c r="N720" i="55"/>
  <c r="H721" i="55"/>
  <c r="I721" i="55"/>
  <c r="N721" i="55"/>
  <c r="H722" i="55"/>
  <c r="I722" i="55"/>
  <c r="N722" i="55"/>
  <c r="H723" i="55"/>
  <c r="I723" i="55"/>
  <c r="N723" i="55"/>
  <c r="H724" i="55"/>
  <c r="I724" i="55"/>
  <c r="N724" i="55"/>
  <c r="H725" i="55"/>
  <c r="I725" i="55"/>
  <c r="N725" i="55"/>
  <c r="H726" i="55"/>
  <c r="I726" i="55"/>
  <c r="N726" i="55"/>
  <c r="H727" i="55"/>
  <c r="I727" i="55"/>
  <c r="N727" i="55"/>
  <c r="H728" i="55"/>
  <c r="I728" i="55"/>
  <c r="N728" i="55"/>
  <c r="H729" i="55"/>
  <c r="I729" i="55"/>
  <c r="N729" i="55"/>
  <c r="H730" i="55"/>
  <c r="I730" i="55"/>
  <c r="N730" i="55"/>
  <c r="H731" i="55"/>
  <c r="I731" i="55"/>
  <c r="N731" i="55"/>
  <c r="H732" i="55"/>
  <c r="I732" i="55"/>
  <c r="N732" i="55"/>
  <c r="H733" i="55"/>
  <c r="I733" i="55"/>
  <c r="N733" i="55"/>
  <c r="H734" i="55"/>
  <c r="I734" i="55"/>
  <c r="N734" i="55"/>
  <c r="H735" i="55"/>
  <c r="I735" i="55"/>
  <c r="N735" i="55"/>
  <c r="H736" i="55"/>
  <c r="I736" i="55"/>
  <c r="N736" i="55"/>
  <c r="H737" i="55"/>
  <c r="I737" i="55"/>
  <c r="N737" i="55"/>
  <c r="H738" i="55"/>
  <c r="I738" i="55"/>
  <c r="N738" i="55"/>
  <c r="H739" i="55"/>
  <c r="I739" i="55"/>
  <c r="N739" i="55"/>
  <c r="H740" i="55"/>
  <c r="I740" i="55"/>
  <c r="N740" i="55"/>
  <c r="H741" i="55"/>
  <c r="I741" i="55"/>
  <c r="N741" i="55"/>
  <c r="H742" i="55"/>
  <c r="I742" i="55"/>
  <c r="N742" i="55"/>
  <c r="H743" i="55"/>
  <c r="I743" i="55"/>
  <c r="N743" i="55"/>
  <c r="H744" i="55"/>
  <c r="I744" i="55"/>
  <c r="N744" i="55"/>
  <c r="H745" i="55"/>
  <c r="I745" i="55"/>
  <c r="N745" i="55"/>
  <c r="H746" i="55"/>
  <c r="I746" i="55"/>
  <c r="N746" i="55"/>
  <c r="H747" i="55"/>
  <c r="I747" i="55"/>
  <c r="N747" i="55"/>
  <c r="H748" i="55"/>
  <c r="I748" i="55"/>
  <c r="N748" i="55"/>
  <c r="H749" i="55"/>
  <c r="I749" i="55"/>
  <c r="N749" i="55"/>
  <c r="H750" i="55"/>
  <c r="I750" i="55"/>
  <c r="N750" i="55"/>
  <c r="H751" i="55"/>
  <c r="I751" i="55"/>
  <c r="N751" i="55"/>
  <c r="H752" i="55"/>
  <c r="I752" i="55"/>
  <c r="N752" i="55"/>
  <c r="H753" i="55"/>
  <c r="I753" i="55"/>
  <c r="N753" i="55"/>
  <c r="H754" i="55"/>
  <c r="I754" i="55"/>
  <c r="N754" i="55"/>
  <c r="H755" i="55"/>
  <c r="I755" i="55"/>
  <c r="N755" i="55"/>
  <c r="H756" i="55"/>
  <c r="I756" i="55"/>
  <c r="N756" i="55"/>
  <c r="H757" i="55"/>
  <c r="I757" i="55"/>
  <c r="N757" i="55"/>
  <c r="H758" i="55"/>
  <c r="I758" i="55"/>
  <c r="N758" i="55"/>
  <c r="H759" i="55"/>
  <c r="I759" i="55"/>
  <c r="N759" i="55"/>
  <c r="H760" i="55"/>
  <c r="I760" i="55"/>
  <c r="N760" i="55"/>
  <c r="H761" i="55"/>
  <c r="I761" i="55"/>
  <c r="N761" i="55"/>
  <c r="H762" i="55"/>
  <c r="I762" i="55"/>
  <c r="N762" i="55"/>
  <c r="H763" i="55"/>
  <c r="I763" i="55"/>
  <c r="N763" i="55"/>
  <c r="H764" i="55"/>
  <c r="I764" i="55"/>
  <c r="N764" i="55"/>
  <c r="H765" i="55"/>
  <c r="I765" i="55"/>
  <c r="N765" i="55"/>
  <c r="H766" i="55"/>
  <c r="I766" i="55"/>
  <c r="N766" i="55"/>
  <c r="H767" i="55"/>
  <c r="I767" i="55"/>
  <c r="N767" i="55"/>
  <c r="H768" i="55"/>
  <c r="I768" i="55"/>
  <c r="N768" i="55"/>
  <c r="H769" i="55"/>
  <c r="I769" i="55"/>
  <c r="N769" i="55"/>
  <c r="H770" i="55"/>
  <c r="I770" i="55"/>
  <c r="N770" i="55"/>
  <c r="H771" i="55"/>
  <c r="I771" i="55"/>
  <c r="N771" i="55"/>
  <c r="H772" i="55"/>
  <c r="I772" i="55"/>
  <c r="N772" i="55"/>
  <c r="H773" i="55"/>
  <c r="I773" i="55"/>
  <c r="N773" i="55"/>
  <c r="H774" i="55"/>
  <c r="I774" i="55"/>
  <c r="N774" i="55"/>
  <c r="H775" i="55"/>
  <c r="I775" i="55"/>
  <c r="N775" i="55"/>
  <c r="H776" i="55"/>
  <c r="I776" i="55"/>
  <c r="N776" i="55"/>
  <c r="H777" i="55"/>
  <c r="I777" i="55"/>
  <c r="N777" i="55"/>
  <c r="H778" i="55"/>
  <c r="I778" i="55"/>
  <c r="N778" i="55"/>
  <c r="H779" i="55"/>
  <c r="I779" i="55"/>
  <c r="N779" i="55"/>
  <c r="H780" i="55"/>
  <c r="I780" i="55"/>
  <c r="N780" i="55"/>
  <c r="H781" i="55"/>
  <c r="I781" i="55"/>
  <c r="N781" i="55"/>
  <c r="H782" i="55"/>
  <c r="I782" i="55"/>
  <c r="N782" i="55"/>
  <c r="H783" i="55"/>
  <c r="I783" i="55"/>
  <c r="N783" i="55"/>
  <c r="H784" i="55"/>
  <c r="I784" i="55"/>
  <c r="N784" i="55"/>
  <c r="H785" i="55"/>
  <c r="I785" i="55"/>
  <c r="N785" i="55"/>
  <c r="H786" i="55"/>
  <c r="I786" i="55"/>
  <c r="N786" i="55"/>
  <c r="H787" i="55"/>
  <c r="I787" i="55"/>
  <c r="N787" i="55"/>
  <c r="H788" i="55"/>
  <c r="I788" i="55"/>
  <c r="N788" i="55"/>
  <c r="H789" i="55"/>
  <c r="I789" i="55"/>
  <c r="N789" i="55"/>
  <c r="H790" i="55"/>
  <c r="I790" i="55"/>
  <c r="N790" i="55"/>
  <c r="H791" i="55"/>
  <c r="I791" i="55"/>
  <c r="N791" i="55"/>
  <c r="H792" i="55"/>
  <c r="I792" i="55"/>
  <c r="N792" i="55"/>
  <c r="H793" i="55"/>
  <c r="I793" i="55"/>
  <c r="N793" i="55"/>
  <c r="H794" i="55"/>
  <c r="I794" i="55"/>
  <c r="N794" i="55"/>
  <c r="H795" i="55"/>
  <c r="I795" i="55"/>
  <c r="N795" i="55"/>
  <c r="H796" i="55"/>
  <c r="I796" i="55"/>
  <c r="N796" i="55"/>
  <c r="H797" i="55"/>
  <c r="I797" i="55"/>
  <c r="N797" i="55"/>
  <c r="H798" i="55"/>
  <c r="I798" i="55"/>
  <c r="N798" i="55"/>
  <c r="H799" i="55"/>
  <c r="I799" i="55"/>
  <c r="N799" i="55"/>
  <c r="H800" i="55"/>
  <c r="I800" i="55"/>
  <c r="N800" i="55"/>
  <c r="H801" i="55"/>
  <c r="I801" i="55"/>
  <c r="N801" i="55"/>
  <c r="H802" i="55"/>
  <c r="I802" i="55"/>
  <c r="N802" i="55"/>
  <c r="H803" i="55"/>
  <c r="I803" i="55"/>
  <c r="N803" i="55"/>
  <c r="H804" i="55"/>
  <c r="I804" i="55"/>
  <c r="N804" i="55"/>
  <c r="H805" i="55"/>
  <c r="I805" i="55"/>
  <c r="N805" i="55"/>
  <c r="H806" i="55"/>
  <c r="I806" i="55"/>
  <c r="N806" i="55"/>
  <c r="H807" i="55"/>
  <c r="I807" i="55"/>
  <c r="N807" i="55"/>
  <c r="H808" i="55"/>
  <c r="I808" i="55"/>
  <c r="N808" i="55"/>
  <c r="H809" i="55"/>
  <c r="I809" i="55"/>
  <c r="N809" i="55"/>
  <c r="H810" i="55"/>
  <c r="I810" i="55"/>
  <c r="N810" i="55"/>
  <c r="H811" i="55"/>
  <c r="I811" i="55"/>
  <c r="N811" i="55"/>
  <c r="H812" i="55"/>
  <c r="I812" i="55"/>
  <c r="N812" i="55"/>
  <c r="H813" i="55"/>
  <c r="I813" i="55"/>
  <c r="N813" i="55"/>
  <c r="H814" i="55"/>
  <c r="I814" i="55"/>
  <c r="N814" i="55"/>
  <c r="H815" i="55"/>
  <c r="I815" i="55"/>
  <c r="N815" i="55"/>
  <c r="H816" i="55"/>
  <c r="I816" i="55"/>
  <c r="N816" i="55"/>
  <c r="H817" i="55"/>
  <c r="I817" i="55"/>
  <c r="N817" i="55"/>
  <c r="H818" i="55"/>
  <c r="I818" i="55"/>
  <c r="N818" i="55"/>
  <c r="H819" i="55"/>
  <c r="I819" i="55"/>
  <c r="N819" i="55"/>
  <c r="H820" i="55"/>
  <c r="I820" i="55"/>
  <c r="N820" i="55"/>
  <c r="H821" i="55"/>
  <c r="I821" i="55"/>
  <c r="N821" i="55"/>
  <c r="H822" i="55"/>
  <c r="I822" i="55"/>
  <c r="N822" i="55"/>
  <c r="H7" i="55"/>
  <c r="I7" i="55"/>
  <c r="N7" i="55"/>
  <c r="H8" i="55"/>
  <c r="I8" i="55"/>
  <c r="N8" i="55"/>
  <c r="H9" i="55"/>
  <c r="I9" i="55"/>
  <c r="N9" i="55"/>
  <c r="H10" i="55"/>
  <c r="I10" i="55"/>
  <c r="N10" i="55"/>
  <c r="H11" i="55"/>
  <c r="I11" i="55"/>
  <c r="N11" i="55"/>
  <c r="H12" i="55"/>
  <c r="I12" i="55"/>
  <c r="N12" i="55"/>
  <c r="H13" i="55"/>
  <c r="I13" i="55"/>
  <c r="N13" i="55"/>
  <c r="H14" i="55"/>
  <c r="I14" i="55"/>
  <c r="N14" i="55"/>
  <c r="H15" i="55"/>
  <c r="I15" i="55"/>
  <c r="N15" i="55"/>
  <c r="H16" i="55"/>
  <c r="I16" i="55"/>
  <c r="N16" i="55"/>
  <c r="H17" i="55"/>
  <c r="I17" i="55"/>
  <c r="N17" i="55"/>
  <c r="H18" i="55"/>
  <c r="I18" i="55"/>
  <c r="N18" i="55"/>
  <c r="H19" i="55"/>
  <c r="I19" i="55"/>
  <c r="N19" i="55"/>
  <c r="H20" i="55"/>
  <c r="I20" i="55"/>
  <c r="N20" i="55"/>
  <c r="H21" i="55"/>
  <c r="I21" i="55"/>
  <c r="N21" i="55"/>
  <c r="H22" i="55"/>
  <c r="I22" i="55"/>
  <c r="N22" i="55"/>
  <c r="H23" i="55"/>
  <c r="I23" i="55"/>
  <c r="N23" i="55"/>
  <c r="H24" i="55"/>
  <c r="I24" i="55"/>
  <c r="N24" i="55"/>
  <c r="H25" i="55"/>
  <c r="I25" i="55"/>
  <c r="N25" i="55"/>
  <c r="H26" i="55"/>
  <c r="I26" i="55"/>
  <c r="N26" i="55"/>
  <c r="H27" i="55"/>
  <c r="I27" i="55"/>
  <c r="N27" i="55"/>
  <c r="H28" i="55"/>
  <c r="I28" i="55"/>
  <c r="N28" i="55"/>
  <c r="H29" i="55"/>
  <c r="I29" i="55"/>
  <c r="N29" i="55"/>
  <c r="H30" i="55"/>
  <c r="I30" i="55"/>
  <c r="N30" i="55"/>
  <c r="H31" i="55"/>
  <c r="I31" i="55"/>
  <c r="N31" i="55"/>
  <c r="H32" i="55"/>
  <c r="I32" i="55"/>
  <c r="N32" i="55"/>
  <c r="H33" i="55"/>
  <c r="I33" i="55"/>
  <c r="N33" i="55"/>
  <c r="H34" i="55"/>
  <c r="I34" i="55"/>
  <c r="N34" i="55"/>
  <c r="H37" i="55"/>
  <c r="I37" i="55"/>
  <c r="N37" i="55"/>
  <c r="H38" i="55"/>
  <c r="I38" i="55"/>
  <c r="N38" i="55"/>
  <c r="H39" i="55"/>
  <c r="I39" i="55"/>
  <c r="N39" i="55"/>
  <c r="H40" i="55"/>
  <c r="I40" i="55"/>
  <c r="N40" i="55"/>
  <c r="H41" i="55"/>
  <c r="I41" i="55"/>
  <c r="N41" i="55"/>
  <c r="H42" i="55"/>
  <c r="I42" i="55"/>
  <c r="N42" i="55"/>
  <c r="H43" i="55"/>
  <c r="I43" i="55"/>
  <c r="N43" i="55"/>
  <c r="H45" i="55"/>
  <c r="I45" i="55"/>
  <c r="N45" i="55"/>
  <c r="H46" i="55"/>
  <c r="I46" i="55"/>
  <c r="N46" i="55"/>
  <c r="H48" i="55"/>
  <c r="I48" i="55"/>
  <c r="N48" i="55"/>
  <c r="H52" i="55"/>
  <c r="I52" i="55"/>
  <c r="N52" i="55"/>
  <c r="H53" i="55"/>
  <c r="I53" i="55"/>
  <c r="N53" i="55"/>
  <c r="H54" i="55"/>
  <c r="I54" i="55"/>
  <c r="N54" i="55"/>
  <c r="H55" i="55"/>
  <c r="I55" i="55"/>
  <c r="N55" i="55"/>
  <c r="H56" i="55"/>
  <c r="I56" i="55"/>
  <c r="N56" i="55"/>
  <c r="H57" i="55"/>
  <c r="I57" i="55"/>
  <c r="N57" i="55"/>
  <c r="H58" i="55"/>
  <c r="I58" i="55"/>
  <c r="N58" i="55"/>
  <c r="H59" i="55"/>
  <c r="I59" i="55"/>
  <c r="N59" i="55"/>
  <c r="H60" i="55"/>
  <c r="I60" i="55"/>
  <c r="N60" i="55"/>
  <c r="H62" i="55"/>
  <c r="I62" i="55"/>
  <c r="N62" i="55"/>
  <c r="H63" i="55"/>
  <c r="I63" i="55"/>
  <c r="N63" i="55"/>
  <c r="H64" i="55"/>
  <c r="I64" i="55"/>
  <c r="N64" i="55"/>
  <c r="H65" i="55"/>
  <c r="I65" i="55"/>
  <c r="N65" i="55"/>
  <c r="H66" i="55"/>
  <c r="I66" i="55"/>
  <c r="N66" i="55"/>
  <c r="H67" i="55"/>
  <c r="I67" i="55"/>
  <c r="N67" i="55"/>
  <c r="H68" i="55"/>
  <c r="I68" i="55"/>
  <c r="N68" i="55"/>
  <c r="H69" i="55"/>
  <c r="I69" i="55"/>
  <c r="N69" i="55"/>
  <c r="H71" i="55"/>
  <c r="I71" i="55"/>
  <c r="N71" i="55"/>
  <c r="H73" i="55"/>
  <c r="I73" i="55"/>
  <c r="N73" i="55"/>
  <c r="H74" i="55"/>
  <c r="I74" i="55"/>
  <c r="N74" i="55"/>
  <c r="H75" i="55"/>
  <c r="I75" i="55"/>
  <c r="N75" i="55"/>
  <c r="H76" i="55"/>
  <c r="I76" i="55"/>
  <c r="N76" i="55"/>
  <c r="H77" i="55"/>
  <c r="I77" i="55"/>
  <c r="N77" i="55"/>
  <c r="H78" i="55"/>
  <c r="I78" i="55"/>
  <c r="N78" i="55"/>
  <c r="H79" i="55"/>
  <c r="I79" i="55"/>
  <c r="N79" i="55"/>
  <c r="H80" i="55"/>
  <c r="I80" i="55"/>
  <c r="N80" i="55"/>
  <c r="H82" i="55"/>
  <c r="I82" i="55"/>
  <c r="N82" i="55"/>
  <c r="H85" i="55"/>
  <c r="I85" i="55"/>
  <c r="N85" i="55"/>
  <c r="H86" i="55"/>
  <c r="I86" i="55"/>
  <c r="N86" i="55"/>
  <c r="H87" i="55"/>
  <c r="I87" i="55"/>
  <c r="N87" i="55"/>
  <c r="H88" i="55"/>
  <c r="I88" i="55"/>
  <c r="N88" i="55"/>
  <c r="H89" i="55"/>
  <c r="I89" i="55"/>
  <c r="N89" i="55"/>
  <c r="H90" i="55"/>
  <c r="I90" i="55"/>
  <c r="N90" i="55"/>
  <c r="H91" i="55"/>
  <c r="I91" i="55"/>
  <c r="N91" i="55"/>
  <c r="H93" i="55"/>
  <c r="I93" i="55"/>
  <c r="N93" i="55"/>
  <c r="H94" i="55"/>
  <c r="I94" i="55"/>
  <c r="N94" i="55"/>
  <c r="H95" i="55"/>
  <c r="I95" i="55"/>
  <c r="N95" i="55"/>
  <c r="H96" i="55"/>
  <c r="I96" i="55"/>
  <c r="N96" i="55"/>
  <c r="H97" i="55"/>
  <c r="I97" i="55"/>
  <c r="N97" i="55"/>
  <c r="H98" i="55"/>
  <c r="I98" i="55"/>
  <c r="N98" i="55"/>
  <c r="H99" i="55"/>
  <c r="I99" i="55"/>
  <c r="N99" i="55"/>
  <c r="H100" i="55"/>
  <c r="I100" i="55"/>
  <c r="N100" i="55"/>
  <c r="H101" i="55"/>
  <c r="I101" i="55"/>
  <c r="N101" i="55"/>
  <c r="H103" i="55"/>
  <c r="I103" i="55"/>
  <c r="N103" i="55"/>
  <c r="H104" i="55"/>
  <c r="I104" i="55"/>
  <c r="N104" i="55"/>
  <c r="H105" i="55"/>
  <c r="I105" i="55"/>
  <c r="N105" i="55"/>
  <c r="H106" i="55"/>
  <c r="I106" i="55"/>
  <c r="N106" i="55"/>
  <c r="H107" i="55"/>
  <c r="I107" i="55"/>
  <c r="N107" i="55"/>
  <c r="H108" i="55"/>
  <c r="I108" i="55"/>
  <c r="N108" i="55"/>
  <c r="H109" i="55"/>
  <c r="I109" i="55"/>
  <c r="N109" i="55"/>
  <c r="H110" i="55"/>
  <c r="I110" i="55"/>
  <c r="N110" i="55"/>
  <c r="H111" i="55"/>
  <c r="I111" i="55"/>
  <c r="N111" i="55"/>
  <c r="H112" i="55"/>
  <c r="I112" i="55"/>
  <c r="N112" i="55"/>
  <c r="H113" i="55"/>
  <c r="I113" i="55"/>
  <c r="N113" i="55"/>
  <c r="H114" i="55"/>
  <c r="I114" i="55"/>
  <c r="N114" i="55"/>
  <c r="H115" i="55"/>
  <c r="I115" i="55"/>
  <c r="N115" i="55"/>
  <c r="H116" i="55"/>
  <c r="I116" i="55"/>
  <c r="N116" i="55"/>
  <c r="H117" i="55"/>
  <c r="I117" i="55"/>
  <c r="N117" i="55"/>
  <c r="H118" i="55"/>
  <c r="I118" i="55"/>
  <c r="N118" i="55"/>
  <c r="H119" i="55"/>
  <c r="I119" i="55"/>
  <c r="N119" i="55"/>
  <c r="H121" i="55"/>
  <c r="I121" i="55"/>
  <c r="N121" i="55"/>
  <c r="H122" i="55"/>
  <c r="I122" i="55"/>
  <c r="N122" i="55"/>
  <c r="H123" i="55"/>
  <c r="I123" i="55"/>
  <c r="N123" i="55"/>
  <c r="H124" i="55"/>
  <c r="I124" i="55"/>
  <c r="N124" i="55"/>
  <c r="H125" i="55"/>
  <c r="I125" i="55"/>
  <c r="N125" i="55"/>
  <c r="H127" i="55"/>
  <c r="I127" i="55"/>
  <c r="N127" i="55"/>
  <c r="H128" i="55"/>
  <c r="I128" i="55"/>
  <c r="N128" i="55"/>
  <c r="H130" i="55"/>
  <c r="I130" i="55"/>
  <c r="N130" i="55"/>
  <c r="H131" i="55"/>
  <c r="I131" i="55"/>
  <c r="N131" i="55"/>
  <c r="H132" i="55"/>
  <c r="I132" i="55"/>
  <c r="N132" i="55"/>
  <c r="H133" i="55"/>
  <c r="I133" i="55"/>
  <c r="N133" i="55"/>
  <c r="H134" i="55"/>
  <c r="I134" i="55"/>
  <c r="N134" i="55"/>
  <c r="H135" i="55"/>
  <c r="I135" i="55"/>
  <c r="N135" i="55"/>
  <c r="H136" i="55"/>
  <c r="I136" i="55"/>
  <c r="N136" i="55"/>
  <c r="H137" i="55"/>
  <c r="I137" i="55"/>
  <c r="N137" i="55"/>
  <c r="H140" i="55"/>
  <c r="I140" i="55"/>
  <c r="N140" i="55"/>
  <c r="H141" i="55"/>
  <c r="I141" i="55"/>
  <c r="N141" i="55"/>
  <c r="H143" i="55"/>
  <c r="I143" i="55"/>
  <c r="N143" i="55"/>
  <c r="H144" i="55"/>
  <c r="I144" i="55"/>
  <c r="N144" i="55"/>
  <c r="H145" i="55"/>
  <c r="I145" i="55"/>
  <c r="N145" i="55"/>
  <c r="H146" i="55"/>
  <c r="I146" i="55"/>
  <c r="N146" i="55"/>
  <c r="H147" i="55"/>
  <c r="I147" i="55"/>
  <c r="N147" i="55"/>
  <c r="H148" i="55"/>
  <c r="I148" i="55"/>
  <c r="N148" i="55"/>
  <c r="H149" i="55"/>
  <c r="I149" i="55"/>
  <c r="N149" i="55"/>
  <c r="H150" i="55"/>
  <c r="I150" i="55"/>
  <c r="N150" i="55"/>
  <c r="H151" i="55"/>
  <c r="I151" i="55"/>
  <c r="N151" i="55"/>
  <c r="H152" i="55"/>
  <c r="I152" i="55"/>
  <c r="N152" i="55"/>
  <c r="H155" i="55"/>
  <c r="I155" i="55"/>
  <c r="N155" i="55"/>
  <c r="H156" i="55"/>
  <c r="I156" i="55"/>
  <c r="N156" i="55"/>
  <c r="H157" i="55"/>
  <c r="I157" i="55"/>
  <c r="N157" i="55"/>
  <c r="H160" i="55"/>
  <c r="I160" i="55"/>
  <c r="N160" i="55"/>
  <c r="H161" i="55"/>
  <c r="I161" i="55"/>
  <c r="N161" i="55"/>
  <c r="H163" i="55"/>
  <c r="I163" i="55"/>
  <c r="N163" i="55"/>
  <c r="H164" i="55"/>
  <c r="I164" i="55"/>
  <c r="N164" i="55"/>
  <c r="H168" i="55"/>
  <c r="I168" i="55"/>
  <c r="N168" i="55"/>
  <c r="H169" i="55"/>
  <c r="I169" i="55"/>
  <c r="N169" i="55"/>
  <c r="H170" i="55"/>
  <c r="I170" i="55"/>
  <c r="N170" i="55"/>
  <c r="H171" i="55"/>
  <c r="I171" i="55"/>
  <c r="N171" i="55"/>
  <c r="H172" i="55"/>
  <c r="I172" i="55"/>
  <c r="N172" i="55"/>
  <c r="H173" i="55"/>
  <c r="I173" i="55"/>
  <c r="N173" i="55"/>
  <c r="H174" i="55"/>
  <c r="I174" i="55"/>
  <c r="N174" i="55"/>
  <c r="H175" i="55"/>
  <c r="I175" i="55"/>
  <c r="N175" i="55"/>
  <c r="H176" i="55"/>
  <c r="I176" i="55"/>
  <c r="N176" i="55"/>
  <c r="H177" i="55"/>
  <c r="I177" i="55"/>
  <c r="N177" i="55"/>
  <c r="H178" i="55"/>
  <c r="I178" i="55"/>
  <c r="N178" i="55"/>
  <c r="H179" i="55"/>
  <c r="I179" i="55"/>
  <c r="N179" i="55"/>
  <c r="H180" i="55"/>
  <c r="I180" i="55"/>
  <c r="N180" i="55"/>
  <c r="H181" i="55"/>
  <c r="I181" i="55"/>
  <c r="N181" i="55"/>
  <c r="H182" i="55"/>
  <c r="I182" i="55"/>
  <c r="N182" i="55"/>
  <c r="H183" i="55"/>
  <c r="I183" i="55"/>
  <c r="N183" i="55"/>
  <c r="H184" i="55"/>
  <c r="I184" i="55"/>
  <c r="N184" i="55"/>
  <c r="H185" i="55"/>
  <c r="I185" i="55"/>
  <c r="N185" i="55"/>
  <c r="H186" i="55"/>
  <c r="I186" i="55"/>
  <c r="N186" i="55"/>
  <c r="H187" i="55"/>
  <c r="I187" i="55"/>
  <c r="N187" i="55"/>
  <c r="H188" i="55"/>
  <c r="I188" i="55"/>
  <c r="N188" i="55"/>
  <c r="H189" i="55"/>
  <c r="I189" i="55"/>
  <c r="N189" i="55"/>
  <c r="H190" i="55"/>
  <c r="I190" i="55"/>
  <c r="N190" i="55"/>
  <c r="H191" i="55"/>
  <c r="I191" i="55"/>
  <c r="N191" i="55"/>
  <c r="H192" i="55"/>
  <c r="I192" i="55"/>
  <c r="N192" i="55"/>
  <c r="H193" i="55"/>
  <c r="I193" i="55"/>
  <c r="N193" i="55"/>
  <c r="H194" i="55"/>
  <c r="I194" i="55"/>
  <c r="N194" i="55"/>
  <c r="H195" i="55"/>
  <c r="I195" i="55"/>
  <c r="N195" i="55"/>
  <c r="H196" i="55"/>
  <c r="I196" i="55"/>
  <c r="N196" i="55"/>
  <c r="H197" i="55"/>
  <c r="I197" i="55"/>
  <c r="N197" i="55"/>
  <c r="H198" i="55"/>
  <c r="I198" i="55"/>
  <c r="N198" i="55"/>
  <c r="H199" i="55"/>
  <c r="I199" i="55"/>
  <c r="N199" i="55"/>
  <c r="H200" i="55"/>
  <c r="I200" i="55"/>
  <c r="N200" i="55"/>
  <c r="H201" i="55"/>
  <c r="I201" i="55"/>
  <c r="N201" i="55"/>
  <c r="H202" i="55"/>
  <c r="I202" i="55"/>
  <c r="N202" i="55"/>
  <c r="H203" i="55"/>
  <c r="I203" i="55"/>
  <c r="N203" i="55"/>
  <c r="H204" i="55"/>
  <c r="I204" i="55"/>
  <c r="N204" i="55"/>
  <c r="H205" i="55"/>
  <c r="I205" i="55"/>
  <c r="N205" i="55"/>
  <c r="H206" i="55"/>
  <c r="I206" i="55"/>
  <c r="N206" i="55"/>
  <c r="H207" i="55"/>
  <c r="I207" i="55"/>
  <c r="N207" i="55"/>
  <c r="H208" i="55"/>
  <c r="I208" i="55"/>
  <c r="N208" i="55"/>
  <c r="H209" i="55"/>
  <c r="I209" i="55"/>
  <c r="N209" i="55"/>
  <c r="H210" i="55"/>
  <c r="I210" i="55"/>
  <c r="N210" i="55"/>
  <c r="H212" i="55"/>
  <c r="I212" i="55"/>
  <c r="N212" i="55"/>
  <c r="H213" i="55"/>
  <c r="I213" i="55"/>
  <c r="N213" i="55"/>
  <c r="H214" i="55"/>
  <c r="I214" i="55"/>
  <c r="N214" i="55"/>
  <c r="H216" i="55"/>
  <c r="I216" i="55"/>
  <c r="N216" i="55"/>
  <c r="H217" i="55"/>
  <c r="I217" i="55"/>
  <c r="N217" i="55"/>
  <c r="H218" i="55"/>
  <c r="I218" i="55"/>
  <c r="N218" i="55"/>
  <c r="H219" i="55"/>
  <c r="I219" i="55"/>
  <c r="N219" i="55"/>
  <c r="H220" i="55"/>
  <c r="I220" i="55"/>
  <c r="N220" i="55"/>
  <c r="H221" i="55"/>
  <c r="I221" i="55"/>
  <c r="N221" i="55"/>
  <c r="H229" i="55"/>
  <c r="I229" i="55"/>
  <c r="N229" i="55"/>
  <c r="H230" i="55"/>
  <c r="I230" i="55"/>
  <c r="N230" i="55"/>
  <c r="H231" i="55"/>
  <c r="I231" i="55"/>
  <c r="N231" i="55"/>
  <c r="H232" i="55"/>
  <c r="I232" i="55"/>
  <c r="N232" i="55"/>
  <c r="H234" i="55"/>
  <c r="I234" i="55"/>
  <c r="N234" i="55"/>
  <c r="H235" i="55"/>
  <c r="I235" i="55"/>
  <c r="N235" i="55"/>
  <c r="H236" i="55"/>
  <c r="I236" i="55"/>
  <c r="N236" i="55"/>
  <c r="H240" i="55"/>
  <c r="I240" i="55"/>
  <c r="N240" i="55"/>
  <c r="H241" i="55"/>
  <c r="I241" i="55"/>
  <c r="N241" i="55"/>
  <c r="H242" i="55"/>
  <c r="I242" i="55"/>
  <c r="N242" i="55"/>
  <c r="H243" i="55"/>
  <c r="I243" i="55"/>
  <c r="N243" i="55"/>
  <c r="H244" i="55"/>
  <c r="I244" i="55"/>
  <c r="N244" i="55"/>
  <c r="H245" i="55"/>
  <c r="I245" i="55"/>
  <c r="N245" i="55"/>
  <c r="H246" i="55"/>
  <c r="I246" i="55"/>
  <c r="N246" i="55"/>
  <c r="H247" i="55"/>
  <c r="N247" i="55"/>
  <c r="H248" i="55"/>
  <c r="I248" i="55"/>
  <c r="N248" i="55"/>
  <c r="H249" i="55"/>
  <c r="I249" i="55"/>
  <c r="N249" i="55"/>
  <c r="H250" i="55"/>
  <c r="I250" i="55"/>
  <c r="N250" i="55"/>
  <c r="H251" i="55"/>
  <c r="I251" i="55"/>
  <c r="N251" i="55"/>
  <c r="H252" i="55"/>
  <c r="I252" i="55"/>
  <c r="N252" i="55"/>
  <c r="H253" i="55"/>
  <c r="I253" i="55"/>
  <c r="N253" i="55"/>
  <c r="H254" i="55"/>
  <c r="I254" i="55"/>
  <c r="N254" i="55"/>
  <c r="H256" i="55"/>
  <c r="I256" i="55"/>
  <c r="N256" i="55"/>
  <c r="H257" i="55"/>
  <c r="I257" i="55"/>
  <c r="N257" i="55"/>
  <c r="H258" i="55"/>
  <c r="I258" i="55"/>
  <c r="N258" i="55"/>
  <c r="H259" i="55"/>
  <c r="I259" i="55"/>
  <c r="N259" i="55"/>
  <c r="H260" i="55"/>
  <c r="I260" i="55"/>
  <c r="N260" i="55"/>
  <c r="H262" i="55"/>
  <c r="I262" i="55"/>
  <c r="N262" i="55"/>
  <c r="H264" i="55"/>
  <c r="I264" i="55"/>
  <c r="N264" i="55"/>
  <c r="H265" i="55"/>
  <c r="I265" i="55"/>
  <c r="N265" i="55"/>
  <c r="H266" i="55"/>
  <c r="I266" i="55"/>
  <c r="N266" i="55"/>
  <c r="H267" i="55"/>
  <c r="I267" i="55"/>
  <c r="N267" i="55"/>
  <c r="H269" i="55"/>
  <c r="I269" i="55"/>
  <c r="N269" i="55"/>
  <c r="H270" i="55"/>
  <c r="I270" i="55"/>
  <c r="N270" i="55"/>
  <c r="H271" i="55"/>
  <c r="I271" i="55"/>
  <c r="N271" i="55"/>
  <c r="H272" i="55"/>
  <c r="I272" i="55"/>
  <c r="N272" i="55"/>
  <c r="H274" i="55"/>
  <c r="I274" i="55"/>
  <c r="N274" i="55"/>
  <c r="H275" i="55"/>
  <c r="I275" i="55"/>
  <c r="N275" i="55"/>
  <c r="H277" i="55"/>
  <c r="I277" i="55"/>
  <c r="N277" i="55"/>
  <c r="H278" i="55"/>
  <c r="I278" i="55"/>
  <c r="N278" i="55"/>
  <c r="H279" i="55"/>
  <c r="I279" i="55"/>
  <c r="N279" i="55"/>
  <c r="H281" i="55"/>
  <c r="I281" i="55"/>
  <c r="N281" i="55"/>
  <c r="H282" i="55"/>
  <c r="I282" i="55"/>
  <c r="N282" i="55"/>
  <c r="H283" i="55"/>
  <c r="I283" i="55"/>
  <c r="N283" i="55"/>
  <c r="H285" i="55"/>
  <c r="I285" i="55"/>
  <c r="N285" i="55"/>
  <c r="H289" i="55"/>
  <c r="I289" i="55"/>
  <c r="N289" i="55"/>
  <c r="H290" i="55"/>
  <c r="I290" i="55"/>
  <c r="N290" i="55"/>
  <c r="H291" i="55"/>
  <c r="I291" i="55"/>
  <c r="N291" i="55"/>
  <c r="H294" i="55"/>
  <c r="I294" i="55"/>
  <c r="N294" i="55"/>
  <c r="H295" i="55"/>
  <c r="I295" i="55"/>
  <c r="N295" i="55"/>
  <c r="H296" i="55"/>
  <c r="I296" i="55"/>
  <c r="N296" i="55"/>
  <c r="H297" i="55"/>
  <c r="I297" i="55"/>
  <c r="N297" i="55"/>
  <c r="H298" i="55"/>
  <c r="I298" i="55"/>
  <c r="N298" i="55"/>
  <c r="H299" i="55"/>
  <c r="I299" i="55"/>
  <c r="N299" i="55"/>
  <c r="H300" i="55"/>
  <c r="I300" i="55"/>
  <c r="N300" i="55"/>
  <c r="H301" i="55"/>
  <c r="I301" i="55"/>
  <c r="N301" i="55"/>
  <c r="H302" i="55"/>
  <c r="I302" i="55"/>
  <c r="N302" i="55"/>
  <c r="H303" i="55"/>
  <c r="I303" i="55"/>
  <c r="N303" i="55"/>
  <c r="H305" i="55"/>
  <c r="I305" i="55"/>
  <c r="N305" i="55"/>
  <c r="H306" i="55"/>
  <c r="I306" i="55"/>
  <c r="N306" i="55"/>
  <c r="H307" i="55"/>
  <c r="I307" i="55"/>
  <c r="N307" i="55"/>
  <c r="H308" i="55"/>
  <c r="I308" i="55"/>
  <c r="N308" i="55"/>
  <c r="H309" i="55"/>
  <c r="I309" i="55"/>
  <c r="N309" i="55"/>
  <c r="H310" i="55"/>
  <c r="I310" i="55"/>
  <c r="N310" i="55"/>
  <c r="H311" i="55"/>
  <c r="I311" i="55"/>
  <c r="N311" i="55"/>
  <c r="H312" i="55"/>
  <c r="I312" i="55"/>
  <c r="N312" i="55"/>
  <c r="H313" i="55"/>
  <c r="I313" i="55"/>
  <c r="N313" i="55"/>
  <c r="H314" i="55"/>
  <c r="I314" i="55"/>
  <c r="N314" i="55"/>
  <c r="H315" i="55"/>
  <c r="I315" i="55"/>
  <c r="N315" i="55"/>
  <c r="H316" i="55"/>
  <c r="I316" i="55"/>
  <c r="N316" i="55"/>
  <c r="H318" i="55"/>
  <c r="I318" i="55"/>
  <c r="N318" i="55"/>
  <c r="H319" i="55"/>
  <c r="I319" i="55"/>
  <c r="N319" i="55"/>
  <c r="H321" i="55"/>
  <c r="I321" i="55"/>
  <c r="N321" i="55"/>
  <c r="H323" i="55"/>
  <c r="I323" i="55"/>
  <c r="N323" i="55"/>
  <c r="H324" i="55"/>
  <c r="I324" i="55"/>
  <c r="N324" i="55"/>
  <c r="I823" i="55"/>
  <c r="I6" i="55"/>
  <c r="I3" i="55"/>
  <c r="N6" i="55"/>
  <c r="H6" i="55"/>
  <c r="N3" i="55"/>
  <c r="H3" i="55"/>
  <c r="J825" i="55"/>
  <c r="J824" i="55" s="1"/>
  <c r="O29" i="3" s="1"/>
  <c r="W29" i="3" s="1"/>
  <c r="AB29" i="3" s="1"/>
  <c r="L825" i="55"/>
  <c r="L824" i="55" s="1"/>
  <c r="O27" i="3" s="1"/>
  <c r="W27" i="3" s="1"/>
  <c r="AB27" i="3" s="1"/>
  <c r="M825" i="55"/>
  <c r="M824" i="55" s="1"/>
  <c r="H823" i="55"/>
  <c r="N823" i="55"/>
  <c r="H826" i="55"/>
  <c r="I826" i="55"/>
  <c r="K826" i="55"/>
  <c r="N826" i="55"/>
  <c r="H827" i="55"/>
  <c r="I827" i="55"/>
  <c r="K827" i="55"/>
  <c r="N827" i="55"/>
  <c r="H828" i="55"/>
  <c r="I828" i="55"/>
  <c r="K828" i="55"/>
  <c r="N828" i="55"/>
  <c r="H829" i="55"/>
  <c r="I829" i="55"/>
  <c r="K829" i="55"/>
  <c r="N829" i="55"/>
  <c r="H830" i="55"/>
  <c r="I830" i="55"/>
  <c r="K830" i="55"/>
  <c r="N830" i="55"/>
  <c r="H831" i="55"/>
  <c r="I831" i="55"/>
  <c r="K831" i="55"/>
  <c r="N831" i="55"/>
  <c r="H832" i="55"/>
  <c r="I832" i="55"/>
  <c r="K832" i="55"/>
  <c r="N832" i="55"/>
  <c r="H833" i="55"/>
  <c r="I833" i="55"/>
  <c r="K833" i="55"/>
  <c r="N833" i="55"/>
  <c r="H834" i="55"/>
  <c r="I834" i="55"/>
  <c r="K834" i="55"/>
  <c r="N834" i="55"/>
  <c r="H835" i="55"/>
  <c r="I835" i="55"/>
  <c r="K835" i="55"/>
  <c r="N835" i="55"/>
  <c r="H836" i="55"/>
  <c r="I836" i="55"/>
  <c r="K836" i="55"/>
  <c r="N836" i="55"/>
  <c r="H837" i="55"/>
  <c r="I837" i="55"/>
  <c r="K837" i="55"/>
  <c r="N837" i="55"/>
  <c r="H838" i="55"/>
  <c r="I838" i="55"/>
  <c r="K838" i="55"/>
  <c r="N838" i="55"/>
  <c r="H839" i="55"/>
  <c r="I839" i="55"/>
  <c r="K839" i="55"/>
  <c r="N839" i="55"/>
  <c r="H840" i="55"/>
  <c r="I840" i="55"/>
  <c r="K840" i="55"/>
  <c r="N840" i="55"/>
  <c r="H841" i="55"/>
  <c r="I841" i="55"/>
  <c r="K841" i="55"/>
  <c r="N841" i="55"/>
  <c r="H842" i="55"/>
  <c r="I842" i="55"/>
  <c r="K842" i="55"/>
  <c r="N842" i="55"/>
  <c r="H843" i="55"/>
  <c r="I843" i="55"/>
  <c r="K843" i="55"/>
  <c r="N843" i="55"/>
  <c r="H844" i="55"/>
  <c r="I844" i="55"/>
  <c r="K844" i="55"/>
  <c r="N844" i="55"/>
  <c r="H845" i="55"/>
  <c r="I845" i="55"/>
  <c r="K845" i="55"/>
  <c r="N845" i="55"/>
  <c r="H846" i="55"/>
  <c r="I846" i="55"/>
  <c r="K846" i="55"/>
  <c r="N846" i="55"/>
  <c r="H847" i="55"/>
  <c r="I847" i="55"/>
  <c r="K847" i="55"/>
  <c r="N847" i="55"/>
  <c r="H848" i="55"/>
  <c r="I848" i="55"/>
  <c r="K848" i="55"/>
  <c r="N848" i="55"/>
  <c r="H849" i="55"/>
  <c r="I849" i="55"/>
  <c r="K849" i="55"/>
  <c r="N849" i="55"/>
  <c r="H850" i="55"/>
  <c r="I850" i="55"/>
  <c r="K850" i="55"/>
  <c r="N850" i="55"/>
  <c r="H851" i="55"/>
  <c r="I851" i="55"/>
  <c r="K851" i="55"/>
  <c r="N851" i="55"/>
  <c r="H852" i="55"/>
  <c r="I852" i="55"/>
  <c r="K852" i="55"/>
  <c r="N852" i="55"/>
  <c r="K900" i="55"/>
  <c r="K899" i="55"/>
  <c r="K898" i="55"/>
  <c r="K897" i="55"/>
  <c r="K896" i="55"/>
  <c r="K895" i="55"/>
  <c r="K894" i="55"/>
  <c r="K893" i="55"/>
  <c r="K892" i="55"/>
  <c r="K891" i="55"/>
  <c r="K890" i="55"/>
  <c r="K889" i="55"/>
  <c r="K888" i="55"/>
  <c r="K887" i="55"/>
  <c r="K886" i="55"/>
  <c r="K885" i="55"/>
  <c r="K884" i="55"/>
  <c r="K883" i="55"/>
  <c r="K882" i="55"/>
  <c r="K881" i="55"/>
  <c r="K880" i="55"/>
  <c r="K879" i="55"/>
  <c r="K878" i="55"/>
  <c r="K877" i="55"/>
  <c r="K876" i="55"/>
  <c r="K875" i="55"/>
  <c r="K874" i="55"/>
  <c r="K873" i="55"/>
  <c r="K872" i="55"/>
  <c r="K871" i="55"/>
  <c r="K870" i="55"/>
  <c r="K869" i="55"/>
  <c r="K868" i="55"/>
  <c r="K867" i="55"/>
  <c r="K866" i="55"/>
  <c r="K865" i="55"/>
  <c r="K864" i="55"/>
  <c r="K863" i="55"/>
  <c r="K862" i="55"/>
  <c r="K861" i="55"/>
  <c r="K860" i="55"/>
  <c r="K859" i="55"/>
  <c r="K858" i="55"/>
  <c r="K857" i="55"/>
  <c r="K856" i="55"/>
  <c r="K855" i="55"/>
  <c r="K854" i="55"/>
  <c r="K853" i="55"/>
  <c r="D37" i="22"/>
  <c r="D38" i="22" s="1"/>
  <c r="D39" i="22" s="1"/>
  <c r="C37" i="22"/>
  <c r="W35" i="3" s="1"/>
  <c r="AB35" i="3" s="1"/>
  <c r="C55" i="19"/>
  <c r="O33" i="3" s="1"/>
  <c r="W33" i="3" s="1"/>
  <c r="AB33" i="3" s="1"/>
  <c r="D19" i="49"/>
  <c r="W43" i="3" s="1"/>
  <c r="AB43" i="3" s="1"/>
  <c r="D55" i="19"/>
  <c r="D56" i="19" s="1"/>
  <c r="D57" i="19" s="1"/>
  <c r="D34" i="50"/>
  <c r="W37" i="3" s="1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5" i="50"/>
  <c r="E4" i="50"/>
  <c r="E3" i="50"/>
  <c r="D9" i="45"/>
  <c r="W41" i="3"/>
  <c r="Y4" i="3"/>
  <c r="W39" i="3"/>
  <c r="E9" i="47"/>
  <c r="E9" i="46"/>
  <c r="I825" i="55" l="1"/>
  <c r="K825" i="55"/>
  <c r="K824" i="55" s="1"/>
  <c r="H825" i="55"/>
  <c r="N825" i="55"/>
  <c r="I824" i="55" l="1"/>
  <c r="O23" i="3" s="1"/>
  <c r="W23" i="3" s="1"/>
  <c r="O25" i="3"/>
  <c r="W25" i="3" s="1"/>
  <c r="H824" i="55"/>
  <c r="O21" i="3" s="1"/>
  <c r="W21" i="3" s="1"/>
  <c r="AB25" i="3"/>
  <c r="N824" i="55"/>
  <c r="O31" i="3" s="1"/>
  <c r="W31" i="3" s="1"/>
  <c r="AB31" i="3" s="1"/>
  <c r="AB48" i="3" l="1"/>
  <c r="W48" i="3"/>
  <c r="F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ebaba</author>
  </authors>
  <commentList>
    <comment ref="AF8" authorId="0" shapeId="0" xr:uid="{00000000-0006-0000-0000-000001000000}">
      <text>
        <r>
          <rPr>
            <b/>
            <sz val="9"/>
            <color indexed="81"/>
            <rFont val="MS Gothic"/>
            <family val="3"/>
          </rPr>
          <t>末日の日付を
入力して下さい。</t>
        </r>
      </text>
    </comment>
  </commentList>
</comments>
</file>

<file path=xl/sharedStrings.xml><?xml version="1.0" encoding="utf-8"?>
<sst xmlns="http://schemas.openxmlformats.org/spreadsheetml/2006/main" count="1715" uniqueCount="625">
  <si>
    <t>Bill Lading</t>
  </si>
  <si>
    <t>ESC Cleaning Charge</t>
  </si>
  <si>
    <t>Manifest VIN Number</t>
  </si>
  <si>
    <t>御中</t>
  </si>
  <si>
    <t>期間</t>
  </si>
  <si>
    <t>Quantity</t>
  </si>
  <si>
    <t>Amount</t>
  </si>
  <si>
    <t>請　求　書</t>
  </si>
  <si>
    <t>No.</t>
  </si>
  <si>
    <t>請求金額</t>
  </si>
  <si>
    <t>円</t>
  </si>
  <si>
    <t>Item</t>
  </si>
  <si>
    <t>Cost/unit</t>
  </si>
  <si>
    <t>Tax</t>
  </si>
  <si>
    <t>Notes</t>
  </si>
  <si>
    <t>MAF</t>
  </si>
  <si>
    <t>free</t>
  </si>
  <si>
    <t>JAAI Inspection Fee for use</t>
  </si>
  <si>
    <t>Details as per attached sheet</t>
  </si>
  <si>
    <t xml:space="preserve"> - E. &amp; O. E. -</t>
  </si>
  <si>
    <t>S.Total</t>
  </si>
  <si>
    <t>PLEASE REMIT TO</t>
  </si>
  <si>
    <t>銀行名：</t>
  </si>
  <si>
    <t>口座番号：</t>
  </si>
  <si>
    <t>口座名義：</t>
  </si>
  <si>
    <t>No</t>
  </si>
  <si>
    <t>Contents</t>
  </si>
  <si>
    <t>Total</t>
  </si>
  <si>
    <t xml:space="preserve">  Fee</t>
  </si>
  <si>
    <t>Make of Vehicle</t>
  </si>
  <si>
    <t>Model of Vehicle</t>
  </si>
  <si>
    <t>Port Load</t>
  </si>
  <si>
    <t>Shipping Chg.</t>
  </si>
  <si>
    <t>Maf inspection</t>
  </si>
  <si>
    <t>Chassis No.</t>
  </si>
  <si>
    <t>Total</t>
    <phoneticPr fontId="9" type="noConversion"/>
  </si>
  <si>
    <t>Chassis No.</t>
    <phoneticPr fontId="9" type="noConversion"/>
  </si>
  <si>
    <t>Destination</t>
    <phoneticPr fontId="9" type="noConversion"/>
  </si>
  <si>
    <t>Fee</t>
    <phoneticPr fontId="9" type="noConversion"/>
  </si>
  <si>
    <t>Transportation Fee</t>
    <phoneticPr fontId="19"/>
  </si>
  <si>
    <t>Total</t>
    <phoneticPr fontId="9" type="noConversion"/>
  </si>
  <si>
    <t>Import</t>
    <phoneticPr fontId="19"/>
  </si>
  <si>
    <t>非課税</t>
    <rPh sb="0" eb="3">
      <t>ひかぜい</t>
    </rPh>
    <phoneticPr fontId="9" type="noConversion"/>
  </si>
  <si>
    <r>
      <t>IBC JAPAN</t>
    </r>
    <r>
      <rPr>
        <b/>
        <sz val="14"/>
        <rFont val="MS Gothic"/>
        <family val="3"/>
      </rPr>
      <t>株式会社</t>
    </r>
  </si>
  <si>
    <r>
      <t>(</t>
    </r>
    <r>
      <rPr>
        <sz val="10"/>
        <rFont val="MS Gothic"/>
        <family val="3"/>
      </rPr>
      <t>税込</t>
    </r>
    <r>
      <rPr>
        <sz val="10"/>
        <rFont val="Arial"/>
        <family val="2"/>
        <charset val="238"/>
      </rPr>
      <t>)</t>
    </r>
  </si>
  <si>
    <r>
      <t>〒</t>
    </r>
    <r>
      <rPr>
        <sz val="10"/>
        <rFont val="Arial"/>
        <family val="2"/>
        <charset val="238"/>
      </rPr>
      <t>292-0838</t>
    </r>
    <r>
      <rPr>
        <sz val="10"/>
        <rFont val="MS Gothic"/>
        <family val="3"/>
      </rPr>
      <t>　千葉県木更津市潮浜</t>
    </r>
    <r>
      <rPr>
        <sz val="10"/>
        <rFont val="Arial"/>
        <family val="2"/>
        <charset val="238"/>
      </rPr>
      <t>1</t>
    </r>
    <r>
      <rPr>
        <sz val="10"/>
        <rFont val="MS Gothic"/>
        <family val="3"/>
      </rPr>
      <t>－</t>
    </r>
    <r>
      <rPr>
        <sz val="10"/>
        <rFont val="Arial"/>
        <family val="2"/>
        <charset val="238"/>
      </rPr>
      <t>17</t>
    </r>
    <r>
      <rPr>
        <sz val="10"/>
        <rFont val="MS Gothic"/>
        <family val="3"/>
      </rPr>
      <t>－</t>
    </r>
    <r>
      <rPr>
        <sz val="10"/>
        <rFont val="Arial"/>
        <family val="2"/>
        <charset val="238"/>
      </rPr>
      <t>69</t>
    </r>
  </si>
  <si>
    <t>Import</t>
    <phoneticPr fontId="1"/>
  </si>
  <si>
    <r>
      <t>東京三菱</t>
    </r>
    <r>
      <rPr>
        <sz val="10"/>
        <rFont val="Arial"/>
        <family val="2"/>
        <charset val="238"/>
      </rPr>
      <t>UFJ</t>
    </r>
    <r>
      <rPr>
        <sz val="10"/>
        <rFont val="MS Gothic"/>
        <family val="3"/>
      </rPr>
      <t>銀行　伏見支店</t>
    </r>
  </si>
  <si>
    <t>Shipping</t>
    <phoneticPr fontId="1"/>
  </si>
  <si>
    <t>Storage</t>
  </si>
  <si>
    <t>Fee</t>
  </si>
  <si>
    <t>非課税</t>
  </si>
  <si>
    <t>RWI Fee for use</t>
  </si>
  <si>
    <t>Transportation Fee</t>
  </si>
  <si>
    <t>Radiation Records</t>
  </si>
  <si>
    <t>ATJ SHIPPING MANIFEST</t>
  </si>
  <si>
    <t>MAF Sticker #</t>
  </si>
  <si>
    <t>Interior</t>
  </si>
  <si>
    <t/>
  </si>
  <si>
    <t>Japan Forwarding Agency株式会社</t>
  </si>
  <si>
    <t>Tel: 0438-36-0066</t>
  </si>
  <si>
    <t>普通　０１３７１１２</t>
  </si>
  <si>
    <t>Japan Forwarding Agency（カ</t>
  </si>
  <si>
    <t>TAX 8%</t>
  </si>
  <si>
    <t>Other</t>
    <phoneticPr fontId="1"/>
  </si>
  <si>
    <t>Other</t>
    <phoneticPr fontId="19"/>
  </si>
  <si>
    <t xml:space="preserve"> Advance payment</t>
    <phoneticPr fontId="19"/>
  </si>
  <si>
    <r>
      <rPr>
        <sz val="10"/>
        <rFont val="ＭＳ Ｐゴシック"/>
        <family val="3"/>
        <charset val="128"/>
      </rPr>
      <t>輸出申告</t>
    </r>
    <r>
      <rPr>
        <sz val="10"/>
        <rFont val="Arial"/>
        <family val="2"/>
        <charset val="238"/>
      </rPr>
      <t>:</t>
    </r>
    <r>
      <rPr>
        <sz val="10"/>
        <rFont val="ＭＳ Ｐゴシック"/>
        <family val="3"/>
        <charset val="128"/>
      </rPr>
      <t>件</t>
    </r>
    <rPh sb="0" eb="2">
      <t>ユシュツ</t>
    </rPh>
    <rPh sb="2" eb="4">
      <t>シンコク</t>
    </rPh>
    <rPh sb="5" eb="6">
      <t>ケン</t>
    </rPh>
    <phoneticPr fontId="18"/>
  </si>
  <si>
    <t>JEVIC</t>
    <phoneticPr fontId="19"/>
  </si>
  <si>
    <r>
      <t>J</t>
    </r>
    <r>
      <rPr>
        <sz val="10"/>
        <rFont val="Arial"/>
        <family val="2"/>
      </rPr>
      <t>EVIC Uganda Inspection Fee</t>
    </r>
    <phoneticPr fontId="9" type="noConversion"/>
  </si>
  <si>
    <t>JEVIC Administration Fee</t>
    <phoneticPr fontId="9" type="noConversion"/>
  </si>
  <si>
    <r>
      <t>T</t>
    </r>
    <r>
      <rPr>
        <sz val="10"/>
        <rFont val="MS Gothic"/>
        <family val="3"/>
      </rPr>
      <t>ax Free</t>
    </r>
    <phoneticPr fontId="9" type="noConversion"/>
  </si>
  <si>
    <t>Including Tax</t>
    <phoneticPr fontId="9" type="noConversion"/>
  </si>
  <si>
    <t>JEVIC</t>
    <phoneticPr fontId="18"/>
  </si>
  <si>
    <t>Including
Tax</t>
    <phoneticPr fontId="18"/>
  </si>
  <si>
    <t>Rental Fee for Inspection Lane</t>
    <phoneticPr fontId="9" type="noConversion"/>
  </si>
  <si>
    <t>Radiation Records</t>
    <phoneticPr fontId="1"/>
  </si>
  <si>
    <t>TOYOTA</t>
  </si>
  <si>
    <t>VANGUARD</t>
  </si>
  <si>
    <t>MITSUBISHI</t>
  </si>
  <si>
    <t>OUTLANDER</t>
  </si>
  <si>
    <t>SUBARU</t>
  </si>
  <si>
    <t>IMPREZA</t>
  </si>
  <si>
    <t>LANDCRUISER PRADO</t>
  </si>
  <si>
    <t>NISSAN</t>
  </si>
  <si>
    <t>MARCH</t>
  </si>
  <si>
    <t>X-TRAIL</t>
  </si>
  <si>
    <t>HONDA</t>
  </si>
  <si>
    <t>VOLKSWAGEN</t>
  </si>
  <si>
    <t>PRIUS</t>
  </si>
  <si>
    <t>NOAH</t>
  </si>
  <si>
    <t>VOXY</t>
  </si>
  <si>
    <t>MAZDA</t>
  </si>
  <si>
    <t>AXELA SPORT</t>
  </si>
  <si>
    <t>AXELA</t>
  </si>
  <si>
    <t>LEGACY TOURING WAGON</t>
  </si>
  <si>
    <t>TIIDA</t>
  </si>
  <si>
    <t>GALANT FORTIS</t>
  </si>
  <si>
    <t>DEMIO</t>
  </si>
  <si>
    <t>NOTE</t>
  </si>
  <si>
    <t>FIT</t>
  </si>
  <si>
    <t>DUALIS</t>
  </si>
  <si>
    <t>CX-5</t>
  </si>
  <si>
    <t>BLUEBIRD SYLPHY</t>
  </si>
  <si>
    <t>VITZ</t>
  </si>
  <si>
    <t>AQUA</t>
  </si>
  <si>
    <t>AURIS</t>
  </si>
  <si>
    <t>STREAM</t>
  </si>
  <si>
    <t>TIIDA LATIO</t>
  </si>
  <si>
    <t>AUDI</t>
  </si>
  <si>
    <t>BMW</t>
  </si>
  <si>
    <t>GOLF</t>
  </si>
  <si>
    <t>SUZUKI</t>
  </si>
  <si>
    <t>SWIFT</t>
  </si>
  <si>
    <t>WISH</t>
  </si>
  <si>
    <t>X1</t>
  </si>
  <si>
    <t>PREMACY</t>
  </si>
  <si>
    <t>HIACE</t>
  </si>
  <si>
    <t>CARAVAN</t>
  </si>
  <si>
    <t>ODYSSEY</t>
  </si>
  <si>
    <t>CROSSROAD</t>
  </si>
  <si>
    <t>EXIGA</t>
  </si>
  <si>
    <t>JUKE</t>
  </si>
  <si>
    <t>CALDINA</t>
  </si>
  <si>
    <t>MURANO</t>
  </si>
  <si>
    <t>WINGROAD</t>
  </si>
  <si>
    <t>ACCORD</t>
  </si>
  <si>
    <t>VERISA</t>
  </si>
  <si>
    <t>FUGA</t>
  </si>
  <si>
    <t>RVR</t>
  </si>
  <si>
    <t>BLADE</t>
  </si>
  <si>
    <t>LEGACY B4</t>
  </si>
  <si>
    <t>MARK X</t>
  </si>
  <si>
    <t>INSIGHT</t>
  </si>
  <si>
    <t>ATENZA</t>
  </si>
  <si>
    <t>FIT HYBRID</t>
  </si>
  <si>
    <t>COROLLA FIELDER</t>
  </si>
  <si>
    <t>OUTBACK</t>
  </si>
  <si>
    <t>PROBOX</t>
  </si>
  <si>
    <t>CIVIC</t>
  </si>
  <si>
    <t>MPV</t>
  </si>
  <si>
    <t>FORESTER</t>
  </si>
  <si>
    <t>LANDCRUISER</t>
  </si>
  <si>
    <t>1 SERIES</t>
  </si>
  <si>
    <t>ATENZA SPORT WAGON</t>
  </si>
  <si>
    <t>X3</t>
  </si>
  <si>
    <t>JETTA</t>
  </si>
  <si>
    <t>PASSAT VARIANT</t>
  </si>
  <si>
    <t>SERENA</t>
  </si>
  <si>
    <t>CUBE</t>
  </si>
  <si>
    <t>RAV4</t>
  </si>
  <si>
    <t>CROWN</t>
  </si>
  <si>
    <t>NCP50-0141291</t>
  </si>
  <si>
    <t>NCP51-0282671</t>
  </si>
  <si>
    <t>NZE164-7016016</t>
  </si>
  <si>
    <t>URJ202-4017462</t>
  </si>
  <si>
    <t>WBAVL32080VT41478</t>
  </si>
  <si>
    <t>RM1-1004507</t>
  </si>
  <si>
    <t>ACA33-5302213</t>
  </si>
  <si>
    <t>KE2AW-109673</t>
  </si>
  <si>
    <t>WBAWX52050L398883</t>
  </si>
  <si>
    <t>GDJ151-0006815</t>
  </si>
  <si>
    <t>RK1-1018663</t>
  </si>
  <si>
    <t>ZRR70-0339576</t>
  </si>
  <si>
    <t>FD1-1400538</t>
  </si>
  <si>
    <t>令和1年9月度</t>
    <phoneticPr fontId="1"/>
  </si>
  <si>
    <r>
      <t xml:space="preserve">JAAI </t>
    </r>
    <r>
      <rPr>
        <sz val="12"/>
        <rFont val="MS Gothic"/>
        <family val="3"/>
        <charset val="128"/>
      </rPr>
      <t>検査明細　　</t>
    </r>
    <r>
      <rPr>
        <sz val="12"/>
        <rFont val="Arial"/>
        <family val="2"/>
      </rPr>
      <t>2019</t>
    </r>
    <r>
      <rPr>
        <sz val="12"/>
        <rFont val="MS Gothic"/>
        <family val="3"/>
        <charset val="128"/>
      </rPr>
      <t>年　</t>
    </r>
    <r>
      <rPr>
        <sz val="12"/>
        <rFont val="Arial"/>
        <family val="2"/>
      </rPr>
      <t>9</t>
    </r>
    <r>
      <rPr>
        <sz val="12"/>
        <rFont val="MS Gothic"/>
        <family val="3"/>
        <charset val="128"/>
      </rPr>
      <t>月度</t>
    </r>
    <phoneticPr fontId="9" type="noConversion"/>
  </si>
  <si>
    <r>
      <t xml:space="preserve">RWI </t>
    </r>
    <r>
      <rPr>
        <sz val="12"/>
        <rFont val="MS Gothic"/>
        <family val="3"/>
        <charset val="128"/>
      </rPr>
      <t xml:space="preserve">検査明細　 </t>
    </r>
    <r>
      <rPr>
        <sz val="12"/>
        <rFont val="Arial"/>
        <family val="2"/>
      </rPr>
      <t>2019</t>
    </r>
    <r>
      <rPr>
        <sz val="12"/>
        <rFont val="ＭＳ Ｐゴシック"/>
        <family val="3"/>
        <charset val="128"/>
      </rPr>
      <t>年</t>
    </r>
    <r>
      <rPr>
        <sz val="12"/>
        <rFont val="MS Gothic"/>
        <family val="3"/>
        <charset val="128"/>
      </rPr>
      <t>　</t>
    </r>
    <r>
      <rPr>
        <sz val="12"/>
        <rFont val="Arial"/>
        <family val="2"/>
      </rPr>
      <t>9</t>
    </r>
    <r>
      <rPr>
        <sz val="12"/>
        <rFont val="MS Gothic"/>
        <family val="3"/>
        <charset val="128"/>
      </rPr>
      <t>月度</t>
    </r>
    <phoneticPr fontId="9" type="noConversion"/>
  </si>
  <si>
    <t>GOTHENBURG</t>
  </si>
  <si>
    <t>WAUZZZ4G7DN025251</t>
  </si>
  <si>
    <t>MOMBASA</t>
  </si>
  <si>
    <t>TRANQUIL ACE/77A</t>
  </si>
  <si>
    <t>AUCKLAND</t>
  </si>
  <si>
    <t>NELSON</t>
  </si>
  <si>
    <t>LYTTELTON</t>
  </si>
  <si>
    <t>1D4P95GK7AW169250</t>
  </si>
  <si>
    <t>ACA31-5003924</t>
  </si>
  <si>
    <t>ACA38-5166925</t>
  </si>
  <si>
    <t>ACA38-5175735</t>
  </si>
  <si>
    <t>ANA10-0022005</t>
  </si>
  <si>
    <t>ANE11-0025811</t>
  </si>
  <si>
    <t>AZE154-1003579</t>
  </si>
  <si>
    <t>AZE156-1004501</t>
  </si>
  <si>
    <t>AZR60-0348661</t>
  </si>
  <si>
    <t>AZR60-3042321</t>
  </si>
  <si>
    <t>AZR65-3022201</t>
  </si>
  <si>
    <t>AZT241-0024996</t>
  </si>
  <si>
    <t>AZT241-0027308</t>
  </si>
  <si>
    <t>BE3-1102925</t>
  </si>
  <si>
    <t>BK5P-304293</t>
  </si>
  <si>
    <t>BK5P-326958</t>
  </si>
  <si>
    <t>BL5FW-101487</t>
  </si>
  <si>
    <t>BL5FW-108839</t>
  </si>
  <si>
    <t>BL5FW-114573</t>
  </si>
  <si>
    <t>BL5FW-115577</t>
  </si>
  <si>
    <t>BLE-018935</t>
  </si>
  <si>
    <t>BLEFW-103628</t>
  </si>
  <si>
    <t>BLEFW-111259</t>
  </si>
  <si>
    <t>BM9-016428</t>
  </si>
  <si>
    <t>BMEFS-109795</t>
  </si>
  <si>
    <t>BP5-121170</t>
  </si>
  <si>
    <t>BP5-127384</t>
  </si>
  <si>
    <t>BP5-159689</t>
  </si>
  <si>
    <t>BP5-164710</t>
  </si>
  <si>
    <t>BP5-178815</t>
  </si>
  <si>
    <t>BP5-180399</t>
  </si>
  <si>
    <t>BP5-181081</t>
  </si>
  <si>
    <t>BR9-022782</t>
  </si>
  <si>
    <t>BR9-038561</t>
  </si>
  <si>
    <t>C11-104426</t>
  </si>
  <si>
    <t>C11-111073</t>
  </si>
  <si>
    <t>C11-200096</t>
  </si>
  <si>
    <t>C11-207012</t>
  </si>
  <si>
    <t>C11-208661</t>
  </si>
  <si>
    <t>C11-231642</t>
  </si>
  <si>
    <t>C11-371213</t>
  </si>
  <si>
    <t>C11-371446</t>
  </si>
  <si>
    <t>C11-372287</t>
  </si>
  <si>
    <t>C11-402310</t>
  </si>
  <si>
    <t>CC25-013730</t>
  </si>
  <si>
    <t>CL7-3053256</t>
  </si>
  <si>
    <t>CL8-1300222</t>
  </si>
  <si>
    <t>CL9-1201774</t>
  </si>
  <si>
    <t>CL9-1300359</t>
  </si>
  <si>
    <t>CREW-169841</t>
  </si>
  <si>
    <t>CREW-328301</t>
  </si>
  <si>
    <t>CW5W-0006753</t>
  </si>
  <si>
    <t>CW5W-0010520</t>
  </si>
  <si>
    <t>CW5W-0017781</t>
  </si>
  <si>
    <t>CW5W-0102429</t>
  </si>
  <si>
    <t>CW5W-5104443</t>
  </si>
  <si>
    <t>CW5W-5200327</t>
  </si>
  <si>
    <t>CW5W-5402134</t>
  </si>
  <si>
    <t>CWEFW-102999</t>
  </si>
  <si>
    <t>CWEFW-109678</t>
  </si>
  <si>
    <t>CY4A-0110279</t>
  </si>
  <si>
    <t>DC5W-103436</t>
  </si>
  <si>
    <t>DC5W-301025</t>
  </si>
  <si>
    <t>DC5W-323246</t>
  </si>
  <si>
    <t>DC5W-325541</t>
  </si>
  <si>
    <t>DE3FS-159903</t>
  </si>
  <si>
    <t>DE3FS-163812</t>
  </si>
  <si>
    <t>DE3FS-187881</t>
  </si>
  <si>
    <t>DE3FS-264233</t>
  </si>
  <si>
    <t>DE3FS-291650</t>
  </si>
  <si>
    <t>DE3FS-291898</t>
  </si>
  <si>
    <t>DE3FS-367564</t>
  </si>
  <si>
    <t>DE3FS-544276</t>
  </si>
  <si>
    <t>DE3FS-556050</t>
  </si>
  <si>
    <t>DE5FS-501000</t>
  </si>
  <si>
    <t>DY3W-305421</t>
  </si>
  <si>
    <t>DY3W-454849</t>
  </si>
  <si>
    <t>DY3W-460082</t>
  </si>
  <si>
    <t>DY3W-462280</t>
  </si>
  <si>
    <t>E11-149297</t>
  </si>
  <si>
    <t>E11-252597</t>
  </si>
  <si>
    <t>E11-337538</t>
  </si>
  <si>
    <t>E11-383526</t>
  </si>
  <si>
    <t>E11-508603</t>
  </si>
  <si>
    <t>E11-524556</t>
  </si>
  <si>
    <t>FD1-1100468</t>
  </si>
  <si>
    <t>GA3W-0007301</t>
  </si>
  <si>
    <t>GA3W-0010480</t>
  </si>
  <si>
    <t>GD1-2123046</t>
  </si>
  <si>
    <t>GD1-2327292</t>
  </si>
  <si>
    <t>GD1-2342062</t>
  </si>
  <si>
    <t>GD1-2346568</t>
  </si>
  <si>
    <t>GD1-2351703</t>
  </si>
  <si>
    <t>GD1-2357694</t>
  </si>
  <si>
    <t>GD1-2427249</t>
  </si>
  <si>
    <t>GD3-1925580</t>
  </si>
  <si>
    <t>GE6-1078217</t>
  </si>
  <si>
    <t>GE6-1122460</t>
  </si>
  <si>
    <t>GE6-1125393</t>
  </si>
  <si>
    <t>GE6-1141678</t>
  </si>
  <si>
    <t>GE6-1341260</t>
  </si>
  <si>
    <t>GE6-1379556</t>
  </si>
  <si>
    <t>GE6-1399841</t>
  </si>
  <si>
    <t>GE6-1406839</t>
  </si>
  <si>
    <t>GE6-1413387</t>
  </si>
  <si>
    <t>GH2-014185</t>
  </si>
  <si>
    <t>GH2-015594</t>
  </si>
  <si>
    <t>GH2-018919</t>
  </si>
  <si>
    <t>GH2-036934</t>
  </si>
  <si>
    <t>GH2-040897</t>
  </si>
  <si>
    <t>GH2-045131</t>
  </si>
  <si>
    <t>GH2-045788</t>
  </si>
  <si>
    <t>GHEFP-201066</t>
  </si>
  <si>
    <t>GHEFW-201330</t>
  </si>
  <si>
    <t>GJ2FW-113777</t>
  </si>
  <si>
    <t>GP1-1002907</t>
  </si>
  <si>
    <t>GP1-1045436</t>
  </si>
  <si>
    <t>GP1-1213826</t>
  </si>
  <si>
    <t>GP2-007166</t>
  </si>
  <si>
    <t>GP2-022535</t>
  </si>
  <si>
    <t>GP2-3059398</t>
  </si>
  <si>
    <t>GRS184-0015984</t>
  </si>
  <si>
    <t>J10-062459</t>
  </si>
  <si>
    <t>K13-305185</t>
  </si>
  <si>
    <t>KE2AW-104694</t>
  </si>
  <si>
    <t>KE2AW-131386</t>
  </si>
  <si>
    <t>KEEAW-102602</t>
  </si>
  <si>
    <t>KG11-073776</t>
  </si>
  <si>
    <t>KJ10-002821</t>
  </si>
  <si>
    <t>KJ10-200795</t>
  </si>
  <si>
    <t>KJ10-209994</t>
  </si>
  <si>
    <t>KJ10-210310</t>
  </si>
  <si>
    <t>KSP90-5113878</t>
  </si>
  <si>
    <t>LY3P-163177</t>
  </si>
  <si>
    <t>NHP10-2224265</t>
  </si>
  <si>
    <t>NHP10-2338454</t>
  </si>
  <si>
    <t>NHP10-6123714</t>
  </si>
  <si>
    <t>NHP10-6312841</t>
  </si>
  <si>
    <t>NSP130-2104477</t>
  </si>
  <si>
    <t>NT31-032973</t>
  </si>
  <si>
    <t>NT31-043157</t>
  </si>
  <si>
    <t>NZE141-9031946</t>
  </si>
  <si>
    <t>NZE151-1079342</t>
  </si>
  <si>
    <t>PNZ50-002889</t>
  </si>
  <si>
    <t>PY50-201852</t>
  </si>
  <si>
    <t>RB1-1073079</t>
  </si>
  <si>
    <t>RB1-1400843</t>
  </si>
  <si>
    <t>RCH41-0012643</t>
  </si>
  <si>
    <t>RG1-1082145</t>
  </si>
  <si>
    <t>RN6-1030535</t>
  </si>
  <si>
    <t>RN6-1037839</t>
  </si>
  <si>
    <t>RN6-1073078</t>
  </si>
  <si>
    <t>RN6-1081760</t>
  </si>
  <si>
    <t>RN6-1087441</t>
  </si>
  <si>
    <t>RN8-1013071</t>
  </si>
  <si>
    <t>RT3-1008476</t>
  </si>
  <si>
    <t>SC11-008697</t>
  </si>
  <si>
    <t>SC11-017869</t>
  </si>
  <si>
    <t>SC11-078441</t>
  </si>
  <si>
    <t>SC11-143823</t>
  </si>
  <si>
    <t>SCP90-2056266</t>
  </si>
  <si>
    <t>SH5-009398</t>
  </si>
  <si>
    <t>SH5-021104</t>
  </si>
  <si>
    <t>SH5-022259</t>
  </si>
  <si>
    <t>SHJ-004574</t>
  </si>
  <si>
    <t>TNT31-001626</t>
  </si>
  <si>
    <t>TNZ51-001762</t>
  </si>
  <si>
    <t>TNZ51-003600</t>
  </si>
  <si>
    <t>TSMEXB32S00505308</t>
  </si>
  <si>
    <t>UZJ100-0059187</t>
  </si>
  <si>
    <t>VR2E26-017469</t>
  </si>
  <si>
    <t>WBA1A12050J203865</t>
  </si>
  <si>
    <t>WBAFE42010LK97534</t>
  </si>
  <si>
    <t>WBAPC72050WG63105</t>
  </si>
  <si>
    <t>WVWZZZ1KZ7W077957</t>
  </si>
  <si>
    <t>WVWZZZ1KZ8M071680</t>
  </si>
  <si>
    <t>WVWZZZ1KZ9W107828</t>
  </si>
  <si>
    <t>WVWZZZ3CZ6E179138</t>
  </si>
  <si>
    <t>WVWZZZ3CZ6P194177</t>
  </si>
  <si>
    <t>WVWZZZ3CZ9E024267</t>
  </si>
  <si>
    <t>WVWZZZAUZEW261440</t>
  </si>
  <si>
    <t>YA5-002754</t>
  </si>
  <si>
    <t>YA5-023188</t>
  </si>
  <si>
    <t>YF15-001400</t>
  </si>
  <si>
    <t>YF15-015119</t>
  </si>
  <si>
    <t>YF15-033757</t>
  </si>
  <si>
    <t>YF15-035566</t>
  </si>
  <si>
    <t>YZ11-074892</t>
  </si>
  <si>
    <t>ZC11S-122888</t>
  </si>
  <si>
    <t>ZC11S-550905</t>
  </si>
  <si>
    <t>ZC31S-106687</t>
  </si>
  <si>
    <t>ZC71S-413077</t>
  </si>
  <si>
    <t>ZC71S-427776</t>
  </si>
  <si>
    <t>ZC71S-450703</t>
  </si>
  <si>
    <t>ZC71S-460968</t>
  </si>
  <si>
    <t>ZC71S-592812</t>
  </si>
  <si>
    <t>ZC72S-110575</t>
  </si>
  <si>
    <t>ZC72S-202934</t>
  </si>
  <si>
    <t>ZC72S-332640</t>
  </si>
  <si>
    <t>ZD72S-102680</t>
  </si>
  <si>
    <t>ZE2-1168587</t>
  </si>
  <si>
    <t>ZFA19900001890829</t>
  </si>
  <si>
    <t>ZNE10-0152582</t>
  </si>
  <si>
    <t>ZNE10-0267609</t>
  </si>
  <si>
    <t>ZNE10-0398226</t>
  </si>
  <si>
    <t>ZRE152-1007319</t>
  </si>
  <si>
    <t>ZRE152-1066425</t>
  </si>
  <si>
    <t>ZVW30-1839968</t>
  </si>
  <si>
    <t>ZVW30-1861620</t>
  </si>
  <si>
    <t>ZZT241-0023377</t>
  </si>
  <si>
    <t>HIACE REGIUS</t>
  </si>
  <si>
    <t>NZE161-7096698</t>
  </si>
  <si>
    <t>NZE161-7099091</t>
  </si>
  <si>
    <t>RK1-1028519</t>
  </si>
  <si>
    <t>TB17-016838</t>
  </si>
  <si>
    <t>STEPWAGON</t>
  </si>
  <si>
    <t>KINGSTON</t>
  </si>
  <si>
    <t>WELLINGTON</t>
  </si>
  <si>
    <t>DAR ES SALAAM</t>
  </si>
  <si>
    <t>ATH10-0017828</t>
  </si>
  <si>
    <t>BRM-006263</t>
  </si>
  <si>
    <t>GRJ151-0003828</t>
  </si>
  <si>
    <t>K13-012828</t>
  </si>
  <si>
    <t>NCP55-0123886</t>
  </si>
  <si>
    <t>RM1-1006654</t>
  </si>
  <si>
    <t>SHJ-024511</t>
  </si>
  <si>
    <t>WVWZZZ1KZCW157102</t>
  </si>
  <si>
    <t>ZRE186-6001986</t>
  </si>
  <si>
    <t>ZRT260-3089446</t>
  </si>
  <si>
    <t>JEBEL ALI</t>
  </si>
  <si>
    <t>KARACHI</t>
  </si>
  <si>
    <t>GRJ150-0004877</t>
  </si>
  <si>
    <t>GRJ151-0004151</t>
  </si>
  <si>
    <t>URJ202-4085482</t>
  </si>
  <si>
    <t>COUGAR ACE/248A</t>
  </si>
  <si>
    <t>ACA33-5216737</t>
  </si>
  <si>
    <t>AK12-922559</t>
  </si>
  <si>
    <t>AZT250-0038661</t>
  </si>
  <si>
    <t>B30-204765</t>
  </si>
  <si>
    <t>BK3P-300721</t>
  </si>
  <si>
    <t>BK5P-221600</t>
  </si>
  <si>
    <t>BK5P-331031</t>
  </si>
  <si>
    <t>BK5P-332903</t>
  </si>
  <si>
    <t>BKEP-301068</t>
  </si>
  <si>
    <t>BL5FW-120046</t>
  </si>
  <si>
    <t>BP5-143278</t>
  </si>
  <si>
    <t>BP5-178235</t>
  </si>
  <si>
    <t>BR9-056899</t>
  </si>
  <si>
    <t>C11-039913</t>
  </si>
  <si>
    <t>C11-051849</t>
  </si>
  <si>
    <t>C11-123346</t>
  </si>
  <si>
    <t>C11-140480</t>
  </si>
  <si>
    <t>C11-216601</t>
  </si>
  <si>
    <t>C11-220569</t>
  </si>
  <si>
    <t>C11-372143</t>
  </si>
  <si>
    <t>C11-408317</t>
  </si>
  <si>
    <t>CL7-3050466</t>
  </si>
  <si>
    <t>CL7-3102430</t>
  </si>
  <si>
    <t>CL7-3105521</t>
  </si>
  <si>
    <t>CREW-337691</t>
  </si>
  <si>
    <t>CV5W-0012464</t>
  </si>
  <si>
    <t>CW2-1000972</t>
  </si>
  <si>
    <t>CW5W-0026659</t>
  </si>
  <si>
    <t>CW5W-0027838</t>
  </si>
  <si>
    <t>CW5W-0103139</t>
  </si>
  <si>
    <t>CW5W-5101416</t>
  </si>
  <si>
    <t>CW5W-5104586</t>
  </si>
  <si>
    <t>CW5W-5301343</t>
  </si>
  <si>
    <t>CW5W-5302023</t>
  </si>
  <si>
    <t>CY4A-0101871</t>
  </si>
  <si>
    <t>DC5W-308790</t>
  </si>
  <si>
    <t>DC5W-343054</t>
  </si>
  <si>
    <t>DC5W-346467</t>
  </si>
  <si>
    <t>DE3FS-123128</t>
  </si>
  <si>
    <t>DE3FS-159932</t>
  </si>
  <si>
    <t>DE3FS-285170</t>
  </si>
  <si>
    <t>DE3FS-313999</t>
  </si>
  <si>
    <t>DE3FS-564889</t>
  </si>
  <si>
    <t>DE3FS-571076</t>
  </si>
  <si>
    <t>DE5FS-120856</t>
  </si>
  <si>
    <t>DY3W-315468</t>
  </si>
  <si>
    <t>DY3W-435031</t>
  </si>
  <si>
    <t>DY3W-452584</t>
  </si>
  <si>
    <t>E11-006484</t>
  </si>
  <si>
    <t>E11-159816</t>
  </si>
  <si>
    <t>E11-525425</t>
  </si>
  <si>
    <t>ER3P-103030</t>
  </si>
  <si>
    <t>GD1-2116560</t>
  </si>
  <si>
    <t>GD1-2183899</t>
  </si>
  <si>
    <t>GD1-2339516</t>
  </si>
  <si>
    <t>GD1-2339570</t>
  </si>
  <si>
    <t>GD1-2351449</t>
  </si>
  <si>
    <t>GD1-2362711</t>
  </si>
  <si>
    <t>GD1-2403134</t>
  </si>
  <si>
    <t>GD1-2411699</t>
  </si>
  <si>
    <t>GE6-1103180</t>
  </si>
  <si>
    <t>GE6-1109362</t>
  </si>
  <si>
    <t>GE6-1112507</t>
  </si>
  <si>
    <t>GE6-1123317</t>
  </si>
  <si>
    <t>GE6-1130961</t>
  </si>
  <si>
    <t>GE6-1206905</t>
  </si>
  <si>
    <t>GH2-016438</t>
  </si>
  <si>
    <t>GH2-042328</t>
  </si>
  <si>
    <t>GH3-1301309</t>
  </si>
  <si>
    <t>GH5FW-104048</t>
  </si>
  <si>
    <t>GH5FW-200725</t>
  </si>
  <si>
    <t>GH8-003833</t>
  </si>
  <si>
    <t>GJ1-1202213</t>
  </si>
  <si>
    <t>GSE20-2047091</t>
  </si>
  <si>
    <t>HR34-001072</t>
  </si>
  <si>
    <t>JZS161-0003757</t>
  </si>
  <si>
    <t>KE2FW-122334</t>
  </si>
  <si>
    <t>KEEFW-106394</t>
  </si>
  <si>
    <t>KG11-031368</t>
  </si>
  <si>
    <t>KG11-034980</t>
  </si>
  <si>
    <t>KG11-037551</t>
  </si>
  <si>
    <t>LY3P-163518</t>
  </si>
  <si>
    <t>MCU25-0159510</t>
  </si>
  <si>
    <t>NCP110-2003711</t>
  </si>
  <si>
    <t>NT31-031810</t>
  </si>
  <si>
    <t>NZE151-1004368</t>
  </si>
  <si>
    <t>NZE151-1011960</t>
  </si>
  <si>
    <t>NZE151-1018350</t>
  </si>
  <si>
    <t>NZE151-2002661</t>
  </si>
  <si>
    <t>RB1-1070475</t>
  </si>
  <si>
    <t>RD7-1104010</t>
  </si>
  <si>
    <t>RG1-1017136</t>
  </si>
  <si>
    <t>RG1-1056574</t>
  </si>
  <si>
    <t>RG2-1200310</t>
  </si>
  <si>
    <t>RN6-1087023</t>
  </si>
  <si>
    <t>RR4-1101002</t>
  </si>
  <si>
    <t>RT1-1008773</t>
  </si>
  <si>
    <t>RT1-1008817</t>
  </si>
  <si>
    <t>RT1-1011121</t>
  </si>
  <si>
    <t>RT1-1011842</t>
  </si>
  <si>
    <t>SC11-301055</t>
  </si>
  <si>
    <t>SCP90-2001489</t>
  </si>
  <si>
    <t>SJC11-002432</t>
  </si>
  <si>
    <t>T31-004543</t>
  </si>
  <si>
    <t>TD94W-201058</t>
  </si>
  <si>
    <t>TRH200-0186934</t>
  </si>
  <si>
    <t>TRUZZZ8N841000593</t>
  </si>
  <si>
    <t>TSMEXB32S00342422</t>
  </si>
  <si>
    <t>VFY11-540754</t>
  </si>
  <si>
    <t>VR2E26-018394</t>
  </si>
  <si>
    <t>WFY11-385142</t>
  </si>
  <si>
    <t>WVWZZZ1KZAW199244</t>
  </si>
  <si>
    <t>WVWZZZ6RZCU067274</t>
  </si>
  <si>
    <t>YV1VW-29693F002627</t>
  </si>
  <si>
    <t>ZC11S-106646</t>
  </si>
  <si>
    <t>ZC11S-168546</t>
  </si>
  <si>
    <t>ZC11S-168969</t>
  </si>
  <si>
    <t>ZC21S-155531</t>
  </si>
  <si>
    <t>ZC71S-452062</t>
  </si>
  <si>
    <t>ZC71S-588793</t>
  </si>
  <si>
    <t>ZC71S-592708</t>
  </si>
  <si>
    <t>ZC72S-117517</t>
  </si>
  <si>
    <t>ZC72S-140210</t>
  </si>
  <si>
    <t>ZZT241-0027124</t>
  </si>
  <si>
    <t>LAFESTA</t>
  </si>
  <si>
    <t>HR-V</t>
  </si>
  <si>
    <t>TT</t>
  </si>
  <si>
    <t>FAMILIA</t>
  </si>
  <si>
    <t>V40</t>
  </si>
  <si>
    <t>URJ202-4146305</t>
  </si>
  <si>
    <t>KDH201-5005684</t>
  </si>
  <si>
    <t>RE4-1301995</t>
  </si>
  <si>
    <t>RK5-1025077</t>
  </si>
  <si>
    <t>RK5-1034911</t>
  </si>
  <si>
    <t>RN6-3125643</t>
  </si>
  <si>
    <t>ZGE20-0068799</t>
  </si>
  <si>
    <t>ZRT265-3026047</t>
  </si>
  <si>
    <t>YOKOHAMA</t>
  </si>
  <si>
    <t>KISARAZU</t>
  </si>
  <si>
    <t>S6</t>
  </si>
  <si>
    <t>NITRO</t>
  </si>
  <si>
    <t>DODGE</t>
  </si>
  <si>
    <t>IMPREZA SPORT</t>
  </si>
  <si>
    <t>X5</t>
  </si>
  <si>
    <t>FIAT</t>
  </si>
  <si>
    <t>PUNTO</t>
  </si>
  <si>
    <t>PASSAT</t>
  </si>
  <si>
    <t>EDIX</t>
  </si>
  <si>
    <t>SPLASH</t>
  </si>
  <si>
    <t>COROLLA AXIO</t>
  </si>
  <si>
    <t>ALPHARD</t>
  </si>
  <si>
    <t>SUCCEED</t>
  </si>
  <si>
    <t>CR-V</t>
  </si>
  <si>
    <t>PREMIO</t>
  </si>
  <si>
    <t>ATLAS LEADER(AL)</t>
    <phoneticPr fontId="39"/>
  </si>
  <si>
    <t>AVENSIS</t>
  </si>
  <si>
    <t xml:space="preserve">MAZDA </t>
  </si>
  <si>
    <t xml:space="preserve">AXELA </t>
  </si>
  <si>
    <t xml:space="preserve">PREMACY </t>
  </si>
  <si>
    <t xml:space="preserve">DEMIO </t>
  </si>
  <si>
    <t>CX-7</t>
  </si>
  <si>
    <t>ATENZA SPORT</t>
  </si>
  <si>
    <t>LEXUS</t>
  </si>
  <si>
    <t>IS250</t>
  </si>
  <si>
    <t>SKYLINE</t>
  </si>
  <si>
    <t>IST</t>
  </si>
  <si>
    <t xml:space="preserve">NISSAN </t>
  </si>
  <si>
    <t xml:space="preserve">X-TRAIL </t>
  </si>
  <si>
    <t>POLO</t>
  </si>
  <si>
    <t>VOLVO</t>
  </si>
  <si>
    <t xml:space="preserve">SUZUKI </t>
  </si>
  <si>
    <t xml:space="preserve">SWIFT </t>
  </si>
  <si>
    <t>VANGARD</t>
  </si>
  <si>
    <t>AIRWAVE</t>
  </si>
  <si>
    <t>DELICA D:5</t>
  </si>
  <si>
    <t>ARISTO</t>
  </si>
  <si>
    <t>KLUGER</t>
  </si>
  <si>
    <t>ELYSION</t>
  </si>
  <si>
    <t>ESCUDO</t>
  </si>
  <si>
    <t>GH2-021217</t>
  </si>
  <si>
    <t>AS CARINTHIA(AC)</t>
    <phoneticPr fontId="39"/>
  </si>
  <si>
    <t>ARTEMIS LEADER(AS)</t>
    <phoneticPr fontId="39"/>
  </si>
  <si>
    <t>ALLION</t>
  </si>
  <si>
    <t>TIGER(TI)</t>
    <phoneticPr fontId="39"/>
  </si>
  <si>
    <t>GRAND HERO(GH)</t>
    <phoneticPr fontId="39"/>
  </si>
  <si>
    <t>ARCADIA HIGHWAY(RH)</t>
    <phoneticPr fontId="39"/>
  </si>
  <si>
    <t>JINSEI MARU(JM)</t>
    <phoneticPr fontId="39"/>
  </si>
  <si>
    <t>RM1-1002733</t>
  </si>
  <si>
    <t>KE2AW-102004</t>
  </si>
  <si>
    <t>TRJ150-0053131</t>
  </si>
  <si>
    <t>Z21A-0802341</t>
  </si>
  <si>
    <t>WDD2040492A725302</t>
  </si>
  <si>
    <t>KSP130-2233675</t>
  </si>
  <si>
    <t>NKE165-7219882</t>
  </si>
  <si>
    <t>KEEFW-111436</t>
  </si>
  <si>
    <t>NZE161-7006397</t>
  </si>
  <si>
    <t>ZRT260-3076616</t>
  </si>
  <si>
    <t>ZVW30-5369661</t>
  </si>
  <si>
    <t>Kenya</t>
  </si>
  <si>
    <t>Sri Lanka</t>
  </si>
  <si>
    <t>WDD2040412A265051</t>
  </si>
  <si>
    <t>ZAMBIA</t>
    <phoneticPr fontId="9" type="noConversion"/>
  </si>
  <si>
    <t>NSP130-2145893</t>
  </si>
  <si>
    <t>GRX130-6034994</t>
  </si>
  <si>
    <t>RN6-3123392</t>
  </si>
  <si>
    <t>RN6-3126601</t>
  </si>
  <si>
    <t>ZRR70-0343583</t>
  </si>
  <si>
    <t>GE6-1387276</t>
  </si>
  <si>
    <t>ZRR70-0331522</t>
  </si>
  <si>
    <t>RK1-1025702</t>
  </si>
  <si>
    <t>JAMAICA</t>
    <phoneticPr fontId="9" type="noConversion"/>
  </si>
  <si>
    <r>
      <t>Heat Treatment</t>
    </r>
    <r>
      <rPr>
        <sz val="10"/>
        <color rgb="FF000000"/>
        <rFont val="Yu Gothic"/>
        <family val="2"/>
        <charset val="128"/>
      </rPr>
      <t>（</t>
    </r>
    <r>
      <rPr>
        <sz val="10"/>
        <color rgb="FF000000"/>
        <rFont val="Arial"/>
        <family val="2"/>
      </rPr>
      <t>~</t>
    </r>
    <r>
      <rPr>
        <sz val="10"/>
        <color indexed="8"/>
        <rFont val="Arial"/>
        <family val="2"/>
        <charset val="238"/>
      </rPr>
      <t>3000kg)</t>
    </r>
    <phoneticPr fontId="1"/>
  </si>
  <si>
    <t>Heat Treatment(3000kg~)</t>
    <phoneticPr fontId="1"/>
  </si>
  <si>
    <t>Heat Treatment(~3000kg)</t>
    <phoneticPr fontId="39"/>
  </si>
  <si>
    <r>
      <t>Heat Treatment(3000kg</t>
    </r>
    <r>
      <rPr>
        <b/>
        <u/>
        <sz val="7.2"/>
        <color rgb="FF000000"/>
        <rFont val="Arial"/>
        <family val="2"/>
      </rPr>
      <t>~</t>
    </r>
    <r>
      <rPr>
        <b/>
        <u/>
        <sz val="7.2"/>
        <color rgb="FF000000"/>
        <rFont val="Yu Gothic"/>
        <family val="2"/>
        <charset val="128"/>
      </rPr>
      <t>）</t>
    </r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</si>
</sst>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_);[Red]\(0\)"/>
    <numFmt numFmtId="181" formatCode="0;&quot;▲ &quot;0"/>
    <numFmt numFmtId="182" formatCode="[$¥-411]#,##0;[Red][$¥-411]#,##0"/>
    <numFmt numFmtId="183" formatCode="[$¥-411]#,##0;[Red]\-[$¥-411]#,##0"/>
    <numFmt numFmtId="184" formatCode="_-[$¥-411]* #,##0_-;\-[$¥-411]* #,##0_-;_-[$¥-411]* &quot;-&quot;_-;_-@_-"/>
    <numFmt numFmtId="185" formatCode="#,##0;[Red]#,##0"/>
    <numFmt numFmtId="186" formatCode="[$-409]d\-mmm;@"/>
    <numFmt numFmtId="187" formatCode="[$-411]ggge&quot;年&quot;m&quot;月度&quot;;@"/>
    <numFmt numFmtId="188" formatCode="[$￥-804]#,##0;[Red][$￥-804]#,##0"/>
    <numFmt numFmtId="189" formatCode="&quot;JFA-T&quot;yymm&quot;IBC&quot;"/>
    <numFmt numFmtId="190" formatCode="yyyy/mm/dd;@"/>
    <numFmt numFmtId="191" formatCode="m/d;@"/>
  </numFmts>
  <fonts count="107">
    <font>
      <sz val="10"/>
      <name val="MS Gothic"/>
      <family val="3"/>
    </font>
    <font>
      <sz val="10"/>
      <name val="MS Gothic"/>
      <family val="3"/>
    </font>
    <font>
      <sz val="11"/>
      <name val="ＭＳ Ｐゴシック"/>
      <family val="3"/>
      <charset val="128"/>
    </font>
    <font>
      <b/>
      <sz val="12.6"/>
      <color indexed="8"/>
      <name val="Arial"/>
      <family val="2"/>
      <charset val="238"/>
    </font>
    <font>
      <sz val="10"/>
      <color indexed="8"/>
      <name val="MS Sans Serif"/>
      <family val="2"/>
    </font>
    <font>
      <sz val="18"/>
      <name val="MS Gothic"/>
      <family val="3"/>
    </font>
    <font>
      <b/>
      <sz val="14"/>
      <name val="MS Gothic"/>
      <family val="3"/>
    </font>
    <font>
      <sz val="11"/>
      <name val="MS Gothic"/>
      <family val="3"/>
    </font>
    <font>
      <sz val="14"/>
      <name val="MS Gothic"/>
      <family val="3"/>
    </font>
    <font>
      <sz val="8"/>
      <name val="MS Gothic"/>
      <family val="3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MS Gothic"/>
      <family val="3"/>
      <charset val="12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0.1"/>
      <color indexed="8"/>
      <name val="Arial"/>
      <family val="2"/>
    </font>
    <font>
      <b/>
      <u/>
      <sz val="7.2"/>
      <color indexed="8"/>
      <name val="Arial"/>
      <family val="2"/>
    </font>
    <font>
      <sz val="10"/>
      <name val="MS Gothic"/>
      <family val="3"/>
    </font>
    <font>
      <sz val="6"/>
      <name val="MS Gothic"/>
      <family val="3"/>
      <charset val="128"/>
    </font>
    <font>
      <sz val="10.1"/>
      <color indexed="8"/>
      <name val="Arial"/>
      <family val="2"/>
    </font>
    <font>
      <sz val="2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  <family val="2"/>
    </font>
    <font>
      <b/>
      <sz val="12.6"/>
      <color indexed="8"/>
      <name val="Arial"/>
      <family val="2"/>
    </font>
    <font>
      <sz val="12"/>
      <name val="ＭＳ Ｐゴシック"/>
      <family val="3"/>
      <charset val="128"/>
    </font>
    <font>
      <u/>
      <sz val="7.2"/>
      <color indexed="8"/>
      <name val="ARIAL"/>
      <family val="2"/>
    </font>
    <font>
      <u/>
      <sz val="6.95"/>
      <color indexed="8"/>
      <name val="ARIAL"/>
      <family val="2"/>
    </font>
    <font>
      <b/>
      <sz val="9.9499999999999993"/>
      <color indexed="8"/>
      <name val="Arial"/>
      <family val="2"/>
    </font>
    <font>
      <b/>
      <sz val="9"/>
      <color indexed="81"/>
      <name val="MS Gothic"/>
      <family val="3"/>
    </font>
    <font>
      <sz val="6"/>
      <name val="ＭＳ Ｐゴシック"/>
      <family val="3"/>
      <charset val="128"/>
    </font>
    <font>
      <sz val="11"/>
      <name val="Arial"/>
      <family val="2"/>
    </font>
    <font>
      <sz val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Calibri"/>
      <family val="2"/>
    </font>
    <font>
      <sz val="10"/>
      <color indexed="11"/>
      <name val="Arial"/>
      <family val="2"/>
      <charset val="238"/>
    </font>
    <font>
      <sz val="11"/>
      <color indexed="9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Arial"/>
      <family val="2"/>
      <charset val="238"/>
    </font>
    <font>
      <sz val="11"/>
      <color theme="1"/>
      <name val="Arial Unicode MS"/>
      <family val="3"/>
      <charset val="128"/>
    </font>
    <font>
      <sz val="10"/>
      <color theme="1"/>
      <name val="Arial"/>
      <family val="2"/>
      <charset val="238"/>
    </font>
    <font>
      <sz val="11"/>
      <color theme="1"/>
      <name val="Cambria"/>
      <family val="1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u/>
      <sz val="10"/>
      <color rgb="FF008000"/>
      <name val="Arial"/>
      <family val="2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008B8B"/>
      <name val="ＭＳ Ｐゴシック"/>
      <family val="3"/>
      <charset val="128"/>
      <scheme val="major"/>
    </font>
    <font>
      <sz val="9"/>
      <color rgb="FF008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rgb="FF000000"/>
      <name val="ＭＳ Ｐゴシック"/>
      <family val="3"/>
      <charset val="128"/>
      <scheme val="major"/>
    </font>
    <font>
      <b/>
      <u/>
      <sz val="7.2"/>
      <color rgb="FF000000"/>
      <name val="Yu Gothic"/>
      <family val="2"/>
      <charset val="128"/>
    </font>
    <font>
      <sz val="10"/>
      <color rgb="FF000000"/>
      <name val="Yu Gothic"/>
      <family val="2"/>
      <charset val="128"/>
    </font>
    <font>
      <sz val="10"/>
      <color rgb="FF000000"/>
      <name val="Arial"/>
      <family val="2"/>
    </font>
    <font>
      <b/>
      <u/>
      <sz val="7.2"/>
      <color rgb="FF000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1">
    <xf numFmtId="0" fontId="0" fillId="0" borderId="0"/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176" fontId="61" fillId="0" borderId="0" applyFont="0" applyFill="0" applyBorder="0" applyAlignment="0" applyProtection="0"/>
    <xf numFmtId="4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6" fontId="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64" fillId="0" borderId="0"/>
    <xf numFmtId="0" fontId="1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15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15" fillId="0" borderId="0"/>
    <xf numFmtId="0" fontId="10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10" fillId="0" borderId="0"/>
    <xf numFmtId="0" fontId="77" fillId="0" borderId="0"/>
    <xf numFmtId="0" fontId="78" fillId="0" borderId="0">
      <alignment vertical="center"/>
    </xf>
    <xf numFmtId="0" fontId="10" fillId="0" borderId="0"/>
    <xf numFmtId="0" fontId="79" fillId="0" borderId="0"/>
    <xf numFmtId="0" fontId="2" fillId="0" borderId="0">
      <alignment vertical="center"/>
    </xf>
    <xf numFmtId="0" fontId="64" fillId="0" borderId="0"/>
    <xf numFmtId="0" fontId="64" fillId="0" borderId="0"/>
    <xf numFmtId="0" fontId="6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10" fillId="0" borderId="0"/>
    <xf numFmtId="0" fontId="8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1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7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2" fillId="0" borderId="0">
      <alignment vertical="center"/>
    </xf>
    <xf numFmtId="0" fontId="10" fillId="0" borderId="0"/>
    <xf numFmtId="0" fontId="63" fillId="0" borderId="0"/>
    <xf numFmtId="0" fontId="15" fillId="0" borderId="0" applyFill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3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1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15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" fillId="0" borderId="0"/>
    <xf numFmtId="0" fontId="1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6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6" fillId="21" borderId="2" applyNumberFormat="0" applyAlignment="0" applyProtection="0">
      <alignment vertical="center"/>
    </xf>
    <xf numFmtId="0" fontId="68" fillId="51" borderId="33" applyNumberFormat="0" applyAlignment="0" applyProtection="0">
      <alignment vertical="center"/>
    </xf>
    <xf numFmtId="0" fontId="68" fillId="51" borderId="33" applyNumberFormat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9" fillId="23" borderId="7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64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64" fillId="55" borderId="38" applyNumberFormat="0" applyFont="0" applyAlignment="0" applyProtection="0">
      <alignment vertical="center"/>
    </xf>
    <xf numFmtId="0" fontId="53" fillId="0" borderId="6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67" fillId="50" borderId="32" applyNumberFormat="0" applyAlignment="0" applyProtection="0">
      <alignment vertical="center"/>
    </xf>
    <xf numFmtId="0" fontId="67" fillId="50" borderId="32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38" fontId="59" fillId="0" borderId="0" applyFont="0" applyFill="0" applyBorder="0" applyAlignment="0" applyProtection="0"/>
    <xf numFmtId="41" fontId="10" fillId="0" borderId="0" applyFont="0" applyFill="0" applyBorder="0" applyAlignment="0" applyProtection="0"/>
    <xf numFmtId="38" fontId="59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0" fontId="49" fillId="0" borderId="3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85" fillId="0" borderId="40" applyNumberFormat="0" applyFill="0" applyAlignment="0" applyProtection="0">
      <alignment vertical="center"/>
    </xf>
    <xf numFmtId="0" fontId="85" fillId="0" borderId="40" applyNumberFormat="0" applyFill="0" applyAlignment="0" applyProtection="0">
      <alignment vertical="center"/>
    </xf>
    <xf numFmtId="0" fontId="55" fillId="20" borderId="8" applyNumberFormat="0" applyAlignment="0" applyProtection="0">
      <alignment vertical="center"/>
    </xf>
    <xf numFmtId="0" fontId="83" fillId="50" borderId="39" applyNumberFormat="0" applyAlignment="0" applyProtection="0">
      <alignment vertical="center"/>
    </xf>
    <xf numFmtId="0" fontId="83" fillId="50" borderId="3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79" fontId="10" fillId="0" borderId="0" applyFont="0" applyFill="0" applyBorder="0" applyAlignment="0" applyProtection="0"/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64" fillId="0" borderId="0" applyFont="0" applyFill="0" applyBorder="0" applyAlignment="0" applyProtection="0">
      <alignment vertical="center"/>
    </xf>
    <xf numFmtId="0" fontId="52" fillId="7" borderId="1" applyNumberFormat="0" applyAlignment="0" applyProtection="0">
      <alignment vertical="center"/>
    </xf>
    <xf numFmtId="0" fontId="74" fillId="53" borderId="32" applyNumberFormat="0" applyAlignment="0" applyProtection="0">
      <alignment vertical="center"/>
    </xf>
    <xf numFmtId="0" fontId="74" fillId="53" borderId="32" applyNumberFormat="0" applyAlignment="0" applyProtection="0">
      <alignment vertical="center"/>
    </xf>
    <xf numFmtId="0" fontId="59" fillId="0" borderId="0"/>
    <xf numFmtId="0" fontId="59" fillId="0" borderId="0"/>
    <xf numFmtId="0" fontId="88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/>
    <xf numFmtId="0" fontId="88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" fillId="0" borderId="0"/>
    <xf numFmtId="0" fontId="59" fillId="0" borderId="0">
      <alignment vertical="center"/>
    </xf>
    <xf numFmtId="0" fontId="2" fillId="0" borderId="0">
      <alignment vertical="center"/>
    </xf>
    <xf numFmtId="0" fontId="59" fillId="0" borderId="0"/>
    <xf numFmtId="0" fontId="60" fillId="0" borderId="0">
      <alignment vertical="center"/>
    </xf>
    <xf numFmtId="0" fontId="89" fillId="0" borderId="0">
      <alignment vertical="center"/>
    </xf>
    <xf numFmtId="0" fontId="15" fillId="0" borderId="0"/>
    <xf numFmtId="0" fontId="10" fillId="0" borderId="0"/>
    <xf numFmtId="0" fontId="64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8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</cellStyleXfs>
  <cellXfs count="384">
    <xf numFmtId="0" fontId="0" fillId="0" borderId="0" xfId="0"/>
    <xf numFmtId="0" fontId="1" fillId="0" borderId="0" xfId="317"/>
    <xf numFmtId="0" fontId="1" fillId="0" borderId="0" xfId="317" applyFill="1"/>
    <xf numFmtId="0" fontId="8" fillId="0" borderId="0" xfId="317" applyFont="1"/>
    <xf numFmtId="0" fontId="1" fillId="0" borderId="0" xfId="317" applyFont="1"/>
    <xf numFmtId="0" fontId="10" fillId="0" borderId="0" xfId="317" applyFont="1" applyAlignment="1">
      <alignment horizontal="center"/>
    </xf>
    <xf numFmtId="0" fontId="11" fillId="0" borderId="0" xfId="317" applyFont="1"/>
    <xf numFmtId="0" fontId="10" fillId="0" borderId="0" xfId="317" applyFont="1"/>
    <xf numFmtId="0" fontId="12" fillId="0" borderId="0" xfId="317" applyFont="1" applyAlignment="1">
      <alignment horizontal="center"/>
    </xf>
    <xf numFmtId="0" fontId="10" fillId="0" borderId="10" xfId="317" applyFont="1" applyBorder="1" applyAlignment="1">
      <alignment horizontal="center"/>
    </xf>
    <xf numFmtId="0" fontId="10" fillId="0" borderId="10" xfId="317" applyFont="1" applyBorder="1"/>
    <xf numFmtId="183" fontId="10" fillId="0" borderId="10" xfId="317" applyNumberFormat="1" applyFont="1" applyBorder="1"/>
    <xf numFmtId="183" fontId="10" fillId="0" borderId="11" xfId="317" applyNumberFormat="1" applyFont="1" applyBorder="1"/>
    <xf numFmtId="0" fontId="14" fillId="0" borderId="0" xfId="317" applyFont="1"/>
    <xf numFmtId="0" fontId="14" fillId="0" borderId="0" xfId="0" applyFont="1"/>
    <xf numFmtId="0" fontId="10" fillId="24" borderId="10" xfId="317" applyFont="1" applyFill="1" applyBorder="1" applyAlignment="1">
      <alignment horizontal="center"/>
    </xf>
    <xf numFmtId="0" fontId="15" fillId="0" borderId="0" xfId="322" applyNumberFormat="1" applyFont="1" applyFill="1" applyBorder="1" applyAlignment="1" applyProtection="1"/>
    <xf numFmtId="0" fontId="15" fillId="0" borderId="0" xfId="319" applyNumberFormat="1" applyFont="1" applyFill="1" applyBorder="1" applyAlignment="1" applyProtection="1"/>
    <xf numFmtId="0" fontId="10" fillId="0" borderId="0" xfId="0" applyFont="1"/>
    <xf numFmtId="186" fontId="10" fillId="0" borderId="0" xfId="317" applyNumberFormat="1" applyFont="1"/>
    <xf numFmtId="186" fontId="0" fillId="0" borderId="0" xfId="0" applyNumberFormat="1"/>
    <xf numFmtId="14" fontId="10" fillId="0" borderId="10" xfId="317" applyNumberFormat="1" applyFont="1" applyFill="1" applyBorder="1"/>
    <xf numFmtId="0" fontId="15" fillId="0" borderId="0" xfId="322" applyNumberFormat="1" applyFont="1" applyFill="1" applyBorder="1" applyAlignment="1" applyProtection="1">
      <alignment horizontal="center"/>
    </xf>
    <xf numFmtId="176" fontId="15" fillId="0" borderId="10" xfId="322" applyNumberFormat="1" applyFont="1" applyFill="1" applyBorder="1" applyAlignment="1" applyProtection="1"/>
    <xf numFmtId="0" fontId="10" fillId="24" borderId="12" xfId="317" applyFont="1" applyFill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4" fillId="0" borderId="0" xfId="319" applyNumberFormat="1" applyFont="1" applyFill="1" applyBorder="1" applyAlignment="1" applyProtection="1"/>
    <xf numFmtId="0" fontId="18" fillId="0" borderId="0" xfId="0" applyFont="1"/>
    <xf numFmtId="0" fontId="12" fillId="24" borderId="10" xfId="317" applyFont="1" applyFill="1" applyBorder="1" applyAlignment="1">
      <alignment horizontal="center"/>
    </xf>
    <xf numFmtId="0" fontId="11" fillId="0" borderId="0" xfId="317" applyFont="1" applyFill="1"/>
    <xf numFmtId="0" fontId="10" fillId="0" borderId="0" xfId="317" applyFont="1" applyFill="1"/>
    <xf numFmtId="0" fontId="0" fillId="0" borderId="0" xfId="0" applyFill="1"/>
    <xf numFmtId="0" fontId="16" fillId="0" borderId="0" xfId="321" applyFont="1" applyAlignment="1">
      <alignment vertical="center"/>
    </xf>
    <xf numFmtId="0" fontId="4" fillId="0" borderId="0" xfId="321" applyNumberFormat="1" applyFill="1" applyBorder="1" applyAlignment="1" applyProtection="1"/>
    <xf numFmtId="0" fontId="20" fillId="0" borderId="0" xfId="321" applyFont="1" applyAlignment="1">
      <alignment vertical="center"/>
    </xf>
    <xf numFmtId="38" fontId="10" fillId="0" borderId="10" xfId="67" applyFont="1" applyFill="1" applyBorder="1"/>
    <xf numFmtId="38" fontId="10" fillId="0" borderId="0" xfId="67" applyFont="1" applyBorder="1"/>
    <xf numFmtId="0" fontId="1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/>
    <xf numFmtId="0" fontId="21" fillId="0" borderId="0" xfId="0" applyFont="1"/>
    <xf numFmtId="38" fontId="10" fillId="0" borderId="0" xfId="67" applyFont="1"/>
    <xf numFmtId="0" fontId="10" fillId="0" borderId="10" xfId="0" applyFont="1" applyBorder="1"/>
    <xf numFmtId="38" fontId="10" fillId="0" borderId="10" xfId="67" applyFont="1" applyBorder="1"/>
    <xf numFmtId="0" fontId="10" fillId="0" borderId="12" xfId="0" applyFont="1" applyBorder="1"/>
    <xf numFmtId="0" fontId="10" fillId="24" borderId="13" xfId="317" applyFont="1" applyFill="1" applyBorder="1" applyAlignment="1">
      <alignment horizontal="center"/>
    </xf>
    <xf numFmtId="0" fontId="10" fillId="0" borderId="13" xfId="0" applyFont="1" applyBorder="1"/>
    <xf numFmtId="0" fontId="22" fillId="0" borderId="0" xfId="0" applyFont="1"/>
    <xf numFmtId="0" fontId="14" fillId="0" borderId="0" xfId="317" applyFont="1" applyBorder="1"/>
    <xf numFmtId="0" fontId="14" fillId="0" borderId="14" xfId="317" applyFont="1" applyBorder="1" applyAlignment="1">
      <alignment horizontal="center"/>
    </xf>
    <xf numFmtId="0" fontId="14" fillId="0" borderId="0" xfId="317" applyFont="1" applyAlignment="1">
      <alignment horizontal="right"/>
    </xf>
    <xf numFmtId="0" fontId="27" fillId="0" borderId="15" xfId="317" applyFont="1" applyBorder="1" applyAlignment="1">
      <alignment horizontal="left" indent="2"/>
    </xf>
    <xf numFmtId="0" fontId="27" fillId="0" borderId="16" xfId="317" applyFont="1" applyBorder="1" applyAlignment="1">
      <alignment horizontal="left" indent="2"/>
    </xf>
    <xf numFmtId="0" fontId="27" fillId="0" borderId="17" xfId="317" applyFont="1" applyBorder="1" applyAlignment="1">
      <alignment horizontal="left" indent="2"/>
    </xf>
    <xf numFmtId="0" fontId="14" fillId="0" borderId="16" xfId="317" applyFont="1" applyBorder="1" applyAlignment="1">
      <alignment horizontal="center"/>
    </xf>
    <xf numFmtId="0" fontId="14" fillId="0" borderId="17" xfId="317" applyFont="1" applyBorder="1" applyAlignment="1">
      <alignment horizontal="center"/>
    </xf>
    <xf numFmtId="6" fontId="14" fillId="0" borderId="16" xfId="317" applyNumberFormat="1" applyFont="1" applyBorder="1" applyAlignment="1"/>
    <xf numFmtId="6" fontId="14" fillId="0" borderId="15" xfId="317" applyNumberFormat="1" applyFont="1" applyBorder="1" applyAlignment="1"/>
    <xf numFmtId="6" fontId="14" fillId="0" borderId="17" xfId="317" applyNumberFormat="1" applyFont="1" applyBorder="1" applyAlignment="1"/>
    <xf numFmtId="6" fontId="14" fillId="0" borderId="15" xfId="94" applyFont="1" applyBorder="1" applyAlignment="1">
      <alignment horizontal="center"/>
    </xf>
    <xf numFmtId="6" fontId="14" fillId="0" borderId="16" xfId="94" applyFont="1" applyBorder="1" applyAlignment="1">
      <alignment horizontal="center"/>
    </xf>
    <xf numFmtId="6" fontId="14" fillId="0" borderId="17" xfId="94" applyFont="1" applyBorder="1" applyAlignment="1">
      <alignment horizontal="center"/>
    </xf>
    <xf numFmtId="0" fontId="14" fillId="0" borderId="16" xfId="317" applyFont="1" applyFill="1" applyBorder="1" applyAlignment="1">
      <alignment horizontal="center"/>
    </xf>
    <xf numFmtId="0" fontId="14" fillId="0" borderId="17" xfId="317" applyFont="1" applyFill="1" applyBorder="1" applyAlignment="1">
      <alignment horizontal="center"/>
    </xf>
    <xf numFmtId="0" fontId="14" fillId="0" borderId="18" xfId="317" applyFont="1" applyBorder="1" applyAlignment="1">
      <alignment horizontal="center"/>
    </xf>
    <xf numFmtId="0" fontId="27" fillId="0" borderId="15" xfId="317" applyFont="1" applyFill="1" applyBorder="1" applyAlignment="1">
      <alignment horizontal="left" indent="2"/>
    </xf>
    <xf numFmtId="0" fontId="27" fillId="0" borderId="16" xfId="317" applyFont="1" applyFill="1" applyBorder="1" applyAlignment="1">
      <alignment horizontal="left" indent="2"/>
    </xf>
    <xf numFmtId="0" fontId="27" fillId="0" borderId="17" xfId="317" applyFont="1" applyFill="1" applyBorder="1" applyAlignment="1">
      <alignment horizontal="left" indent="2"/>
    </xf>
    <xf numFmtId="0" fontId="27" fillId="0" borderId="14" xfId="317" applyFont="1" applyFill="1" applyBorder="1" applyAlignment="1">
      <alignment horizontal="left" indent="2"/>
    </xf>
    <xf numFmtId="0" fontId="27" fillId="0" borderId="19" xfId="317" applyFont="1" applyBorder="1"/>
    <xf numFmtId="0" fontId="27" fillId="0" borderId="0" xfId="317" applyFont="1" applyBorder="1"/>
    <xf numFmtId="0" fontId="27" fillId="0" borderId="20" xfId="317" applyFont="1" applyBorder="1"/>
    <xf numFmtId="0" fontId="14" fillId="0" borderId="20" xfId="317" applyFont="1" applyBorder="1"/>
    <xf numFmtId="0" fontId="27" fillId="0" borderId="19" xfId="317" applyFont="1" applyFill="1" applyBorder="1" applyAlignment="1">
      <alignment horizontal="left" indent="2"/>
    </xf>
    <xf numFmtId="0" fontId="27" fillId="0" borderId="0" xfId="317" applyFont="1" applyFill="1" applyBorder="1" applyAlignment="1">
      <alignment horizontal="left" indent="2"/>
    </xf>
    <xf numFmtId="0" fontId="14" fillId="0" borderId="0" xfId="317" applyFont="1" applyFill="1" applyBorder="1" applyAlignment="1">
      <alignment horizontal="center"/>
    </xf>
    <xf numFmtId="0" fontId="14" fillId="0" borderId="20" xfId="317" applyFont="1" applyFill="1" applyBorder="1" applyAlignment="1">
      <alignment horizontal="center"/>
    </xf>
    <xf numFmtId="0" fontId="14" fillId="0" borderId="0" xfId="317" applyFont="1" applyBorder="1" applyAlignment="1">
      <alignment horizontal="center"/>
    </xf>
    <xf numFmtId="0" fontId="14" fillId="0" borderId="20" xfId="317" applyFont="1" applyBorder="1" applyAlignment="1">
      <alignment horizontal="center"/>
    </xf>
    <xf numFmtId="0" fontId="14" fillId="0" borderId="0" xfId="317" applyFont="1" applyBorder="1" applyAlignment="1">
      <alignment horizontal="left"/>
    </xf>
    <xf numFmtId="0" fontId="14" fillId="0" borderId="19" xfId="317" applyFont="1" applyBorder="1" applyAlignment="1">
      <alignment horizontal="left" indent="1"/>
    </xf>
    <xf numFmtId="0" fontId="14" fillId="0" borderId="0" xfId="317" applyFont="1" applyBorder="1" applyAlignment="1">
      <alignment horizontal="left" indent="1"/>
    </xf>
    <xf numFmtId="0" fontId="14" fillId="0" borderId="20" xfId="317" applyFont="1" applyBorder="1" applyAlignment="1">
      <alignment horizontal="left" indent="1"/>
    </xf>
    <xf numFmtId="0" fontId="14" fillId="0" borderId="21" xfId="317" applyFont="1" applyBorder="1" applyAlignment="1">
      <alignment horizontal="center"/>
    </xf>
    <xf numFmtId="0" fontId="14" fillId="0" borderId="22" xfId="317" applyFont="1" applyBorder="1" applyAlignment="1">
      <alignment horizontal="center"/>
    </xf>
    <xf numFmtId="0" fontId="14" fillId="0" borderId="23" xfId="317" applyFont="1" applyBorder="1" applyAlignment="1">
      <alignment horizontal="center"/>
    </xf>
    <xf numFmtId="6" fontId="28" fillId="0" borderId="0" xfId="317" applyNumberFormat="1" applyFont="1" applyBorder="1" applyAlignment="1"/>
    <xf numFmtId="6" fontId="28" fillId="0" borderId="0" xfId="317" applyNumberFormat="1" applyFont="1" applyBorder="1" applyAlignment="1">
      <alignment horizontal="right"/>
    </xf>
    <xf numFmtId="0" fontId="29" fillId="0" borderId="0" xfId="317" applyFont="1"/>
    <xf numFmtId="0" fontId="30" fillId="0" borderId="15" xfId="317" applyFont="1" applyFill="1" applyBorder="1" applyAlignment="1">
      <alignment horizontal="center"/>
    </xf>
    <xf numFmtId="0" fontId="30" fillId="0" borderId="16" xfId="317" applyFont="1" applyFill="1" applyBorder="1" applyAlignment="1">
      <alignment horizontal="center"/>
    </xf>
    <xf numFmtId="0" fontId="30" fillId="0" borderId="17" xfId="317" applyFont="1" applyFill="1" applyBorder="1" applyAlignment="1">
      <alignment horizontal="center"/>
    </xf>
    <xf numFmtId="181" fontId="30" fillId="0" borderId="15" xfId="317" applyNumberFormat="1" applyFont="1" applyFill="1" applyBorder="1" applyAlignment="1">
      <alignment horizontal="center"/>
    </xf>
    <xf numFmtId="0" fontId="30" fillId="0" borderId="19" xfId="317" applyFont="1" applyFill="1" applyBorder="1"/>
    <xf numFmtId="0" fontId="30" fillId="0" borderId="0" xfId="317" applyFont="1" applyFill="1" applyBorder="1"/>
    <xf numFmtId="0" fontId="30" fillId="0" borderId="20" xfId="317" applyFont="1" applyFill="1" applyBorder="1"/>
    <xf numFmtId="0" fontId="30" fillId="0" borderId="19" xfId="317" applyFont="1" applyFill="1" applyBorder="1" applyAlignment="1">
      <alignment horizontal="center"/>
    </xf>
    <xf numFmtId="0" fontId="30" fillId="0" borderId="0" xfId="317" applyFont="1" applyFill="1" applyBorder="1" applyAlignment="1">
      <alignment horizontal="center"/>
    </xf>
    <xf numFmtId="0" fontId="30" fillId="0" borderId="20" xfId="317" applyFont="1" applyFill="1" applyBorder="1" applyAlignment="1">
      <alignment horizontal="center"/>
    </xf>
    <xf numFmtId="0" fontId="30" fillId="0" borderId="19" xfId="317" applyFont="1" applyBorder="1" applyAlignment="1">
      <alignment horizontal="center"/>
    </xf>
    <xf numFmtId="0" fontId="30" fillId="0" borderId="0" xfId="317" applyFont="1" applyBorder="1" applyAlignment="1">
      <alignment horizontal="center"/>
    </xf>
    <xf numFmtId="0" fontId="30" fillId="0" borderId="20" xfId="317" applyFont="1" applyBorder="1" applyAlignment="1">
      <alignment horizontal="center"/>
    </xf>
    <xf numFmtId="0" fontId="30" fillId="0" borderId="21" xfId="317" applyFont="1" applyBorder="1" applyAlignment="1">
      <alignment horizontal="center"/>
    </xf>
    <xf numFmtId="0" fontId="30" fillId="0" borderId="22" xfId="317" applyFont="1" applyBorder="1" applyAlignment="1">
      <alignment horizontal="center"/>
    </xf>
    <xf numFmtId="0" fontId="30" fillId="0" borderId="23" xfId="317" applyFont="1" applyBorder="1" applyAlignment="1">
      <alignment horizontal="center"/>
    </xf>
    <xf numFmtId="0" fontId="14" fillId="0" borderId="14" xfId="317" applyFont="1" applyBorder="1" applyAlignment="1">
      <alignment vertical="center"/>
    </xf>
    <xf numFmtId="0" fontId="14" fillId="0" borderId="18" xfId="317" applyFont="1" applyBorder="1" applyAlignment="1">
      <alignment vertical="center"/>
    </xf>
    <xf numFmtId="0" fontId="1" fillId="0" borderId="0" xfId="317" applyAlignment="1">
      <alignment vertical="center"/>
    </xf>
    <xf numFmtId="0" fontId="10" fillId="0" borderId="0" xfId="317" applyFont="1" applyFill="1" applyAlignment="1">
      <alignment horizontal="center"/>
    </xf>
    <xf numFmtId="186" fontId="10" fillId="0" borderId="0" xfId="317" applyNumberFormat="1" applyFont="1" applyFill="1"/>
    <xf numFmtId="0" fontId="12" fillId="0" borderId="0" xfId="317" applyFont="1" applyFill="1" applyAlignment="1">
      <alignment horizontal="center"/>
    </xf>
    <xf numFmtId="0" fontId="10" fillId="0" borderId="10" xfId="317" applyFont="1" applyFill="1" applyBorder="1" applyAlignment="1">
      <alignment horizontal="center"/>
    </xf>
    <xf numFmtId="183" fontId="10" fillId="0" borderId="10" xfId="317" applyNumberFormat="1" applyFont="1" applyFill="1" applyBorder="1"/>
    <xf numFmtId="183" fontId="10" fillId="0" borderId="11" xfId="317" applyNumberFormat="1" applyFont="1" applyFill="1" applyBorder="1"/>
    <xf numFmtId="181" fontId="14" fillId="0" borderId="15" xfId="317" applyNumberFormat="1" applyFont="1" applyFill="1" applyBorder="1" applyAlignment="1">
      <alignment horizontal="center"/>
    </xf>
    <xf numFmtId="0" fontId="11" fillId="0" borderId="0" xfId="317" applyFont="1" applyFill="1" applyAlignment="1"/>
    <xf numFmtId="0" fontId="10" fillId="0" borderId="0" xfId="317" applyFont="1" applyFill="1" applyAlignment="1"/>
    <xf numFmtId="0" fontId="10" fillId="0" borderId="11" xfId="317" applyFont="1" applyFill="1" applyBorder="1" applyAlignment="1"/>
    <xf numFmtId="0" fontId="10" fillId="0" borderId="10" xfId="317" applyFont="1" applyFill="1" applyBorder="1" applyAlignment="1"/>
    <xf numFmtId="0" fontId="0" fillId="0" borderId="0" xfId="0" applyFill="1" applyAlignment="1"/>
    <xf numFmtId="0" fontId="10" fillId="0" borderId="12" xfId="0" applyFont="1" applyFill="1" applyBorder="1"/>
    <xf numFmtId="16" fontId="10" fillId="0" borderId="12" xfId="0" applyNumberFormat="1" applyFont="1" applyFill="1" applyBorder="1"/>
    <xf numFmtId="184" fontId="30" fillId="0" borderId="16" xfId="317" applyNumberFormat="1" applyFont="1" applyBorder="1" applyAlignment="1"/>
    <xf numFmtId="184" fontId="30" fillId="0" borderId="15" xfId="317" applyNumberFormat="1" applyFont="1" applyBorder="1" applyAlignment="1"/>
    <xf numFmtId="184" fontId="30" fillId="0" borderId="17" xfId="317" applyNumberFormat="1" applyFont="1" applyBorder="1" applyAlignment="1"/>
    <xf numFmtId="184" fontId="30" fillId="0" borderId="15" xfId="94" applyNumberFormat="1" applyFont="1" applyBorder="1" applyAlignment="1">
      <alignment horizontal="right"/>
    </xf>
    <xf numFmtId="184" fontId="30" fillId="0" borderId="16" xfId="94" applyNumberFormat="1" applyFont="1" applyBorder="1" applyAlignment="1">
      <alignment horizontal="right"/>
    </xf>
    <xf numFmtId="184" fontId="30" fillId="0" borderId="17" xfId="94" applyNumberFormat="1" applyFont="1" applyBorder="1" applyAlignment="1">
      <alignment horizontal="right"/>
    </xf>
    <xf numFmtId="184" fontId="30" fillId="0" borderId="16" xfId="317" applyNumberFormat="1" applyFont="1" applyFill="1" applyBorder="1" applyAlignment="1"/>
    <xf numFmtId="184" fontId="30" fillId="0" borderId="15" xfId="317" applyNumberFormat="1" applyFont="1" applyFill="1" applyBorder="1" applyAlignment="1"/>
    <xf numFmtId="184" fontId="30" fillId="0" borderId="17" xfId="317" applyNumberFormat="1" applyFont="1" applyFill="1" applyBorder="1" applyAlignment="1"/>
    <xf numFmtId="184" fontId="30" fillId="0" borderId="15" xfId="94" applyNumberFormat="1" applyFont="1" applyFill="1" applyBorder="1" applyAlignment="1">
      <alignment horizontal="right"/>
    </xf>
    <xf numFmtId="184" fontId="30" fillId="0" borderId="16" xfId="94" applyNumberFormat="1" applyFont="1" applyFill="1" applyBorder="1" applyAlignment="1">
      <alignment horizontal="right"/>
    </xf>
    <xf numFmtId="184" fontId="30" fillId="0" borderId="17" xfId="94" applyNumberFormat="1" applyFont="1" applyFill="1" applyBorder="1" applyAlignment="1">
      <alignment horizontal="right"/>
    </xf>
    <xf numFmtId="184" fontId="30" fillId="0" borderId="15" xfId="94" applyNumberFormat="1" applyFont="1" applyBorder="1" applyAlignment="1">
      <alignment horizontal="center"/>
    </xf>
    <xf numFmtId="184" fontId="30" fillId="0" borderId="16" xfId="94" applyNumberFormat="1" applyFont="1" applyBorder="1" applyAlignment="1">
      <alignment horizontal="center"/>
    </xf>
    <xf numFmtId="184" fontId="30" fillId="0" borderId="17" xfId="94" applyNumberFormat="1" applyFont="1" applyBorder="1" applyAlignment="1">
      <alignment horizontal="center"/>
    </xf>
    <xf numFmtId="184" fontId="30" fillId="0" borderId="0" xfId="317" applyNumberFormat="1" applyFont="1" applyBorder="1"/>
    <xf numFmtId="184" fontId="30" fillId="0" borderId="19" xfId="317" applyNumberFormat="1" applyFont="1" applyBorder="1"/>
    <xf numFmtId="184" fontId="30" fillId="0" borderId="20" xfId="317" applyNumberFormat="1" applyFont="1" applyBorder="1"/>
    <xf numFmtId="184" fontId="30" fillId="0" borderId="0" xfId="317" applyNumberFormat="1" applyFont="1" applyFill="1" applyBorder="1" applyAlignment="1"/>
    <xf numFmtId="184" fontId="30" fillId="0" borderId="20" xfId="317" applyNumberFormat="1" applyFont="1" applyFill="1" applyBorder="1" applyAlignment="1"/>
    <xf numFmtId="184" fontId="30" fillId="0" borderId="19" xfId="317" applyNumberFormat="1" applyFont="1" applyFill="1" applyBorder="1" applyAlignment="1">
      <alignment horizontal="center"/>
    </xf>
    <xf numFmtId="184" fontId="30" fillId="0" borderId="0" xfId="317" applyNumberFormat="1" applyFont="1" applyFill="1" applyBorder="1" applyAlignment="1">
      <alignment horizontal="center"/>
    </xf>
    <xf numFmtId="184" fontId="30" fillId="0" borderId="20" xfId="317" applyNumberFormat="1" applyFont="1" applyFill="1" applyBorder="1" applyAlignment="1">
      <alignment horizontal="center"/>
    </xf>
    <xf numFmtId="184" fontId="30" fillId="0" borderId="0" xfId="317" applyNumberFormat="1" applyFont="1" applyBorder="1" applyAlignment="1"/>
    <xf numFmtId="184" fontId="30" fillId="0" borderId="19" xfId="317" applyNumberFormat="1" applyFont="1" applyBorder="1" applyAlignment="1"/>
    <xf numFmtId="184" fontId="30" fillId="0" borderId="20" xfId="317" applyNumberFormat="1" applyFont="1" applyBorder="1" applyAlignment="1"/>
    <xf numFmtId="184" fontId="30" fillId="0" borderId="19" xfId="317" applyNumberFormat="1" applyFont="1" applyBorder="1" applyAlignment="1">
      <alignment horizontal="center"/>
    </xf>
    <xf numFmtId="184" fontId="30" fillId="0" borderId="0" xfId="317" applyNumberFormat="1" applyFont="1" applyBorder="1" applyAlignment="1">
      <alignment horizontal="center"/>
    </xf>
    <xf numFmtId="184" fontId="30" fillId="0" borderId="20" xfId="317" applyNumberFormat="1" applyFont="1" applyBorder="1" applyAlignment="1">
      <alignment horizontal="center"/>
    </xf>
    <xf numFmtId="184" fontId="30" fillId="0" borderId="15" xfId="317" applyNumberFormat="1" applyFont="1" applyBorder="1"/>
    <xf numFmtId="184" fontId="30" fillId="0" borderId="16" xfId="317" applyNumberFormat="1" applyFont="1" applyBorder="1"/>
    <xf numFmtId="184" fontId="30" fillId="0" borderId="17" xfId="317" applyNumberFormat="1" applyFont="1" applyBorder="1"/>
    <xf numFmtId="184" fontId="30" fillId="0" borderId="19" xfId="94" applyNumberFormat="1" applyFont="1" applyBorder="1" applyAlignment="1">
      <alignment horizontal="center"/>
    </xf>
    <xf numFmtId="184" fontId="30" fillId="0" borderId="0" xfId="94" applyNumberFormat="1" applyFont="1" applyBorder="1" applyAlignment="1">
      <alignment horizontal="center"/>
    </xf>
    <xf numFmtId="184" fontId="30" fillId="0" borderId="20" xfId="94" applyNumberFormat="1" applyFont="1" applyBorder="1" applyAlignment="1">
      <alignment horizontal="center"/>
    </xf>
    <xf numFmtId="184" fontId="30" fillId="0" borderId="22" xfId="317" applyNumberFormat="1" applyFont="1" applyBorder="1" applyAlignment="1"/>
    <xf numFmtId="184" fontId="30" fillId="0" borderId="21" xfId="317" applyNumberFormat="1" applyFont="1" applyBorder="1" applyAlignment="1"/>
    <xf numFmtId="184" fontId="30" fillId="0" borderId="23" xfId="317" applyNumberFormat="1" applyFont="1" applyBorder="1" applyAlignment="1"/>
    <xf numFmtId="184" fontId="30" fillId="0" borderId="21" xfId="317" applyNumberFormat="1" applyFont="1" applyBorder="1" applyAlignment="1">
      <alignment horizontal="center"/>
    </xf>
    <xf numFmtId="184" fontId="30" fillId="0" borderId="22" xfId="317" applyNumberFormat="1" applyFont="1" applyBorder="1" applyAlignment="1">
      <alignment horizontal="center"/>
    </xf>
    <xf numFmtId="184" fontId="30" fillId="0" borderId="23" xfId="317" applyNumberFormat="1" applyFont="1" applyBorder="1" applyAlignment="1">
      <alignment horizontal="center"/>
    </xf>
    <xf numFmtId="0" fontId="15" fillId="0" borderId="24" xfId="317" applyFont="1" applyFill="1" applyBorder="1" applyAlignment="1">
      <alignment horizontal="left" indent="2"/>
    </xf>
    <xf numFmtId="0" fontId="4" fillId="0" borderId="0" xfId="321"/>
    <xf numFmtId="0" fontId="20" fillId="0" borderId="0" xfId="321" applyFont="1"/>
    <xf numFmtId="0" fontId="32" fillId="0" borderId="0" xfId="317" applyFont="1" applyFill="1"/>
    <xf numFmtId="184" fontId="17" fillId="0" borderId="0" xfId="316" applyNumberFormat="1" applyFont="1" applyFill="1" applyBorder="1" applyAlignment="1" applyProtection="1">
      <alignment horizontal="left" vertical="center" readingOrder="1"/>
    </xf>
    <xf numFmtId="182" fontId="17" fillId="0" borderId="0" xfId="316" applyNumberFormat="1" applyFont="1" applyFill="1" applyBorder="1" applyAlignment="1" applyProtection="1">
      <alignment horizontal="left" vertical="center" readingOrder="1"/>
    </xf>
    <xf numFmtId="185" fontId="17" fillId="0" borderId="0" xfId="316" applyNumberFormat="1" applyFont="1" applyFill="1" applyBorder="1" applyAlignment="1" applyProtection="1">
      <alignment horizontal="left" vertical="center" readingOrder="1"/>
    </xf>
    <xf numFmtId="186" fontId="10" fillId="0" borderId="0" xfId="0" applyNumberFormat="1" applyFont="1"/>
    <xf numFmtId="16" fontId="10" fillId="0" borderId="10" xfId="0" applyNumberFormat="1" applyFont="1" applyFill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0" fillId="24" borderId="10" xfId="318" applyFont="1" applyFill="1" applyBorder="1" applyAlignment="1">
      <alignment horizontal="center"/>
    </xf>
    <xf numFmtId="0" fontId="10" fillId="24" borderId="12" xfId="318" applyFont="1" applyFill="1" applyBorder="1" applyAlignment="1">
      <alignment horizontal="center"/>
    </xf>
    <xf numFmtId="0" fontId="10" fillId="24" borderId="15" xfId="318" applyFont="1" applyFill="1" applyBorder="1" applyAlignment="1">
      <alignment horizontal="center"/>
    </xf>
    <xf numFmtId="0" fontId="10" fillId="0" borderId="0" xfId="318" applyFont="1"/>
    <xf numFmtId="0" fontId="18" fillId="0" borderId="0" xfId="318" applyFont="1"/>
    <xf numFmtId="38" fontId="10" fillId="0" borderId="10" xfId="68" applyFont="1" applyFill="1" applyBorder="1"/>
    <xf numFmtId="0" fontId="32" fillId="0" borderId="0" xfId="318" applyFont="1" applyFill="1"/>
    <xf numFmtId="0" fontId="0" fillId="0" borderId="0" xfId="318" applyFont="1"/>
    <xf numFmtId="0" fontId="10" fillId="0" borderId="10" xfId="0" applyFont="1" applyFill="1" applyBorder="1" applyAlignment="1">
      <alignment vertical="top" wrapText="1" readingOrder="1"/>
    </xf>
    <xf numFmtId="0" fontId="18" fillId="0" borderId="0" xfId="318" applyFont="1" applyFill="1"/>
    <xf numFmtId="0" fontId="15" fillId="0" borderId="10" xfId="0" applyFont="1" applyFill="1" applyBorder="1" applyAlignment="1">
      <alignment vertical="top" wrapText="1" readingOrder="1"/>
    </xf>
    <xf numFmtId="0" fontId="10" fillId="24" borderId="12" xfId="318" applyFont="1" applyFill="1" applyBorder="1" applyAlignment="1">
      <alignment horizontal="right"/>
    </xf>
    <xf numFmtId="14" fontId="10" fillId="0" borderId="0" xfId="0" applyNumberFormat="1" applyFont="1"/>
    <xf numFmtId="38" fontId="10" fillId="0" borderId="10" xfId="67" applyNumberFormat="1" applyFont="1" applyFill="1" applyBorder="1" applyAlignment="1"/>
    <xf numFmtId="0" fontId="27" fillId="0" borderId="19" xfId="318" applyFont="1" applyBorder="1" applyAlignment="1">
      <alignment horizontal="left" indent="2"/>
    </xf>
    <xf numFmtId="0" fontId="27" fillId="0" borderId="0" xfId="318" applyFont="1" applyBorder="1" applyAlignment="1">
      <alignment horizontal="left" indent="2"/>
    </xf>
    <xf numFmtId="0" fontId="27" fillId="0" borderId="20" xfId="318" applyFont="1" applyBorder="1" applyAlignment="1">
      <alignment horizontal="left" indent="2"/>
    </xf>
    <xf numFmtId="181" fontId="30" fillId="0" borderId="19" xfId="318" applyNumberFormat="1" applyFont="1" applyFill="1" applyBorder="1" applyAlignment="1">
      <alignment horizontal="center"/>
    </xf>
    <xf numFmtId="0" fontId="30" fillId="0" borderId="0" xfId="318" applyFont="1" applyFill="1" applyBorder="1" applyAlignment="1">
      <alignment horizontal="center"/>
    </xf>
    <xf numFmtId="0" fontId="30" fillId="0" borderId="20" xfId="318" applyFont="1" applyFill="1" applyBorder="1" applyAlignment="1">
      <alignment horizontal="center"/>
    </xf>
    <xf numFmtId="184" fontId="30" fillId="0" borderId="0" xfId="318" applyNumberFormat="1" applyFont="1" applyFill="1" applyBorder="1" applyAlignment="1"/>
    <xf numFmtId="184" fontId="30" fillId="0" borderId="19" xfId="318" applyNumberFormat="1" applyFont="1" applyFill="1" applyBorder="1" applyAlignment="1"/>
    <xf numFmtId="184" fontId="30" fillId="0" borderId="20" xfId="318" applyNumberFormat="1" applyFont="1" applyFill="1" applyBorder="1" applyAlignment="1"/>
    <xf numFmtId="0" fontId="14" fillId="0" borderId="0" xfId="318" applyFont="1" applyBorder="1" applyAlignment="1">
      <alignment horizontal="center"/>
    </xf>
    <xf numFmtId="0" fontId="14" fillId="0" borderId="20" xfId="318" applyFont="1" applyBorder="1" applyAlignment="1">
      <alignment horizontal="center"/>
    </xf>
    <xf numFmtId="0" fontId="18" fillId="0" borderId="0" xfId="318"/>
    <xf numFmtId="186" fontId="12" fillId="0" borderId="19" xfId="317" applyNumberFormat="1" applyFont="1" applyBorder="1" applyAlignment="1">
      <alignment horizontal="center"/>
    </xf>
    <xf numFmtId="191" fontId="91" fillId="0" borderId="19" xfId="0" applyNumberFormat="1" applyFont="1" applyFill="1" applyBorder="1" applyAlignment="1" applyProtection="1">
      <alignment horizontal="center" vertical="center" shrinkToFit="1"/>
      <protection locked="0"/>
    </xf>
    <xf numFmtId="186" fontId="91" fillId="0" borderId="19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10" xfId="68" applyNumberFormat="1" applyFont="1" applyFill="1" applyBorder="1" applyAlignment="1"/>
    <xf numFmtId="0" fontId="88" fillId="0" borderId="10" xfId="153" applyFont="1" applyBorder="1" applyAlignment="1" applyProtection="1">
      <alignment vertical="center" shrinkToFit="1"/>
      <protection locked="0"/>
    </xf>
    <xf numFmtId="0" fontId="64" fillId="0" borderId="10" xfId="153" applyFont="1" applyBorder="1" applyAlignment="1" applyProtection="1">
      <alignment vertical="center" shrinkToFit="1"/>
      <protection locked="0"/>
    </xf>
    <xf numFmtId="0" fontId="64" fillId="0" borderId="25" xfId="153" applyFont="1" applyBorder="1" applyAlignment="1" applyProtection="1">
      <alignment vertical="center" shrinkToFit="1"/>
      <protection locked="0"/>
    </xf>
    <xf numFmtId="0" fontId="91" fillId="0" borderId="10" xfId="0" applyFont="1" applyBorder="1"/>
    <xf numFmtId="0" fontId="81" fillId="0" borderId="0" xfId="0" applyFont="1" applyAlignment="1">
      <alignment vertical="center"/>
    </xf>
    <xf numFmtId="0" fontId="81" fillId="0" borderId="10" xfId="0" applyFont="1" applyBorder="1" applyAlignment="1">
      <alignment vertical="center"/>
    </xf>
    <xf numFmtId="0" fontId="91" fillId="0" borderId="10" xfId="0" applyFont="1" applyBorder="1" applyAlignment="1">
      <alignment vertical="center"/>
    </xf>
    <xf numFmtId="0" fontId="81" fillId="0" borderId="12" xfId="0" applyFont="1" applyBorder="1" applyAlignment="1">
      <alignment vertical="center"/>
    </xf>
    <xf numFmtId="0" fontId="81" fillId="0" borderId="24" xfId="0" applyFont="1" applyBorder="1" applyAlignment="1">
      <alignment vertical="center"/>
    </xf>
    <xf numFmtId="0" fontId="91" fillId="0" borderId="0" xfId="0" applyFont="1" applyAlignment="1">
      <alignment vertical="center"/>
    </xf>
    <xf numFmtId="0" fontId="79" fillId="0" borderId="10" xfId="153" applyFont="1" applyBorder="1" applyAlignment="1" applyProtection="1">
      <alignment vertical="center" shrinkToFit="1"/>
      <protection locked="0"/>
    </xf>
    <xf numFmtId="0" fontId="92" fillId="0" borderId="10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92" fillId="0" borderId="10" xfId="0" applyFont="1" applyBorder="1"/>
    <xf numFmtId="0" fontId="92" fillId="0" borderId="0" xfId="0" applyFont="1"/>
    <xf numFmtId="0" fontId="91" fillId="0" borderId="10" xfId="0" applyFont="1" applyBorder="1" applyAlignment="1" applyProtection="1">
      <alignment vertical="center" shrinkToFit="1"/>
      <protection locked="0"/>
    </xf>
    <xf numFmtId="16" fontId="10" fillId="0" borderId="12" xfId="0" applyNumberFormat="1" applyFont="1" applyFill="1" applyBorder="1" applyAlignment="1">
      <alignment shrinkToFit="1"/>
    </xf>
    <xf numFmtId="0" fontId="40" fillId="0" borderId="0" xfId="0" applyFont="1" applyFill="1" applyAlignment="1">
      <alignment horizontal="left"/>
    </xf>
    <xf numFmtId="0" fontId="40" fillId="0" borderId="10" xfId="0" applyFont="1" applyFill="1" applyBorder="1" applyAlignment="1">
      <alignment horizontal="left"/>
    </xf>
    <xf numFmtId="0" fontId="40" fillId="56" borderId="10" xfId="0" applyFont="1" applyFill="1" applyBorder="1" applyAlignment="1">
      <alignment horizontal="left"/>
    </xf>
    <xf numFmtId="0" fontId="40" fillId="56" borderId="12" xfId="0" applyFont="1" applyFill="1" applyBorder="1" applyAlignment="1">
      <alignment horizontal="left"/>
    </xf>
    <xf numFmtId="186" fontId="10" fillId="0" borderId="0" xfId="318" applyNumberFormat="1" applyFont="1" applyFill="1"/>
    <xf numFmtId="0" fontId="10" fillId="0" borderId="0" xfId="0" applyFont="1" applyFill="1"/>
    <xf numFmtId="0" fontId="1" fillId="0" borderId="0" xfId="0" applyFont="1" applyFill="1"/>
    <xf numFmtId="0" fontId="25" fillId="0" borderId="12" xfId="0" applyFont="1" applyFill="1" applyBorder="1" applyAlignment="1">
      <alignment horizontal="left"/>
    </xf>
    <xf numFmtId="0" fontId="25" fillId="0" borderId="10" xfId="0" applyFont="1" applyFill="1" applyBorder="1" applyAlignment="1">
      <alignment horizontal="left"/>
    </xf>
    <xf numFmtId="190" fontId="33" fillId="0" borderId="0" xfId="0" applyNumberFormat="1" applyFont="1" applyFill="1" applyAlignment="1">
      <alignment horizontal="left" vertical="center"/>
    </xf>
    <xf numFmtId="190" fontId="35" fillId="0" borderId="0" xfId="0" applyNumberFormat="1" applyFont="1" applyFill="1" applyAlignment="1">
      <alignment horizontal="left" vertical="center"/>
    </xf>
    <xf numFmtId="190" fontId="37" fillId="0" borderId="0" xfId="0" applyNumberFormat="1" applyFont="1" applyFill="1" applyAlignment="1">
      <alignment horizontal="left" vertical="center"/>
    </xf>
    <xf numFmtId="0" fontId="64" fillId="0" borderId="10" xfId="153" applyFont="1" applyFill="1" applyBorder="1" applyAlignment="1" applyProtection="1">
      <alignment vertical="center" shrinkToFit="1"/>
      <protection locked="0"/>
    </xf>
    <xf numFmtId="0" fontId="91" fillId="0" borderId="10" xfId="0" applyFont="1" applyFill="1" applyBorder="1" applyAlignment="1" applyProtection="1">
      <alignment vertical="center" shrinkToFit="1"/>
      <protection locked="0"/>
    </xf>
    <xf numFmtId="0" fontId="15" fillId="0" borderId="10" xfId="0" applyNumberFormat="1" applyFont="1" applyFill="1" applyBorder="1" applyAlignment="1" applyProtection="1">
      <alignment horizontal="left"/>
    </xf>
    <xf numFmtId="0" fontId="10" fillId="0" borderId="0" xfId="0" applyFont="1" applyAlignment="1"/>
    <xf numFmtId="0" fontId="10" fillId="0" borderId="0" xfId="0" applyFont="1" applyFill="1" applyAlignment="1"/>
    <xf numFmtId="0" fontId="10" fillId="0" borderId="0" xfId="0" applyFont="1" applyAlignment="1">
      <alignment vertical="center" readingOrder="1"/>
    </xf>
    <xf numFmtId="184" fontId="15" fillId="0" borderId="0" xfId="316" applyNumberFormat="1" applyFont="1" applyFill="1" applyBorder="1" applyAlignment="1" applyProtection="1"/>
    <xf numFmtId="182" fontId="15" fillId="0" borderId="0" xfId="316" applyNumberFormat="1" applyFont="1" applyFill="1" applyBorder="1" applyAlignment="1" applyProtection="1"/>
    <xf numFmtId="188" fontId="15" fillId="0" borderId="0" xfId="316" applyNumberFormat="1" applyFont="1" applyFill="1" applyBorder="1" applyAlignment="1" applyProtection="1">
      <alignment horizontal="right" vertical="center"/>
    </xf>
    <xf numFmtId="14" fontId="12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/>
    <xf numFmtId="14" fontId="10" fillId="0" borderId="0" xfId="0" applyNumberFormat="1" applyFont="1" applyBorder="1"/>
    <xf numFmtId="0" fontId="93" fillId="0" borderId="0" xfId="0" applyNumberFormat="1" applyFont="1" applyFill="1" applyBorder="1" applyAlignment="1">
      <alignment horizontal="left" vertical="top" wrapText="1" readingOrder="1"/>
    </xf>
    <xf numFmtId="0" fontId="94" fillId="0" borderId="0" xfId="0" applyNumberFormat="1" applyFont="1" applyFill="1" applyBorder="1" applyAlignment="1">
      <alignment vertical="top" wrapText="1" readingOrder="1"/>
    </xf>
    <xf numFmtId="0" fontId="95" fillId="0" borderId="0" xfId="0" applyNumberFormat="1" applyFont="1" applyFill="1" applyBorder="1" applyAlignment="1">
      <alignment vertical="top" wrapText="1" readingOrder="1"/>
    </xf>
    <xf numFmtId="0" fontId="41" fillId="0" borderId="0" xfId="0" applyNumberFormat="1" applyFont="1" applyFill="1" applyBorder="1" applyAlignment="1">
      <alignment vertical="top" wrapText="1" readingOrder="1"/>
    </xf>
    <xf numFmtId="0" fontId="41" fillId="0" borderId="0" xfId="0" applyFont="1" applyAlignment="1"/>
    <xf numFmtId="0" fontId="10" fillId="57" borderId="0" xfId="0" applyFont="1" applyFill="1" applyAlignment="1"/>
    <xf numFmtId="180" fontId="15" fillId="57" borderId="0" xfId="316" applyNumberFormat="1" applyFont="1" applyFill="1" applyBorder="1" applyAlignment="1" applyProtection="1"/>
    <xf numFmtId="184" fontId="15" fillId="57" borderId="0" xfId="316" applyNumberFormat="1" applyFont="1" applyFill="1" applyBorder="1" applyAlignment="1" applyProtection="1"/>
    <xf numFmtId="14" fontId="12" fillId="0" borderId="0" xfId="0" applyNumberFormat="1" applyFont="1" applyFill="1"/>
    <xf numFmtId="14" fontId="93" fillId="0" borderId="0" xfId="0" applyNumberFormat="1" applyFont="1" applyFill="1" applyBorder="1" applyAlignment="1">
      <alignment horizontal="left" vertical="top" wrapText="1" readingOrder="1"/>
    </xf>
    <xf numFmtId="0" fontId="96" fillId="0" borderId="0" xfId="0" applyNumberFormat="1" applyFont="1" applyFill="1" applyBorder="1" applyAlignment="1" applyProtection="1"/>
    <xf numFmtId="184" fontId="97" fillId="0" borderId="0" xfId="316" applyNumberFormat="1" applyFont="1" applyFill="1" applyBorder="1" applyAlignment="1" applyProtection="1"/>
    <xf numFmtId="182" fontId="97" fillId="0" borderId="0" xfId="316" applyNumberFormat="1" applyFont="1" applyFill="1" applyBorder="1" applyAlignment="1" applyProtection="1"/>
    <xf numFmtId="188" fontId="97" fillId="0" borderId="0" xfId="316" applyNumberFormat="1" applyFont="1" applyFill="1" applyBorder="1" applyAlignment="1" applyProtection="1">
      <alignment horizontal="right" vertical="center"/>
    </xf>
    <xf numFmtId="0" fontId="96" fillId="0" borderId="0" xfId="0" applyFont="1"/>
    <xf numFmtId="0" fontId="96" fillId="0" borderId="0" xfId="0" applyFont="1" applyAlignment="1">
      <alignment vertical="center"/>
    </xf>
    <xf numFmtId="0" fontId="98" fillId="0" borderId="0" xfId="0" applyFont="1" applyFill="1" applyBorder="1" applyAlignment="1"/>
    <xf numFmtId="0" fontId="99" fillId="0" borderId="0" xfId="0" applyNumberFormat="1" applyFont="1" applyFill="1" applyBorder="1" applyAlignment="1">
      <alignment horizontal="right" vertical="top" wrapText="1" readingOrder="1"/>
    </xf>
    <xf numFmtId="0" fontId="100" fillId="0" borderId="0" xfId="0" applyNumberFormat="1" applyFont="1" applyFill="1" applyBorder="1" applyAlignment="1">
      <alignment horizontal="right" vertical="top" wrapText="1" readingOrder="1"/>
    </xf>
    <xf numFmtId="0" fontId="101" fillId="0" borderId="0" xfId="0" applyFont="1" applyFill="1" applyBorder="1" applyAlignment="1"/>
    <xf numFmtId="14" fontId="96" fillId="0" borderId="0" xfId="0" applyNumberFormat="1" applyFont="1" applyBorder="1"/>
    <xf numFmtId="0" fontId="102" fillId="0" borderId="0" xfId="0" applyNumberFormat="1" applyFont="1" applyFill="1" applyBorder="1" applyAlignment="1">
      <alignment vertical="top" wrapText="1" readingOrder="1"/>
    </xf>
    <xf numFmtId="0" fontId="27" fillId="0" borderId="19" xfId="318" applyFont="1" applyFill="1" applyBorder="1" applyAlignment="1">
      <alignment horizontal="left" wrapText="1" indent="2"/>
    </xf>
    <xf numFmtId="0" fontId="27" fillId="0" borderId="0" xfId="318" applyFont="1" applyFill="1" applyBorder="1" applyAlignment="1">
      <alignment horizontal="left" wrapText="1" indent="2"/>
    </xf>
    <xf numFmtId="0" fontId="27" fillId="0" borderId="20" xfId="318" applyFont="1" applyFill="1" applyBorder="1" applyAlignment="1">
      <alignment horizontal="left" wrapText="1" indent="2"/>
    </xf>
    <xf numFmtId="181" fontId="30" fillId="0" borderId="0" xfId="318" applyNumberFormat="1" applyFont="1" applyFill="1" applyBorder="1" applyAlignment="1">
      <alignment horizontal="center"/>
    </xf>
    <xf numFmtId="181" fontId="30" fillId="0" borderId="20" xfId="318" applyNumberFormat="1" applyFont="1" applyFill="1" applyBorder="1" applyAlignment="1">
      <alignment horizontal="center"/>
    </xf>
    <xf numFmtId="0" fontId="27" fillId="0" borderId="24" xfId="318" applyFont="1" applyFill="1" applyBorder="1" applyAlignment="1">
      <alignment horizontal="left" wrapText="1" indent="2"/>
    </xf>
    <xf numFmtId="0" fontId="27" fillId="0" borderId="14" xfId="318" applyFont="1" applyFill="1" applyBorder="1" applyAlignment="1">
      <alignment horizontal="left" wrapText="1" indent="2"/>
    </xf>
    <xf numFmtId="0" fontId="27" fillId="0" borderId="18" xfId="318" applyFont="1" applyFill="1" applyBorder="1" applyAlignment="1">
      <alignment horizontal="left" wrapText="1" indent="2"/>
    </xf>
    <xf numFmtId="184" fontId="30" fillId="0" borderId="24" xfId="94" applyNumberFormat="1" applyFont="1" applyBorder="1" applyAlignment="1">
      <alignment horizontal="right"/>
    </xf>
    <xf numFmtId="184" fontId="30" fillId="0" borderId="14" xfId="94" applyNumberFormat="1" applyFont="1" applyBorder="1" applyAlignment="1">
      <alignment horizontal="right"/>
    </xf>
    <xf numFmtId="184" fontId="30" fillId="0" borderId="18" xfId="94" applyNumberFormat="1" applyFont="1" applyBorder="1" applyAlignment="1">
      <alignment horizontal="right"/>
    </xf>
    <xf numFmtId="181" fontId="30" fillId="0" borderId="24" xfId="317" applyNumberFormat="1" applyFont="1" applyFill="1" applyBorder="1" applyAlignment="1">
      <alignment horizontal="center"/>
    </xf>
    <xf numFmtId="0" fontId="30" fillId="0" borderId="14" xfId="317" applyFont="1" applyFill="1" applyBorder="1" applyAlignment="1">
      <alignment horizontal="center"/>
    </xf>
    <xf numFmtId="0" fontId="30" fillId="0" borderId="18" xfId="317" applyFont="1" applyFill="1" applyBorder="1" applyAlignment="1">
      <alignment horizontal="center"/>
    </xf>
    <xf numFmtId="184" fontId="30" fillId="0" borderId="24" xfId="318" applyNumberFormat="1" applyFont="1" applyFill="1" applyBorder="1" applyAlignment="1"/>
    <xf numFmtId="184" fontId="30" fillId="0" borderId="14" xfId="318" applyNumberFormat="1" applyFont="1" applyFill="1" applyBorder="1" applyAlignment="1"/>
    <xf numFmtId="184" fontId="30" fillId="0" borderId="18" xfId="318" applyNumberFormat="1" applyFont="1" applyFill="1" applyBorder="1" applyAlignment="1"/>
    <xf numFmtId="0" fontId="27" fillId="0" borderId="24" xfId="317" applyFont="1" applyFill="1" applyBorder="1" applyAlignment="1">
      <alignment horizontal="left" wrapText="1" indent="2"/>
    </xf>
    <xf numFmtId="0" fontId="27" fillId="0" borderId="14" xfId="317" applyFont="1" applyFill="1" applyBorder="1" applyAlignment="1">
      <alignment horizontal="left" indent="2"/>
    </xf>
    <xf numFmtId="0" fontId="27" fillId="0" borderId="18" xfId="317" applyFont="1" applyFill="1" applyBorder="1" applyAlignment="1">
      <alignment horizontal="left" indent="2"/>
    </xf>
    <xf numFmtId="184" fontId="30" fillId="0" borderId="14" xfId="317" applyNumberFormat="1" applyFont="1" applyBorder="1" applyAlignment="1"/>
    <xf numFmtId="184" fontId="30" fillId="0" borderId="24" xfId="317" applyNumberFormat="1" applyFont="1" applyFill="1" applyBorder="1" applyAlignment="1"/>
    <xf numFmtId="184" fontId="30" fillId="0" borderId="14" xfId="317" applyNumberFormat="1" applyFont="1" applyFill="1" applyBorder="1" applyAlignment="1"/>
    <xf numFmtId="184" fontId="30" fillId="0" borderId="18" xfId="317" applyNumberFormat="1" applyFont="1" applyFill="1" applyBorder="1" applyAlignment="1"/>
    <xf numFmtId="0" fontId="27" fillId="0" borderId="24" xfId="318" applyFont="1" applyBorder="1" applyAlignment="1">
      <alignment horizontal="left" indent="2"/>
    </xf>
    <xf numFmtId="0" fontId="27" fillId="0" borderId="14" xfId="318" applyFont="1" applyBorder="1" applyAlignment="1">
      <alignment horizontal="left" indent="2"/>
    </xf>
    <xf numFmtId="0" fontId="27" fillId="0" borderId="18" xfId="318" applyFont="1" applyBorder="1" applyAlignment="1">
      <alignment horizontal="left" indent="2"/>
    </xf>
    <xf numFmtId="0" fontId="27" fillId="0" borderId="24" xfId="317" applyFont="1" applyBorder="1" applyAlignment="1">
      <alignment horizontal="left" indent="2"/>
    </xf>
    <xf numFmtId="0" fontId="27" fillId="0" borderId="14" xfId="317" applyFont="1" applyBorder="1" applyAlignment="1">
      <alignment horizontal="left" indent="2"/>
    </xf>
    <xf numFmtId="0" fontId="27" fillId="0" borderId="18" xfId="317" applyFont="1" applyBorder="1" applyAlignment="1">
      <alignment horizontal="left" indent="2"/>
    </xf>
    <xf numFmtId="184" fontId="30" fillId="0" borderId="24" xfId="317" applyNumberFormat="1" applyFont="1" applyFill="1" applyBorder="1" applyAlignment="1">
      <alignment horizontal="center"/>
    </xf>
    <xf numFmtId="184" fontId="30" fillId="0" borderId="14" xfId="317" applyNumberFormat="1" applyFont="1" applyFill="1" applyBorder="1" applyAlignment="1">
      <alignment horizontal="center"/>
    </xf>
    <xf numFmtId="184" fontId="30" fillId="0" borderId="18" xfId="317" applyNumberFormat="1" applyFont="1" applyFill="1" applyBorder="1" applyAlignment="1">
      <alignment horizontal="center"/>
    </xf>
    <xf numFmtId="184" fontId="30" fillId="0" borderId="24" xfId="317" applyNumberFormat="1" applyFont="1" applyBorder="1" applyAlignment="1"/>
    <xf numFmtId="184" fontId="30" fillId="0" borderId="18" xfId="317" applyNumberFormat="1" applyFont="1" applyBorder="1" applyAlignment="1"/>
    <xf numFmtId="0" fontId="14" fillId="0" borderId="19" xfId="317" applyFont="1" applyBorder="1" applyAlignment="1">
      <alignment horizontal="left" wrapText="1" indent="2"/>
    </xf>
    <xf numFmtId="0" fontId="14" fillId="0" borderId="0" xfId="317" applyFont="1" applyBorder="1" applyAlignment="1">
      <alignment horizontal="left" indent="2"/>
    </xf>
    <xf numFmtId="0" fontId="14" fillId="0" borderId="20" xfId="317" applyFont="1" applyBorder="1" applyAlignment="1">
      <alignment horizontal="left" indent="2"/>
    </xf>
    <xf numFmtId="184" fontId="30" fillId="0" borderId="0" xfId="317" applyNumberFormat="1" applyFont="1" applyBorder="1" applyAlignment="1"/>
    <xf numFmtId="184" fontId="30" fillId="0" borderId="20" xfId="317" applyNumberFormat="1" applyFont="1" applyBorder="1" applyAlignment="1"/>
    <xf numFmtId="1" fontId="30" fillId="0" borderId="24" xfId="82" applyNumberFormat="1" applyFont="1" applyFill="1" applyBorder="1" applyAlignment="1">
      <alignment horizontal="center" vertical="center"/>
    </xf>
    <xf numFmtId="1" fontId="4" fillId="0" borderId="14" xfId="320" applyNumberFormat="1" applyFont="1" applyFill="1" applyBorder="1" applyAlignment="1" applyProtection="1">
      <alignment horizontal="center" vertical="center"/>
    </xf>
    <xf numFmtId="1" fontId="4" fillId="0" borderId="18" xfId="320" applyNumberFormat="1" applyFont="1" applyFill="1" applyBorder="1" applyAlignment="1" applyProtection="1">
      <alignment horizontal="center" vertical="center"/>
    </xf>
    <xf numFmtId="181" fontId="30" fillId="0" borderId="24" xfId="318" applyNumberFormat="1" applyFont="1" applyFill="1" applyBorder="1" applyAlignment="1">
      <alignment horizontal="center"/>
    </xf>
    <xf numFmtId="181" fontId="30" fillId="0" borderId="14" xfId="318" applyNumberFormat="1" applyFont="1" applyFill="1" applyBorder="1" applyAlignment="1">
      <alignment horizontal="center"/>
    </xf>
    <xf numFmtId="181" fontId="30" fillId="0" borderId="18" xfId="318" applyNumberFormat="1" applyFont="1" applyFill="1" applyBorder="1" applyAlignment="1">
      <alignment horizontal="center"/>
    </xf>
    <xf numFmtId="181" fontId="30" fillId="0" borderId="14" xfId="317" applyNumberFormat="1" applyFont="1" applyFill="1" applyBorder="1" applyAlignment="1">
      <alignment horizontal="center"/>
    </xf>
    <xf numFmtId="181" fontId="30" fillId="0" borderId="18" xfId="317" applyNumberFormat="1" applyFont="1" applyFill="1" applyBorder="1" applyAlignment="1">
      <alignment horizontal="center"/>
    </xf>
    <xf numFmtId="0" fontId="27" fillId="0" borderId="24" xfId="317" applyFont="1" applyFill="1" applyBorder="1" applyAlignment="1">
      <alignment horizontal="left" indent="2"/>
    </xf>
    <xf numFmtId="0" fontId="14" fillId="0" borderId="14" xfId="317" applyFont="1" applyBorder="1" applyAlignment="1">
      <alignment horizontal="center"/>
    </xf>
    <xf numFmtId="0" fontId="14" fillId="0" borderId="18" xfId="317" applyFont="1" applyBorder="1" applyAlignment="1">
      <alignment horizontal="center"/>
    </xf>
    <xf numFmtId="184" fontId="30" fillId="0" borderId="24" xfId="94" applyNumberFormat="1" applyFont="1" applyBorder="1" applyAlignment="1">
      <alignment horizontal="center"/>
    </xf>
    <xf numFmtId="184" fontId="30" fillId="0" borderId="14" xfId="94" applyNumberFormat="1" applyFont="1" applyBorder="1" applyAlignment="1">
      <alignment horizontal="center"/>
    </xf>
    <xf numFmtId="184" fontId="30" fillId="0" borderId="18" xfId="94" applyNumberFormat="1" applyFont="1" applyBorder="1" applyAlignment="1">
      <alignment horizontal="center"/>
    </xf>
    <xf numFmtId="0" fontId="14" fillId="0" borderId="15" xfId="317" applyFont="1" applyBorder="1" applyAlignment="1">
      <alignment horizontal="center"/>
    </xf>
    <xf numFmtId="0" fontId="14" fillId="0" borderId="16" xfId="317" applyFont="1" applyBorder="1" applyAlignment="1">
      <alignment horizontal="center"/>
    </xf>
    <xf numFmtId="0" fontId="14" fillId="0" borderId="17" xfId="317" applyFont="1" applyBorder="1" applyAlignment="1">
      <alignment horizontal="center"/>
    </xf>
    <xf numFmtId="0" fontId="14" fillId="0" borderId="24" xfId="317" applyFont="1" applyBorder="1" applyAlignment="1">
      <alignment horizontal="center"/>
    </xf>
    <xf numFmtId="0" fontId="14" fillId="0" borderId="24" xfId="317" applyFont="1" applyFill="1" applyBorder="1" applyAlignment="1">
      <alignment horizontal="center"/>
    </xf>
    <xf numFmtId="0" fontId="14" fillId="0" borderId="14" xfId="317" applyFont="1" applyFill="1" applyBorder="1" applyAlignment="1">
      <alignment horizontal="center"/>
    </xf>
    <xf numFmtId="0" fontId="14" fillId="0" borderId="18" xfId="317" applyFont="1" applyFill="1" applyBorder="1" applyAlignment="1">
      <alignment horizontal="center"/>
    </xf>
    <xf numFmtId="184" fontId="31" fillId="0" borderId="24" xfId="317" applyNumberFormat="1" applyFont="1" applyBorder="1" applyAlignment="1">
      <alignment horizontal="right" vertical="center"/>
    </xf>
    <xf numFmtId="184" fontId="31" fillId="0" borderId="14" xfId="317" applyNumberFormat="1" applyFont="1" applyBorder="1" applyAlignment="1">
      <alignment horizontal="right" vertical="center"/>
    </xf>
    <xf numFmtId="184" fontId="31" fillId="0" borderId="18" xfId="317" applyNumberFormat="1" applyFont="1" applyBorder="1" applyAlignment="1">
      <alignment horizontal="right" vertical="center"/>
    </xf>
    <xf numFmtId="184" fontId="31" fillId="0" borderId="27" xfId="317" applyNumberFormat="1" applyFont="1" applyBorder="1" applyAlignment="1">
      <alignment vertical="center" shrinkToFit="1"/>
    </xf>
    <xf numFmtId="184" fontId="31" fillId="0" borderId="28" xfId="317" applyNumberFormat="1" applyFont="1" applyBorder="1" applyAlignment="1">
      <alignment vertical="center" shrinkToFit="1"/>
    </xf>
    <xf numFmtId="184" fontId="31" fillId="0" borderId="29" xfId="317" applyNumberFormat="1" applyFont="1" applyBorder="1" applyAlignment="1">
      <alignment vertical="center" shrinkToFit="1"/>
    </xf>
    <xf numFmtId="184" fontId="30" fillId="0" borderId="24" xfId="94" applyNumberFormat="1" applyFont="1" applyFill="1" applyBorder="1" applyAlignment="1">
      <alignment horizontal="right"/>
    </xf>
    <xf numFmtId="184" fontId="30" fillId="0" borderId="14" xfId="94" applyNumberFormat="1" applyFont="1" applyFill="1" applyBorder="1" applyAlignment="1">
      <alignment horizontal="right"/>
    </xf>
    <xf numFmtId="184" fontId="30" fillId="0" borderId="18" xfId="94" applyNumberFormat="1" applyFont="1" applyFill="1" applyBorder="1" applyAlignment="1">
      <alignment horizontal="right"/>
    </xf>
    <xf numFmtId="0" fontId="14" fillId="24" borderId="12" xfId="317" applyFont="1" applyFill="1" applyBorder="1" applyAlignment="1">
      <alignment horizontal="center"/>
    </xf>
    <xf numFmtId="0" fontId="14" fillId="24" borderId="26" xfId="317" applyFont="1" applyFill="1" applyBorder="1" applyAlignment="1">
      <alignment horizontal="center"/>
    </xf>
    <xf numFmtId="0" fontId="14" fillId="24" borderId="13" xfId="317" applyFont="1" applyFill="1" applyBorder="1" applyAlignment="1">
      <alignment horizontal="center"/>
    </xf>
    <xf numFmtId="0" fontId="14" fillId="0" borderId="24" xfId="317" applyFont="1" applyBorder="1" applyAlignment="1">
      <alignment horizontal="center" vertical="center"/>
    </xf>
    <xf numFmtId="0" fontId="14" fillId="0" borderId="14" xfId="317" applyFont="1" applyBorder="1" applyAlignment="1">
      <alignment horizontal="center" vertical="center"/>
    </xf>
    <xf numFmtId="0" fontId="14" fillId="0" borderId="19" xfId="317" applyFont="1" applyBorder="1" applyAlignment="1">
      <alignment horizontal="left" indent="1"/>
    </xf>
    <xf numFmtId="0" fontId="14" fillId="0" borderId="0" xfId="317" applyFont="1" applyBorder="1" applyAlignment="1">
      <alignment horizontal="left" indent="1"/>
    </xf>
    <xf numFmtId="0" fontId="14" fillId="0" borderId="20" xfId="317" applyFont="1" applyBorder="1" applyAlignment="1">
      <alignment horizontal="left" indent="1"/>
    </xf>
    <xf numFmtId="0" fontId="14" fillId="0" borderId="19" xfId="317" applyFont="1" applyBorder="1" applyAlignment="1">
      <alignment horizontal="left" indent="2"/>
    </xf>
    <xf numFmtId="0" fontId="30" fillId="0" borderId="24" xfId="317" applyFont="1" applyFill="1" applyBorder="1" applyAlignment="1">
      <alignment horizontal="center"/>
    </xf>
    <xf numFmtId="184" fontId="30" fillId="0" borderId="24" xfId="317" applyNumberFormat="1" applyFont="1" applyFill="1" applyBorder="1" applyAlignment="1">
      <alignment horizontal="right"/>
    </xf>
    <xf numFmtId="184" fontId="30" fillId="0" borderId="14" xfId="317" applyNumberFormat="1" applyFont="1" applyFill="1" applyBorder="1" applyAlignment="1">
      <alignment horizontal="right"/>
    </xf>
    <xf numFmtId="184" fontId="30" fillId="0" borderId="18" xfId="317" applyNumberFormat="1" applyFont="1" applyFill="1" applyBorder="1" applyAlignment="1">
      <alignment horizontal="right"/>
    </xf>
    <xf numFmtId="184" fontId="30" fillId="0" borderId="15" xfId="94" applyNumberFormat="1" applyFont="1" applyBorder="1" applyAlignment="1">
      <alignment horizontal="center" wrapText="1"/>
    </xf>
    <xf numFmtId="184" fontId="30" fillId="0" borderId="16" xfId="94" applyNumberFormat="1" applyFont="1" applyBorder="1" applyAlignment="1">
      <alignment horizontal="center" wrapText="1"/>
    </xf>
    <xf numFmtId="184" fontId="30" fillId="0" borderId="17" xfId="94" applyNumberFormat="1" applyFont="1" applyBorder="1" applyAlignment="1">
      <alignment horizontal="center" wrapText="1"/>
    </xf>
    <xf numFmtId="184" fontId="30" fillId="0" borderId="24" xfId="94" applyNumberFormat="1" applyFont="1" applyBorder="1" applyAlignment="1">
      <alignment horizontal="center" wrapText="1"/>
    </xf>
    <xf numFmtId="184" fontId="30" fillId="0" borderId="14" xfId="94" applyNumberFormat="1" applyFont="1" applyBorder="1" applyAlignment="1">
      <alignment horizontal="center" wrapText="1"/>
    </xf>
    <xf numFmtId="184" fontId="30" fillId="0" borderId="18" xfId="94" applyNumberFormat="1" applyFont="1" applyBorder="1" applyAlignment="1">
      <alignment horizontal="center" wrapText="1"/>
    </xf>
    <xf numFmtId="0" fontId="14" fillId="0" borderId="0" xfId="317" applyFont="1" applyBorder="1"/>
    <xf numFmtId="0" fontId="14" fillId="0" borderId="14" xfId="317" applyFont="1" applyBorder="1"/>
    <xf numFmtId="0" fontId="23" fillId="0" borderId="0" xfId="317" applyFont="1" applyBorder="1"/>
    <xf numFmtId="0" fontId="24" fillId="0" borderId="0" xfId="317" applyFont="1" applyBorder="1"/>
    <xf numFmtId="0" fontId="24" fillId="0" borderId="30" xfId="317" applyFont="1" applyBorder="1"/>
    <xf numFmtId="0" fontId="6" fillId="0" borderId="0" xfId="317" applyFont="1" applyBorder="1"/>
    <xf numFmtId="0" fontId="26" fillId="0" borderId="0" xfId="317" applyFont="1" applyAlignment="1">
      <alignment horizontal="right" shrinkToFit="1"/>
    </xf>
    <xf numFmtId="0" fontId="14" fillId="0" borderId="0" xfId="317" applyFont="1" applyAlignment="1">
      <alignment horizontal="right"/>
    </xf>
    <xf numFmtId="14" fontId="14" fillId="0" borderId="0" xfId="317" applyNumberFormat="1" applyFont="1"/>
    <xf numFmtId="0" fontId="7" fillId="0" borderId="0" xfId="317" applyFont="1" applyBorder="1"/>
    <xf numFmtId="0" fontId="25" fillId="0" borderId="0" xfId="317" applyFont="1" applyBorder="1"/>
    <xf numFmtId="0" fontId="25" fillId="0" borderId="14" xfId="317" applyFont="1" applyBorder="1"/>
    <xf numFmtId="0" fontId="5" fillId="0" borderId="0" xfId="317" applyFont="1" applyAlignment="1">
      <alignment horizontal="center"/>
    </xf>
    <xf numFmtId="0" fontId="1" fillId="0" borderId="14" xfId="317" applyBorder="1"/>
    <xf numFmtId="189" fontId="10" fillId="0" borderId="14" xfId="0" applyNumberFormat="1" applyFont="1" applyBorder="1" applyAlignment="1">
      <alignment horizontal="center" shrinkToFit="1"/>
    </xf>
    <xf numFmtId="0" fontId="1" fillId="0" borderId="0" xfId="317" applyFont="1" applyAlignment="1">
      <alignment horizontal="right"/>
    </xf>
    <xf numFmtId="0" fontId="1" fillId="0" borderId="14" xfId="317" applyFont="1" applyBorder="1" applyAlignment="1">
      <alignment horizontal="center"/>
    </xf>
    <xf numFmtId="3" fontId="26" fillId="0" borderId="0" xfId="317" applyNumberFormat="1" applyFont="1" applyBorder="1"/>
    <xf numFmtId="3" fontId="26" fillId="0" borderId="14" xfId="317" applyNumberFormat="1" applyFont="1" applyBorder="1"/>
    <xf numFmtId="187" fontId="0" fillId="0" borderId="14" xfId="0" applyNumberFormat="1" applyBorder="1" applyAlignment="1">
      <alignment horizontal="left"/>
    </xf>
    <xf numFmtId="187" fontId="1" fillId="0" borderId="14" xfId="0" applyNumberFormat="1" applyFont="1" applyBorder="1" applyAlignment="1">
      <alignment horizontal="left"/>
    </xf>
    <xf numFmtId="0" fontId="11" fillId="0" borderId="0" xfId="317" applyFont="1" applyAlignment="1">
      <alignment horizontal="center"/>
    </xf>
    <xf numFmtId="0" fontId="11" fillId="0" borderId="0" xfId="317" applyFont="1" applyFill="1" applyAlignment="1">
      <alignment horizontal="center"/>
    </xf>
    <xf numFmtId="0" fontId="15" fillId="0" borderId="31" xfId="0" applyFont="1" applyFill="1" applyBorder="1" applyAlignment="1">
      <alignment horizontal="center" vertical="center" wrapText="1" readingOrder="1"/>
    </xf>
    <xf numFmtId="0" fontId="15" fillId="0" borderId="25" xfId="0" applyFont="1" applyFill="1" applyBorder="1" applyAlignment="1">
      <alignment horizontal="center" vertical="center" wrapText="1" readingOrder="1"/>
    </xf>
    <xf numFmtId="0" fontId="15" fillId="0" borderId="11" xfId="0" applyFont="1" applyFill="1" applyBorder="1" applyAlignment="1">
      <alignment horizontal="center" vertical="center" wrapText="1" readingOrder="1"/>
    </xf>
  </cellXfs>
  <cellStyles count="461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3" xfId="11" xr:uid="{00000000-0005-0000-0000-00000A000000}"/>
    <cellStyle name="20% - アクセント 3 4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3" xfId="15" xr:uid="{00000000-0005-0000-0000-00000E000000}"/>
    <cellStyle name="20% - アクセント 4 4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3" xfId="19" xr:uid="{00000000-0005-0000-0000-000012000000}"/>
    <cellStyle name="20% - アクセント 5 4" xfId="20" xr:uid="{00000000-0005-0000-0000-000013000000}"/>
    <cellStyle name="20% - アクセント 6 2" xfId="21" xr:uid="{00000000-0005-0000-0000-000014000000}"/>
    <cellStyle name="20% - アクセント 6 2 2" xfId="22" xr:uid="{00000000-0005-0000-0000-000015000000}"/>
    <cellStyle name="20% - アクセント 6 3" xfId="23" xr:uid="{00000000-0005-0000-0000-000016000000}"/>
    <cellStyle name="20% - アクセント 6 4" xfId="24" xr:uid="{00000000-0005-0000-0000-000017000000}"/>
    <cellStyle name="40% - アクセント 1 2" xfId="25" xr:uid="{00000000-0005-0000-0000-000018000000}"/>
    <cellStyle name="40% - アクセント 1 2 2" xfId="26" xr:uid="{00000000-0005-0000-0000-000019000000}"/>
    <cellStyle name="40% - アクセント 1 3" xfId="27" xr:uid="{00000000-0005-0000-0000-00001A000000}"/>
    <cellStyle name="40% - アクセント 1 4" xfId="28" xr:uid="{00000000-0005-0000-0000-00001B000000}"/>
    <cellStyle name="40% - アクセント 2 2" xfId="29" xr:uid="{00000000-0005-0000-0000-00001C000000}"/>
    <cellStyle name="40% - アクセント 2 2 2" xfId="30" xr:uid="{00000000-0005-0000-0000-00001D000000}"/>
    <cellStyle name="40% - アクセント 2 3" xfId="31" xr:uid="{00000000-0005-0000-0000-00001E000000}"/>
    <cellStyle name="40% - アクセント 2 4" xfId="32" xr:uid="{00000000-0005-0000-0000-00001F000000}"/>
    <cellStyle name="40% - アクセント 3 2" xfId="33" xr:uid="{00000000-0005-0000-0000-000020000000}"/>
    <cellStyle name="40% - アクセント 3 2 2" xfId="34" xr:uid="{00000000-0005-0000-0000-000021000000}"/>
    <cellStyle name="40% - アクセント 3 3" xfId="35" xr:uid="{00000000-0005-0000-0000-000022000000}"/>
    <cellStyle name="40% - アクセント 3 4" xfId="36" xr:uid="{00000000-0005-0000-0000-000023000000}"/>
    <cellStyle name="40% - アクセント 4 2" xfId="37" xr:uid="{00000000-0005-0000-0000-000024000000}"/>
    <cellStyle name="40% - アクセント 4 2 2" xfId="38" xr:uid="{00000000-0005-0000-0000-000025000000}"/>
    <cellStyle name="40% - アクセント 4 3" xfId="39" xr:uid="{00000000-0005-0000-0000-000026000000}"/>
    <cellStyle name="40% - アクセント 4 4" xfId="40" xr:uid="{00000000-0005-0000-0000-000027000000}"/>
    <cellStyle name="40% - アクセント 5 2" xfId="41" xr:uid="{00000000-0005-0000-0000-000028000000}"/>
    <cellStyle name="40% - アクセント 5 2 2" xfId="42" xr:uid="{00000000-0005-0000-0000-000029000000}"/>
    <cellStyle name="40% - アクセント 5 3" xfId="43" xr:uid="{00000000-0005-0000-0000-00002A000000}"/>
    <cellStyle name="40% - アクセント 5 4" xfId="44" xr:uid="{00000000-0005-0000-0000-00002B000000}"/>
    <cellStyle name="40% - アクセント 6 2" xfId="45" xr:uid="{00000000-0005-0000-0000-00002C000000}"/>
    <cellStyle name="40% - アクセント 6 2 2" xfId="46" xr:uid="{00000000-0005-0000-0000-00002D000000}"/>
    <cellStyle name="40% - アクセント 6 3" xfId="47" xr:uid="{00000000-0005-0000-0000-00002E000000}"/>
    <cellStyle name="40% - アクセント 6 4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2 2" xfId="52" xr:uid="{00000000-0005-0000-0000-000033000000}"/>
    <cellStyle name="60% - アクセント 2 3" xfId="53" xr:uid="{00000000-0005-0000-0000-000034000000}"/>
    <cellStyle name="60% - アクセント 2 4" xfId="54" xr:uid="{00000000-0005-0000-0000-000035000000}"/>
    <cellStyle name="60% - アクセント 3 2" xfId="55" xr:uid="{00000000-0005-0000-0000-000036000000}"/>
    <cellStyle name="60% - アクセント 3 3" xfId="56" xr:uid="{00000000-0005-0000-0000-000037000000}"/>
    <cellStyle name="60% - アクセント 3 4" xfId="57" xr:uid="{00000000-0005-0000-0000-000038000000}"/>
    <cellStyle name="60% - アクセント 4 2" xfId="58" xr:uid="{00000000-0005-0000-0000-000039000000}"/>
    <cellStyle name="60% - アクセント 4 3" xfId="59" xr:uid="{00000000-0005-0000-0000-00003A000000}"/>
    <cellStyle name="60% - アクセント 4 4" xfId="60" xr:uid="{00000000-0005-0000-0000-00003B000000}"/>
    <cellStyle name="60% - アクセント 5 2" xfId="61" xr:uid="{00000000-0005-0000-0000-00003C000000}"/>
    <cellStyle name="60% - アクセント 5 3" xfId="62" xr:uid="{00000000-0005-0000-0000-00003D000000}"/>
    <cellStyle name="60% - アクセント 5 4" xfId="63" xr:uid="{00000000-0005-0000-0000-00003E000000}"/>
    <cellStyle name="60% - アクセント 6 2" xfId="64" xr:uid="{00000000-0005-0000-0000-00003F000000}"/>
    <cellStyle name="60% - アクセント 6 3" xfId="65" xr:uid="{00000000-0005-0000-0000-000040000000}"/>
    <cellStyle name="60% - アクセント 6 4" xfId="66" xr:uid="{00000000-0005-0000-0000-000041000000}"/>
    <cellStyle name="Comma [0] 2" xfId="68" xr:uid="{00000000-0005-0000-0000-000043000000}"/>
    <cellStyle name="Comma [0] 2 10" xfId="69" xr:uid="{00000000-0005-0000-0000-000044000000}"/>
    <cellStyle name="Comma [0] 2 2" xfId="70" xr:uid="{00000000-0005-0000-0000-000045000000}"/>
    <cellStyle name="Comma [0] 2 3" xfId="71" xr:uid="{00000000-0005-0000-0000-000046000000}"/>
    <cellStyle name="Comma [0] 2 4" xfId="72" xr:uid="{00000000-0005-0000-0000-000047000000}"/>
    <cellStyle name="Comma [0] 2 5" xfId="73" xr:uid="{00000000-0005-0000-0000-000048000000}"/>
    <cellStyle name="Comma [0] 2 6" xfId="74" xr:uid="{00000000-0005-0000-0000-000049000000}"/>
    <cellStyle name="Comma [0] 3" xfId="75" xr:uid="{00000000-0005-0000-0000-00004A000000}"/>
    <cellStyle name="Comma [0] 4" xfId="76" xr:uid="{00000000-0005-0000-0000-00004B000000}"/>
    <cellStyle name="Comma [0] 4 2" xfId="77" xr:uid="{00000000-0005-0000-0000-00004C000000}"/>
    <cellStyle name="Comma [0] 5" xfId="78" xr:uid="{00000000-0005-0000-0000-00004D000000}"/>
    <cellStyle name="Comma [0] 6" xfId="79" xr:uid="{00000000-0005-0000-0000-00004E000000}"/>
    <cellStyle name="Comma [0] 7" xfId="80" xr:uid="{00000000-0005-0000-0000-00004F000000}"/>
    <cellStyle name="Comma [0] 8" xfId="81" xr:uid="{00000000-0005-0000-0000-000050000000}"/>
    <cellStyle name="Comma [0]_200610debit" xfId="82" xr:uid="{00000000-0005-0000-0000-000051000000}"/>
    <cellStyle name="Comma 2" xfId="83" xr:uid="{00000000-0005-0000-0000-000052000000}"/>
    <cellStyle name="Comma 2 2" xfId="84" xr:uid="{00000000-0005-0000-0000-000053000000}"/>
    <cellStyle name="Comma 3" xfId="85" xr:uid="{00000000-0005-0000-0000-000054000000}"/>
    <cellStyle name="Comma 3 2" xfId="86" xr:uid="{00000000-0005-0000-0000-000055000000}"/>
    <cellStyle name="Comma 4" xfId="87" xr:uid="{00000000-0005-0000-0000-000056000000}"/>
    <cellStyle name="Comma 5" xfId="88" xr:uid="{00000000-0005-0000-0000-000057000000}"/>
    <cellStyle name="Comma 6" xfId="89" xr:uid="{00000000-0005-0000-0000-000058000000}"/>
    <cellStyle name="Comma 7" xfId="90" xr:uid="{00000000-0005-0000-0000-000059000000}"/>
    <cellStyle name="Comma 8" xfId="91" xr:uid="{00000000-0005-0000-0000-00005A000000}"/>
    <cellStyle name="Currency [0] 3" xfId="92" xr:uid="{00000000-0005-0000-0000-00005B000000}"/>
    <cellStyle name="Currency [0] 3 2" xfId="93" xr:uid="{00000000-0005-0000-0000-00005C000000}"/>
    <cellStyle name="Currency [0]_debit" xfId="94" xr:uid="{00000000-0005-0000-0000-00005D000000}"/>
    <cellStyle name="Currency 2" xfId="95" xr:uid="{00000000-0005-0000-0000-00005E000000}"/>
    <cellStyle name="Currency 3" xfId="96" xr:uid="{00000000-0005-0000-0000-00005F000000}"/>
    <cellStyle name="Currency 4" xfId="97" xr:uid="{00000000-0005-0000-0000-000060000000}"/>
    <cellStyle name="Currency 5" xfId="98" xr:uid="{00000000-0005-0000-0000-000061000000}"/>
    <cellStyle name="Currency 6" xfId="99" xr:uid="{00000000-0005-0000-0000-000062000000}"/>
    <cellStyle name="Normal 10" xfId="100" xr:uid="{00000000-0005-0000-0000-000064000000}"/>
    <cellStyle name="Normal 10 2" xfId="101" xr:uid="{00000000-0005-0000-0000-000065000000}"/>
    <cellStyle name="Normal 10 3" xfId="102" xr:uid="{00000000-0005-0000-0000-000066000000}"/>
    <cellStyle name="Normal 10 3 2" xfId="103" xr:uid="{00000000-0005-0000-0000-000067000000}"/>
    <cellStyle name="Normal 100" xfId="104" xr:uid="{00000000-0005-0000-0000-000068000000}"/>
    <cellStyle name="Normal 100 2" xfId="105" xr:uid="{00000000-0005-0000-0000-000069000000}"/>
    <cellStyle name="Normal 100 3" xfId="106" xr:uid="{00000000-0005-0000-0000-00006A000000}"/>
    <cellStyle name="Normal 100 3 2" xfId="107" xr:uid="{00000000-0005-0000-0000-00006B000000}"/>
    <cellStyle name="Normal 102 2" xfId="108" xr:uid="{00000000-0005-0000-0000-00006C000000}"/>
    <cellStyle name="Normal 103 2" xfId="109" xr:uid="{00000000-0005-0000-0000-00006D000000}"/>
    <cellStyle name="Normal 104" xfId="110" xr:uid="{00000000-0005-0000-0000-00006E000000}"/>
    <cellStyle name="Normal 108" xfId="111" xr:uid="{00000000-0005-0000-0000-00006F000000}"/>
    <cellStyle name="Normal 109" xfId="112" xr:uid="{00000000-0005-0000-0000-000070000000}"/>
    <cellStyle name="Normal 11" xfId="113" xr:uid="{00000000-0005-0000-0000-000071000000}"/>
    <cellStyle name="Normal 11 2" xfId="114" xr:uid="{00000000-0005-0000-0000-000072000000}"/>
    <cellStyle name="Normal 11 2 2" xfId="115" xr:uid="{00000000-0005-0000-0000-000073000000}"/>
    <cellStyle name="Normal 110" xfId="116" xr:uid="{00000000-0005-0000-0000-000074000000}"/>
    <cellStyle name="Normal 111" xfId="117" xr:uid="{00000000-0005-0000-0000-000075000000}"/>
    <cellStyle name="Normal 112" xfId="118" xr:uid="{00000000-0005-0000-0000-000076000000}"/>
    <cellStyle name="Normal 114" xfId="119" xr:uid="{00000000-0005-0000-0000-000077000000}"/>
    <cellStyle name="Normal 116" xfId="120" xr:uid="{00000000-0005-0000-0000-000078000000}"/>
    <cellStyle name="Normal 117" xfId="121" xr:uid="{00000000-0005-0000-0000-000079000000}"/>
    <cellStyle name="Normal 118" xfId="122" xr:uid="{00000000-0005-0000-0000-00007A000000}"/>
    <cellStyle name="Normal 119" xfId="123" xr:uid="{00000000-0005-0000-0000-00007B000000}"/>
    <cellStyle name="Normal 12" xfId="124" xr:uid="{00000000-0005-0000-0000-00007C000000}"/>
    <cellStyle name="Normal 12 2" xfId="125" xr:uid="{00000000-0005-0000-0000-00007D000000}"/>
    <cellStyle name="Normal 12 2 2" xfId="126" xr:uid="{00000000-0005-0000-0000-00007E000000}"/>
    <cellStyle name="Normal 13" xfId="127" xr:uid="{00000000-0005-0000-0000-00007F000000}"/>
    <cellStyle name="Normal 13 2" xfId="128" xr:uid="{00000000-0005-0000-0000-000080000000}"/>
    <cellStyle name="Normal 13 2 2" xfId="129" xr:uid="{00000000-0005-0000-0000-000081000000}"/>
    <cellStyle name="Normal 13 3" xfId="130" xr:uid="{00000000-0005-0000-0000-000082000000}"/>
    <cellStyle name="Normal 14" xfId="131" xr:uid="{00000000-0005-0000-0000-000083000000}"/>
    <cellStyle name="Normal 14 2" xfId="132" xr:uid="{00000000-0005-0000-0000-000084000000}"/>
    <cellStyle name="Normal 14 2 2" xfId="133" xr:uid="{00000000-0005-0000-0000-000085000000}"/>
    <cellStyle name="Normal 15" xfId="134" xr:uid="{00000000-0005-0000-0000-000086000000}"/>
    <cellStyle name="Normal 15 2" xfId="135" xr:uid="{00000000-0005-0000-0000-000087000000}"/>
    <cellStyle name="Normal 15 3" xfId="136" xr:uid="{00000000-0005-0000-0000-000088000000}"/>
    <cellStyle name="Normal 15 3 2" xfId="137" xr:uid="{00000000-0005-0000-0000-000089000000}"/>
    <cellStyle name="Normal 16" xfId="138" xr:uid="{00000000-0005-0000-0000-00008A000000}"/>
    <cellStyle name="Normal 16 2" xfId="139" xr:uid="{00000000-0005-0000-0000-00008B000000}"/>
    <cellStyle name="Normal 16 2 2" xfId="140" xr:uid="{00000000-0005-0000-0000-00008C000000}"/>
    <cellStyle name="Normal 17" xfId="141" xr:uid="{00000000-0005-0000-0000-00008D000000}"/>
    <cellStyle name="Normal 17 2" xfId="142" xr:uid="{00000000-0005-0000-0000-00008E000000}"/>
    <cellStyle name="Normal 17 2 2" xfId="143" xr:uid="{00000000-0005-0000-0000-00008F000000}"/>
    <cellStyle name="Normal 18" xfId="144" xr:uid="{00000000-0005-0000-0000-000090000000}"/>
    <cellStyle name="Normal 18 2" xfId="145" xr:uid="{00000000-0005-0000-0000-000091000000}"/>
    <cellStyle name="Normal 18 2 2" xfId="146" xr:uid="{00000000-0005-0000-0000-000092000000}"/>
    <cellStyle name="Normal 19" xfId="147" xr:uid="{00000000-0005-0000-0000-000093000000}"/>
    <cellStyle name="Normal 19 2" xfId="148" xr:uid="{00000000-0005-0000-0000-000094000000}"/>
    <cellStyle name="Normal 19 2 2" xfId="149" xr:uid="{00000000-0005-0000-0000-000095000000}"/>
    <cellStyle name="Normal 196" xfId="150" xr:uid="{00000000-0005-0000-0000-000096000000}"/>
    <cellStyle name="Normal 197" xfId="151" xr:uid="{00000000-0005-0000-0000-000097000000}"/>
    <cellStyle name="Normal 199" xfId="152" xr:uid="{00000000-0005-0000-0000-000098000000}"/>
    <cellStyle name="Normal 2" xfId="153" xr:uid="{00000000-0005-0000-0000-000099000000}"/>
    <cellStyle name="Normal 2 10" xfId="154" xr:uid="{00000000-0005-0000-0000-00009A000000}"/>
    <cellStyle name="Normal 2 11" xfId="155" xr:uid="{00000000-0005-0000-0000-00009B000000}"/>
    <cellStyle name="Normal 2 2" xfId="156" xr:uid="{00000000-0005-0000-0000-00009C000000}"/>
    <cellStyle name="Normal 2 2 2" xfId="157" xr:uid="{00000000-0005-0000-0000-00009D000000}"/>
    <cellStyle name="Normal 2 2 2 2" xfId="158" xr:uid="{00000000-0005-0000-0000-00009E000000}"/>
    <cellStyle name="Normal 2 3" xfId="159" xr:uid="{00000000-0005-0000-0000-00009F000000}"/>
    <cellStyle name="Normal 2 4" xfId="160" xr:uid="{00000000-0005-0000-0000-0000A0000000}"/>
    <cellStyle name="Normal 2 5" xfId="161" xr:uid="{00000000-0005-0000-0000-0000A1000000}"/>
    <cellStyle name="Normal 2 5 2" xfId="162" xr:uid="{00000000-0005-0000-0000-0000A2000000}"/>
    <cellStyle name="Normal 2 5 2 2" xfId="163" xr:uid="{00000000-0005-0000-0000-0000A3000000}"/>
    <cellStyle name="Normal 2 6" xfId="164" xr:uid="{00000000-0005-0000-0000-0000A4000000}"/>
    <cellStyle name="Normal 2 7" xfId="165" xr:uid="{00000000-0005-0000-0000-0000A5000000}"/>
    <cellStyle name="Normal 2 7 2" xfId="166" xr:uid="{00000000-0005-0000-0000-0000A6000000}"/>
    <cellStyle name="Normal 2 8" xfId="167" xr:uid="{00000000-0005-0000-0000-0000A7000000}"/>
    <cellStyle name="Normal 2 9" xfId="168" xr:uid="{00000000-0005-0000-0000-0000A8000000}"/>
    <cellStyle name="Normal 20" xfId="169" xr:uid="{00000000-0005-0000-0000-0000A9000000}"/>
    <cellStyle name="Normal 20 2" xfId="170" xr:uid="{00000000-0005-0000-0000-0000AA000000}"/>
    <cellStyle name="Normal 20 2 2" xfId="171" xr:uid="{00000000-0005-0000-0000-0000AB000000}"/>
    <cellStyle name="Normal 20 3" xfId="172" xr:uid="{00000000-0005-0000-0000-0000AC000000}"/>
    <cellStyle name="Normal 200" xfId="173" xr:uid="{00000000-0005-0000-0000-0000AD000000}"/>
    <cellStyle name="Normal 201" xfId="174" xr:uid="{00000000-0005-0000-0000-0000AE000000}"/>
    <cellStyle name="Normal 202" xfId="175" xr:uid="{00000000-0005-0000-0000-0000AF000000}"/>
    <cellStyle name="Normal 203" xfId="176" xr:uid="{00000000-0005-0000-0000-0000B0000000}"/>
    <cellStyle name="Normal 204" xfId="177" xr:uid="{00000000-0005-0000-0000-0000B1000000}"/>
    <cellStyle name="Normal 205" xfId="178" xr:uid="{00000000-0005-0000-0000-0000B2000000}"/>
    <cellStyle name="Normal 206" xfId="179" xr:uid="{00000000-0005-0000-0000-0000B3000000}"/>
    <cellStyle name="Normal 207" xfId="180" xr:uid="{00000000-0005-0000-0000-0000B4000000}"/>
    <cellStyle name="Normal 208" xfId="181" xr:uid="{00000000-0005-0000-0000-0000B5000000}"/>
    <cellStyle name="Normal 209" xfId="182" xr:uid="{00000000-0005-0000-0000-0000B6000000}"/>
    <cellStyle name="Normal 21" xfId="183" xr:uid="{00000000-0005-0000-0000-0000B7000000}"/>
    <cellStyle name="Normal 210" xfId="184" xr:uid="{00000000-0005-0000-0000-0000B8000000}"/>
    <cellStyle name="Normal 211" xfId="185" xr:uid="{00000000-0005-0000-0000-0000B9000000}"/>
    <cellStyle name="Normal 212" xfId="186" xr:uid="{00000000-0005-0000-0000-0000BA000000}"/>
    <cellStyle name="Normal 213" xfId="187" xr:uid="{00000000-0005-0000-0000-0000BB000000}"/>
    <cellStyle name="Normal 214" xfId="188" xr:uid="{00000000-0005-0000-0000-0000BC000000}"/>
    <cellStyle name="Normal 215" xfId="189" xr:uid="{00000000-0005-0000-0000-0000BD000000}"/>
    <cellStyle name="Normal 216" xfId="190" xr:uid="{00000000-0005-0000-0000-0000BE000000}"/>
    <cellStyle name="Normal 217" xfId="191" xr:uid="{00000000-0005-0000-0000-0000BF000000}"/>
    <cellStyle name="Normal 218" xfId="192" xr:uid="{00000000-0005-0000-0000-0000C0000000}"/>
    <cellStyle name="Normal 219" xfId="193" xr:uid="{00000000-0005-0000-0000-0000C1000000}"/>
    <cellStyle name="Normal 22" xfId="194" xr:uid="{00000000-0005-0000-0000-0000C2000000}"/>
    <cellStyle name="Normal 220" xfId="195" xr:uid="{00000000-0005-0000-0000-0000C3000000}"/>
    <cellStyle name="Normal 221" xfId="196" xr:uid="{00000000-0005-0000-0000-0000C4000000}"/>
    <cellStyle name="Normal 222" xfId="197" xr:uid="{00000000-0005-0000-0000-0000C5000000}"/>
    <cellStyle name="Normal 223" xfId="198" xr:uid="{00000000-0005-0000-0000-0000C6000000}"/>
    <cellStyle name="Normal 224" xfId="199" xr:uid="{00000000-0005-0000-0000-0000C7000000}"/>
    <cellStyle name="Normal 225" xfId="200" xr:uid="{00000000-0005-0000-0000-0000C8000000}"/>
    <cellStyle name="Normal 226" xfId="201" xr:uid="{00000000-0005-0000-0000-0000C9000000}"/>
    <cellStyle name="Normal 23" xfId="202" xr:uid="{00000000-0005-0000-0000-0000CA000000}"/>
    <cellStyle name="Normal 236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6 2" xfId="207" xr:uid="{00000000-0005-0000-0000-0000CF000000}"/>
    <cellStyle name="Normal 27" xfId="208" xr:uid="{00000000-0005-0000-0000-0000D0000000}"/>
    <cellStyle name="Normal 27 2" xfId="209" xr:uid="{00000000-0005-0000-0000-0000D1000000}"/>
    <cellStyle name="Normal 28" xfId="210" xr:uid="{00000000-0005-0000-0000-0000D2000000}"/>
    <cellStyle name="Normal 28 2" xfId="211" xr:uid="{00000000-0005-0000-0000-0000D3000000}"/>
    <cellStyle name="Normal 29" xfId="212" xr:uid="{00000000-0005-0000-0000-0000D4000000}"/>
    <cellStyle name="Normal 29 2" xfId="213" xr:uid="{00000000-0005-0000-0000-0000D5000000}"/>
    <cellStyle name="Normal 3" xfId="214" xr:uid="{00000000-0005-0000-0000-0000D6000000}"/>
    <cellStyle name="Normal 3 2" xfId="215" xr:uid="{00000000-0005-0000-0000-0000D7000000}"/>
    <cellStyle name="Normal 3 2 2" xfId="216" xr:uid="{00000000-0005-0000-0000-0000D8000000}"/>
    <cellStyle name="Normal 3 2 3" xfId="217" xr:uid="{00000000-0005-0000-0000-0000D9000000}"/>
    <cellStyle name="Normal 3 3" xfId="218" xr:uid="{00000000-0005-0000-0000-0000DA000000}"/>
    <cellStyle name="Normal 3 3 2" xfId="219" xr:uid="{00000000-0005-0000-0000-0000DB000000}"/>
    <cellStyle name="Normal 3 4" xfId="220" xr:uid="{00000000-0005-0000-0000-0000DC000000}"/>
    <cellStyle name="Normal 3 4 2" xfId="221" xr:uid="{00000000-0005-0000-0000-0000DD000000}"/>
    <cellStyle name="Normal 3 5" xfId="222" xr:uid="{00000000-0005-0000-0000-0000DE000000}"/>
    <cellStyle name="Normal 3 6" xfId="223" xr:uid="{00000000-0005-0000-0000-0000DF000000}"/>
    <cellStyle name="Normal 30" xfId="224" xr:uid="{00000000-0005-0000-0000-0000E0000000}"/>
    <cellStyle name="Normal 30 2" xfId="225" xr:uid="{00000000-0005-0000-0000-0000E1000000}"/>
    <cellStyle name="Normal 31" xfId="226" xr:uid="{00000000-0005-0000-0000-0000E2000000}"/>
    <cellStyle name="Normal 31 2" xfId="227" xr:uid="{00000000-0005-0000-0000-0000E3000000}"/>
    <cellStyle name="Normal 32" xfId="228" xr:uid="{00000000-0005-0000-0000-0000E4000000}"/>
    <cellStyle name="Normal 32 2" xfId="229" xr:uid="{00000000-0005-0000-0000-0000E5000000}"/>
    <cellStyle name="Normal 33" xfId="230" xr:uid="{00000000-0005-0000-0000-0000E6000000}"/>
    <cellStyle name="Normal 34" xfId="231" xr:uid="{00000000-0005-0000-0000-0000E7000000}"/>
    <cellStyle name="Normal 39_JAAI.JEVIC 2010" xfId="232" xr:uid="{00000000-0005-0000-0000-0000E8000000}"/>
    <cellStyle name="Normal 4" xfId="233" xr:uid="{00000000-0005-0000-0000-0000E9000000}"/>
    <cellStyle name="Normal 4 2" xfId="234" xr:uid="{00000000-0005-0000-0000-0000EA000000}"/>
    <cellStyle name="Normal 4 2 2" xfId="235" xr:uid="{00000000-0005-0000-0000-0000EB000000}"/>
    <cellStyle name="Normal 4 3" xfId="236" xr:uid="{00000000-0005-0000-0000-0000EC000000}"/>
    <cellStyle name="Normal 4 3 2" xfId="237" xr:uid="{00000000-0005-0000-0000-0000ED000000}"/>
    <cellStyle name="Normal 4 4" xfId="238" xr:uid="{00000000-0005-0000-0000-0000EE000000}"/>
    <cellStyle name="Normal 40_JAAI.JEVIC 2010" xfId="239" xr:uid="{00000000-0005-0000-0000-0000EF000000}"/>
    <cellStyle name="Normal 47" xfId="240" xr:uid="{00000000-0005-0000-0000-0000F0000000}"/>
    <cellStyle name="Normal 5" xfId="241" xr:uid="{00000000-0005-0000-0000-0000F1000000}"/>
    <cellStyle name="Normal 5 2" xfId="242" xr:uid="{00000000-0005-0000-0000-0000F2000000}"/>
    <cellStyle name="Normal 5 3" xfId="243" xr:uid="{00000000-0005-0000-0000-0000F3000000}"/>
    <cellStyle name="Normal 5 3 2" xfId="244" xr:uid="{00000000-0005-0000-0000-0000F4000000}"/>
    <cellStyle name="Normal 5 4" xfId="245" xr:uid="{00000000-0005-0000-0000-0000F5000000}"/>
    <cellStyle name="Normal 50" xfId="246" xr:uid="{00000000-0005-0000-0000-0000F6000000}"/>
    <cellStyle name="Normal 51" xfId="247" xr:uid="{00000000-0005-0000-0000-0000F7000000}"/>
    <cellStyle name="Normal 52" xfId="248" xr:uid="{00000000-0005-0000-0000-0000F8000000}"/>
    <cellStyle name="Normal 53" xfId="249" xr:uid="{00000000-0005-0000-0000-0000F9000000}"/>
    <cellStyle name="Normal 54" xfId="250" xr:uid="{00000000-0005-0000-0000-0000FA000000}"/>
    <cellStyle name="Normal 55" xfId="251" xr:uid="{00000000-0005-0000-0000-0000FB000000}"/>
    <cellStyle name="Normal 56" xfId="252" xr:uid="{00000000-0005-0000-0000-0000FC000000}"/>
    <cellStyle name="Normal 57" xfId="253" xr:uid="{00000000-0005-0000-0000-0000FD000000}"/>
    <cellStyle name="Normal 58" xfId="254" xr:uid="{00000000-0005-0000-0000-0000FE000000}"/>
    <cellStyle name="Normal 59" xfId="255" xr:uid="{00000000-0005-0000-0000-0000FF000000}"/>
    <cellStyle name="Normal 6" xfId="256" xr:uid="{00000000-0005-0000-0000-000000010000}"/>
    <cellStyle name="Normal 6 2" xfId="257" xr:uid="{00000000-0005-0000-0000-000001010000}"/>
    <cellStyle name="Normal 6 3" xfId="258" xr:uid="{00000000-0005-0000-0000-000002010000}"/>
    <cellStyle name="Normal 6 3 2" xfId="259" xr:uid="{00000000-0005-0000-0000-000003010000}"/>
    <cellStyle name="Normal 6 4" xfId="260" xr:uid="{00000000-0005-0000-0000-000004010000}"/>
    <cellStyle name="Normal 60" xfId="261" xr:uid="{00000000-0005-0000-0000-000005010000}"/>
    <cellStyle name="Normal 61" xfId="262" xr:uid="{00000000-0005-0000-0000-000006010000}"/>
    <cellStyle name="Normal 62" xfId="263" xr:uid="{00000000-0005-0000-0000-000007010000}"/>
    <cellStyle name="Normal 63" xfId="264" xr:uid="{00000000-0005-0000-0000-000008010000}"/>
    <cellStyle name="Normal 64" xfId="265" xr:uid="{00000000-0005-0000-0000-000009010000}"/>
    <cellStyle name="Normal 65" xfId="266" xr:uid="{00000000-0005-0000-0000-00000A010000}"/>
    <cellStyle name="Normal 66" xfId="267" xr:uid="{00000000-0005-0000-0000-00000B010000}"/>
    <cellStyle name="Normal 67" xfId="268" xr:uid="{00000000-0005-0000-0000-00000C010000}"/>
    <cellStyle name="Normal 68" xfId="269" xr:uid="{00000000-0005-0000-0000-00000D010000}"/>
    <cellStyle name="Normal 69" xfId="270" xr:uid="{00000000-0005-0000-0000-00000E010000}"/>
    <cellStyle name="Normal 7" xfId="271" xr:uid="{00000000-0005-0000-0000-00000F010000}"/>
    <cellStyle name="Normal 7 2" xfId="272" xr:uid="{00000000-0005-0000-0000-000010010000}"/>
    <cellStyle name="Normal 7 3" xfId="273" xr:uid="{00000000-0005-0000-0000-000011010000}"/>
    <cellStyle name="Normal 7 3 2" xfId="274" xr:uid="{00000000-0005-0000-0000-000012010000}"/>
    <cellStyle name="Normal 7 4" xfId="275" xr:uid="{00000000-0005-0000-0000-000013010000}"/>
    <cellStyle name="Normal 70" xfId="276" xr:uid="{00000000-0005-0000-0000-000014010000}"/>
    <cellStyle name="Normal 71" xfId="277" xr:uid="{00000000-0005-0000-0000-000015010000}"/>
    <cellStyle name="Normal 72" xfId="278" xr:uid="{00000000-0005-0000-0000-000016010000}"/>
    <cellStyle name="Normal 73" xfId="279" xr:uid="{00000000-0005-0000-0000-000017010000}"/>
    <cellStyle name="Normal 74" xfId="280" xr:uid="{00000000-0005-0000-0000-000018010000}"/>
    <cellStyle name="Normal 75" xfId="281" xr:uid="{00000000-0005-0000-0000-000019010000}"/>
    <cellStyle name="Normal 76" xfId="282" xr:uid="{00000000-0005-0000-0000-00001A010000}"/>
    <cellStyle name="Normal 77" xfId="283" xr:uid="{00000000-0005-0000-0000-00001B010000}"/>
    <cellStyle name="Normal 78" xfId="284" xr:uid="{00000000-0005-0000-0000-00001C010000}"/>
    <cellStyle name="Normal 79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8 3 2" xfId="289" xr:uid="{00000000-0005-0000-0000-000021010000}"/>
    <cellStyle name="Normal 8 4" xfId="290" xr:uid="{00000000-0005-0000-0000-000022010000}"/>
    <cellStyle name="Normal 80" xfId="291" xr:uid="{00000000-0005-0000-0000-000023010000}"/>
    <cellStyle name="Normal 81" xfId="292" xr:uid="{00000000-0005-0000-0000-000024010000}"/>
    <cellStyle name="Normal 82" xfId="293" xr:uid="{00000000-0005-0000-0000-000025010000}"/>
    <cellStyle name="Normal 83" xfId="294" xr:uid="{00000000-0005-0000-0000-000026010000}"/>
    <cellStyle name="Normal 84" xfId="295" xr:uid="{00000000-0005-0000-0000-000027010000}"/>
    <cellStyle name="Normal 85" xfId="296" xr:uid="{00000000-0005-0000-0000-000028010000}"/>
    <cellStyle name="Normal 86" xfId="297" xr:uid="{00000000-0005-0000-0000-000029010000}"/>
    <cellStyle name="Normal 87" xfId="298" xr:uid="{00000000-0005-0000-0000-00002A010000}"/>
    <cellStyle name="Normal 88" xfId="299" xr:uid="{00000000-0005-0000-0000-00002B010000}"/>
    <cellStyle name="Normal 89" xfId="300" xr:uid="{00000000-0005-0000-0000-00002C010000}"/>
    <cellStyle name="Normal 9" xfId="301" xr:uid="{00000000-0005-0000-0000-00002D010000}"/>
    <cellStyle name="Normal 9 2" xfId="302" xr:uid="{00000000-0005-0000-0000-00002E010000}"/>
    <cellStyle name="Normal 9 3" xfId="303" xr:uid="{00000000-0005-0000-0000-00002F010000}"/>
    <cellStyle name="Normal 9 3 2" xfId="304" xr:uid="{00000000-0005-0000-0000-000030010000}"/>
    <cellStyle name="Normal 9 4" xfId="305" xr:uid="{00000000-0005-0000-0000-000031010000}"/>
    <cellStyle name="Normal 90" xfId="306" xr:uid="{00000000-0005-0000-0000-000032010000}"/>
    <cellStyle name="Normal 91" xfId="307" xr:uid="{00000000-0005-0000-0000-000033010000}"/>
    <cellStyle name="Normal 92" xfId="308" xr:uid="{00000000-0005-0000-0000-000034010000}"/>
    <cellStyle name="Normal 93" xfId="309" xr:uid="{00000000-0005-0000-0000-000035010000}"/>
    <cellStyle name="Normal 94" xfId="310" xr:uid="{00000000-0005-0000-0000-000036010000}"/>
    <cellStyle name="Normal 95" xfId="311" xr:uid="{00000000-0005-0000-0000-000037010000}"/>
    <cellStyle name="Normal 96" xfId="312" xr:uid="{00000000-0005-0000-0000-000038010000}"/>
    <cellStyle name="Normal 97" xfId="313" xr:uid="{00000000-0005-0000-0000-000039010000}"/>
    <cellStyle name="Normal 98" xfId="314" xr:uid="{00000000-0005-0000-0000-00003A010000}"/>
    <cellStyle name="Normal 99" xfId="315" xr:uid="{00000000-0005-0000-0000-00003B010000}"/>
    <cellStyle name="Normal_~rp1A6" xfId="316" xr:uid="{00000000-0005-0000-0000-00003C010000}"/>
    <cellStyle name="Normal_2006 03" xfId="317" xr:uid="{00000000-0005-0000-0000-00003D010000}"/>
    <cellStyle name="Normal_2006 03 2" xfId="318" xr:uid="{00000000-0005-0000-0000-00003E010000}"/>
    <cellStyle name="Normal_200607Kochin, hannyu" xfId="319" xr:uid="{00000000-0005-0000-0000-00003F010000}"/>
    <cellStyle name="Normal_200610debit" xfId="320" xr:uid="{00000000-0005-0000-0000-000040010000}"/>
    <cellStyle name="Normal_debit Kobe-1108" xfId="321" xr:uid="{00000000-0005-0000-0000-000041010000}"/>
    <cellStyle name="Normal_Debit on Sep " xfId="322" xr:uid="{00000000-0005-0000-0000-000042010000}"/>
    <cellStyle name="アクセント 1 2" xfId="323" xr:uid="{00000000-0005-0000-0000-000043010000}"/>
    <cellStyle name="アクセント 1 3" xfId="324" xr:uid="{00000000-0005-0000-0000-000044010000}"/>
    <cellStyle name="アクセント 1 4" xfId="325" xr:uid="{00000000-0005-0000-0000-000045010000}"/>
    <cellStyle name="アクセント 2 2" xfId="326" xr:uid="{00000000-0005-0000-0000-000046010000}"/>
    <cellStyle name="アクセント 2 3" xfId="327" xr:uid="{00000000-0005-0000-0000-000047010000}"/>
    <cellStyle name="アクセント 2 4" xfId="328" xr:uid="{00000000-0005-0000-0000-000048010000}"/>
    <cellStyle name="アクセント 3 2" xfId="329" xr:uid="{00000000-0005-0000-0000-000049010000}"/>
    <cellStyle name="アクセント 3 3" xfId="330" xr:uid="{00000000-0005-0000-0000-00004A010000}"/>
    <cellStyle name="アクセント 3 4" xfId="331" xr:uid="{00000000-0005-0000-0000-00004B010000}"/>
    <cellStyle name="アクセント 4 2" xfId="332" xr:uid="{00000000-0005-0000-0000-00004C010000}"/>
    <cellStyle name="アクセント 4 3" xfId="333" xr:uid="{00000000-0005-0000-0000-00004D010000}"/>
    <cellStyle name="アクセント 4 4" xfId="334" xr:uid="{00000000-0005-0000-0000-00004E010000}"/>
    <cellStyle name="アクセント 5 2" xfId="335" xr:uid="{00000000-0005-0000-0000-00004F010000}"/>
    <cellStyle name="アクセント 5 3" xfId="336" xr:uid="{00000000-0005-0000-0000-000050010000}"/>
    <cellStyle name="アクセント 5 4" xfId="337" xr:uid="{00000000-0005-0000-0000-000051010000}"/>
    <cellStyle name="アクセント 6 2" xfId="338" xr:uid="{00000000-0005-0000-0000-000052010000}"/>
    <cellStyle name="アクセント 6 3" xfId="339" xr:uid="{00000000-0005-0000-0000-000053010000}"/>
    <cellStyle name="アクセント 6 4" xfId="340" xr:uid="{00000000-0005-0000-0000-000054010000}"/>
    <cellStyle name="タイトル 2" xfId="341" xr:uid="{00000000-0005-0000-0000-000055010000}"/>
    <cellStyle name="タイトル 3" xfId="342" xr:uid="{00000000-0005-0000-0000-000056010000}"/>
    <cellStyle name="タイトル 4" xfId="343" xr:uid="{00000000-0005-0000-0000-000057010000}"/>
    <cellStyle name="チェック セル 2" xfId="344" xr:uid="{00000000-0005-0000-0000-000058010000}"/>
    <cellStyle name="チェック セル 3" xfId="345" xr:uid="{00000000-0005-0000-0000-000059010000}"/>
    <cellStyle name="チェック セル 4" xfId="346" xr:uid="{00000000-0005-0000-0000-00005A010000}"/>
    <cellStyle name="どちらでもない 2" xfId="347" xr:uid="{00000000-0005-0000-0000-00005B010000}"/>
    <cellStyle name="どちらでもない 3" xfId="348" xr:uid="{00000000-0005-0000-0000-00005C010000}"/>
    <cellStyle name="どちらでもない 4" xfId="349" xr:uid="{00000000-0005-0000-0000-00005D010000}"/>
    <cellStyle name="パーセント 2" xfId="350" xr:uid="{00000000-0005-0000-0000-00005E010000}"/>
    <cellStyle name="パーセント 3" xfId="351" xr:uid="{00000000-0005-0000-0000-00005F010000}"/>
    <cellStyle name="ハイパーリンク 2" xfId="352" xr:uid="{00000000-0005-0000-0000-000060010000}"/>
    <cellStyle name="メモ 2" xfId="353" xr:uid="{00000000-0005-0000-0000-000061010000}"/>
    <cellStyle name="メモ 3" xfId="354" xr:uid="{00000000-0005-0000-0000-000062010000}"/>
    <cellStyle name="メモ 3 2" xfId="355" xr:uid="{00000000-0005-0000-0000-000063010000}"/>
    <cellStyle name="メモ 3 2 2" xfId="356" xr:uid="{00000000-0005-0000-0000-000064010000}"/>
    <cellStyle name="メモ 3 3" xfId="357" xr:uid="{00000000-0005-0000-0000-000065010000}"/>
    <cellStyle name="メモ 3 3 2" xfId="358" xr:uid="{00000000-0005-0000-0000-000066010000}"/>
    <cellStyle name="メモ 3 4" xfId="359" xr:uid="{00000000-0005-0000-0000-000067010000}"/>
    <cellStyle name="メモ 3 5" xfId="360" xr:uid="{00000000-0005-0000-0000-000068010000}"/>
    <cellStyle name="メモ 4" xfId="361" xr:uid="{00000000-0005-0000-0000-000069010000}"/>
    <cellStyle name="リンク セル 2" xfId="362" xr:uid="{00000000-0005-0000-0000-00006A010000}"/>
    <cellStyle name="リンク セル 3" xfId="363" xr:uid="{00000000-0005-0000-0000-00006B010000}"/>
    <cellStyle name="リンク セル 4" xfId="364" xr:uid="{00000000-0005-0000-0000-00006C010000}"/>
    <cellStyle name="悪い 2" xfId="365" xr:uid="{00000000-0005-0000-0000-00006D010000}"/>
    <cellStyle name="悪い 3" xfId="366" xr:uid="{00000000-0005-0000-0000-00006E010000}"/>
    <cellStyle name="悪い 4" xfId="367" xr:uid="{00000000-0005-0000-0000-00006F010000}"/>
    <cellStyle name="計算 2" xfId="368" xr:uid="{00000000-0005-0000-0000-000070010000}"/>
    <cellStyle name="計算 3" xfId="369" xr:uid="{00000000-0005-0000-0000-000071010000}"/>
    <cellStyle name="計算 4" xfId="370" xr:uid="{00000000-0005-0000-0000-000072010000}"/>
    <cellStyle name="警告文 2" xfId="371" xr:uid="{00000000-0005-0000-0000-000073010000}"/>
    <cellStyle name="警告文 3" xfId="372" xr:uid="{00000000-0005-0000-0000-000074010000}"/>
    <cellStyle name="警告文 4" xfId="373" xr:uid="{00000000-0005-0000-0000-000075010000}"/>
    <cellStyle name="桁区切り" xfId="67" builtinId="6"/>
    <cellStyle name="桁区切り 2" xfId="374" xr:uid="{00000000-0005-0000-0000-000076010000}"/>
    <cellStyle name="桁区切り 2 2" xfId="375" xr:uid="{00000000-0005-0000-0000-000077010000}"/>
    <cellStyle name="桁区切り 3" xfId="376" xr:uid="{00000000-0005-0000-0000-000078010000}"/>
    <cellStyle name="桁区切り 3 2" xfId="377" xr:uid="{00000000-0005-0000-0000-000079010000}"/>
    <cellStyle name="見出し 1 2" xfId="378" xr:uid="{00000000-0005-0000-0000-00007A010000}"/>
    <cellStyle name="見出し 1 3" xfId="379" xr:uid="{00000000-0005-0000-0000-00007B010000}"/>
    <cellStyle name="見出し 1 4" xfId="380" xr:uid="{00000000-0005-0000-0000-00007C010000}"/>
    <cellStyle name="見出し 2 2" xfId="381" xr:uid="{00000000-0005-0000-0000-00007D010000}"/>
    <cellStyle name="見出し 2 3" xfId="382" xr:uid="{00000000-0005-0000-0000-00007E010000}"/>
    <cellStyle name="見出し 2 4" xfId="383" xr:uid="{00000000-0005-0000-0000-00007F010000}"/>
    <cellStyle name="見出し 3 2" xfId="384" xr:uid="{00000000-0005-0000-0000-000080010000}"/>
    <cellStyle name="見出し 3 3" xfId="385" xr:uid="{00000000-0005-0000-0000-000081010000}"/>
    <cellStyle name="見出し 3 4" xfId="386" xr:uid="{00000000-0005-0000-0000-000082010000}"/>
    <cellStyle name="見出し 4 2" xfId="387" xr:uid="{00000000-0005-0000-0000-000083010000}"/>
    <cellStyle name="見出し 4 3" xfId="388" xr:uid="{00000000-0005-0000-0000-000084010000}"/>
    <cellStyle name="見出し 4 4" xfId="389" xr:uid="{00000000-0005-0000-0000-000085010000}"/>
    <cellStyle name="集計 2" xfId="390" xr:uid="{00000000-0005-0000-0000-000086010000}"/>
    <cellStyle name="集計 3" xfId="391" xr:uid="{00000000-0005-0000-0000-000087010000}"/>
    <cellStyle name="集計 4" xfId="392" xr:uid="{00000000-0005-0000-0000-000088010000}"/>
    <cellStyle name="出力 2" xfId="393" xr:uid="{00000000-0005-0000-0000-000089010000}"/>
    <cellStyle name="出力 3" xfId="394" xr:uid="{00000000-0005-0000-0000-00008A010000}"/>
    <cellStyle name="出力 4" xfId="395" xr:uid="{00000000-0005-0000-0000-00008B010000}"/>
    <cellStyle name="説明文 2" xfId="396" xr:uid="{00000000-0005-0000-0000-00008C010000}"/>
    <cellStyle name="説明文 3" xfId="397" xr:uid="{00000000-0005-0000-0000-00008D010000}"/>
    <cellStyle name="説明文 4" xfId="398" xr:uid="{00000000-0005-0000-0000-00008E010000}"/>
    <cellStyle name="通貨 [0.00] 2" xfId="399" xr:uid="{00000000-0005-0000-0000-00008F010000}"/>
    <cellStyle name="通貨 2" xfId="400" xr:uid="{00000000-0005-0000-0000-000090010000}"/>
    <cellStyle name="通貨 2 2" xfId="401" xr:uid="{00000000-0005-0000-0000-000091010000}"/>
    <cellStyle name="通貨 2 3" xfId="402" xr:uid="{00000000-0005-0000-0000-000092010000}"/>
    <cellStyle name="通貨 3" xfId="403" xr:uid="{00000000-0005-0000-0000-000093010000}"/>
    <cellStyle name="入力 2" xfId="404" xr:uid="{00000000-0005-0000-0000-000094010000}"/>
    <cellStyle name="入力 3" xfId="405" xr:uid="{00000000-0005-0000-0000-000095010000}"/>
    <cellStyle name="入力 4" xfId="406" xr:uid="{00000000-0005-0000-0000-000096010000}"/>
    <cellStyle name="標準" xfId="0" builtinId="0"/>
    <cellStyle name="標準 10" xfId="407" xr:uid="{00000000-0005-0000-0000-000097010000}"/>
    <cellStyle name="標準 10 2" xfId="408" xr:uid="{00000000-0005-0000-0000-000098010000}"/>
    <cellStyle name="標準 10 3" xfId="409" xr:uid="{00000000-0005-0000-0000-000099010000}"/>
    <cellStyle name="標準 11" xfId="410" xr:uid="{00000000-0005-0000-0000-00009A010000}"/>
    <cellStyle name="標準 11 2" xfId="411" xr:uid="{00000000-0005-0000-0000-00009B010000}"/>
    <cellStyle name="標準 12" xfId="412" xr:uid="{00000000-0005-0000-0000-00009C010000}"/>
    <cellStyle name="標準 13" xfId="413" xr:uid="{00000000-0005-0000-0000-00009D010000}"/>
    <cellStyle name="標準 14" xfId="414" xr:uid="{00000000-0005-0000-0000-00009E010000}"/>
    <cellStyle name="標準 14 2" xfId="415" xr:uid="{00000000-0005-0000-0000-00009F010000}"/>
    <cellStyle name="標準 14 3" xfId="416" xr:uid="{00000000-0005-0000-0000-0000A0010000}"/>
    <cellStyle name="標準 15" xfId="417" xr:uid="{00000000-0005-0000-0000-0000A1010000}"/>
    <cellStyle name="標準 16" xfId="418" xr:uid="{00000000-0005-0000-0000-0000A2010000}"/>
    <cellStyle name="標準 17" xfId="419" xr:uid="{00000000-0005-0000-0000-0000A3010000}"/>
    <cellStyle name="標準 18" xfId="420" xr:uid="{00000000-0005-0000-0000-0000A4010000}"/>
    <cellStyle name="標準 19" xfId="421" xr:uid="{00000000-0005-0000-0000-0000A5010000}"/>
    <cellStyle name="標準 2" xfId="422" xr:uid="{00000000-0005-0000-0000-0000A6010000}"/>
    <cellStyle name="標準 2 2" xfId="423" xr:uid="{00000000-0005-0000-0000-0000A7010000}"/>
    <cellStyle name="標準 2 2 2" xfId="424" xr:uid="{00000000-0005-0000-0000-0000A8010000}"/>
    <cellStyle name="標準 2 3" xfId="425" xr:uid="{00000000-0005-0000-0000-0000A9010000}"/>
    <cellStyle name="標準 2 3 2" xfId="426" xr:uid="{00000000-0005-0000-0000-0000AA010000}"/>
    <cellStyle name="標準 2 4" xfId="427" xr:uid="{00000000-0005-0000-0000-0000AB010000}"/>
    <cellStyle name="標準 2 5" xfId="428" xr:uid="{00000000-0005-0000-0000-0000AC010000}"/>
    <cellStyle name="標準 2 6" xfId="429" xr:uid="{00000000-0005-0000-0000-0000AD010000}"/>
    <cellStyle name="標準 2 7" xfId="430" xr:uid="{00000000-0005-0000-0000-0000AE010000}"/>
    <cellStyle name="標準 2 8" xfId="431" xr:uid="{00000000-0005-0000-0000-0000AF010000}"/>
    <cellStyle name="標準 22" xfId="432" xr:uid="{00000000-0005-0000-0000-0000B0010000}"/>
    <cellStyle name="標準 3" xfId="433" xr:uid="{00000000-0005-0000-0000-0000B1010000}"/>
    <cellStyle name="標準 3 2" xfId="434" xr:uid="{00000000-0005-0000-0000-0000B2010000}"/>
    <cellStyle name="標準 4" xfId="435" xr:uid="{00000000-0005-0000-0000-0000B3010000}"/>
    <cellStyle name="標準 4 2" xfId="436" xr:uid="{00000000-0005-0000-0000-0000B4010000}"/>
    <cellStyle name="標準 4 3" xfId="437" xr:uid="{00000000-0005-0000-0000-0000B5010000}"/>
    <cellStyle name="標準 4 4" xfId="438" xr:uid="{00000000-0005-0000-0000-0000B6010000}"/>
    <cellStyle name="標準 4 5" xfId="439" xr:uid="{00000000-0005-0000-0000-0000B7010000}"/>
    <cellStyle name="標準 5" xfId="440" xr:uid="{00000000-0005-0000-0000-0000B8010000}"/>
    <cellStyle name="標準 6" xfId="441" xr:uid="{00000000-0005-0000-0000-0000B9010000}"/>
    <cellStyle name="標準 7" xfId="442" xr:uid="{00000000-0005-0000-0000-0000BA010000}"/>
    <cellStyle name="標準 8" xfId="443" xr:uid="{00000000-0005-0000-0000-0000BB010000}"/>
    <cellStyle name="標準 8 2" xfId="444" xr:uid="{00000000-0005-0000-0000-0000BC010000}"/>
    <cellStyle name="標準 8 2 2" xfId="445" xr:uid="{00000000-0005-0000-0000-0000BD010000}"/>
    <cellStyle name="標準 8 2 3" xfId="446" xr:uid="{00000000-0005-0000-0000-0000BE010000}"/>
    <cellStyle name="標準 8 3" xfId="447" xr:uid="{00000000-0005-0000-0000-0000BF010000}"/>
    <cellStyle name="標準 8 4" xfId="448" xr:uid="{00000000-0005-0000-0000-0000C0010000}"/>
    <cellStyle name="標準 8 5" xfId="449" xr:uid="{00000000-0005-0000-0000-0000C1010000}"/>
    <cellStyle name="標準 9" xfId="450" xr:uid="{00000000-0005-0000-0000-0000C2010000}"/>
    <cellStyle name="標準 9 2" xfId="451" xr:uid="{00000000-0005-0000-0000-0000C3010000}"/>
    <cellStyle name="標準 9 2 2" xfId="452" xr:uid="{00000000-0005-0000-0000-0000C4010000}"/>
    <cellStyle name="標準 9 2 3" xfId="453" xr:uid="{00000000-0005-0000-0000-0000C5010000}"/>
    <cellStyle name="標準 9 3" xfId="454" xr:uid="{00000000-0005-0000-0000-0000C6010000}"/>
    <cellStyle name="標準 9 3 2" xfId="455" xr:uid="{00000000-0005-0000-0000-0000C7010000}"/>
    <cellStyle name="標準 9 4" xfId="456" xr:uid="{00000000-0005-0000-0000-0000C8010000}"/>
    <cellStyle name="標準 9 5" xfId="457" xr:uid="{00000000-0005-0000-0000-0000C9010000}"/>
    <cellStyle name="良い 2" xfId="458" xr:uid="{00000000-0005-0000-0000-0000CB010000}"/>
    <cellStyle name="良い 3" xfId="459" xr:uid="{00000000-0005-0000-0000-0000CC010000}"/>
    <cellStyle name="良い 4" xfId="460" xr:uid="{00000000-0005-0000-0000-0000CD01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35</xdr:row>
      <xdr:rowOff>0</xdr:rowOff>
    </xdr:from>
    <xdr:to>
      <xdr:col>16</xdr:col>
      <xdr:colOff>38100</xdr:colOff>
      <xdr:row>35</xdr:row>
      <xdr:rowOff>0</xdr:rowOff>
    </xdr:to>
    <xdr:sp macro="" textlink="">
      <xdr:nvSpPr>
        <xdr:cNvPr id="17796" name="Line 3">
          <a:extLst>
            <a:ext uri="{FF2B5EF4-FFF2-40B4-BE49-F238E27FC236}">
              <a16:creationId xmlns:a16="http://schemas.microsoft.com/office/drawing/2014/main" id="{00000000-0008-0000-0000-000084450000}"/>
            </a:ext>
          </a:extLst>
        </xdr:cNvPr>
        <xdr:cNvSpPr>
          <a:spLocks noChangeShapeType="1"/>
        </xdr:cNvSpPr>
      </xdr:nvSpPr>
      <xdr:spPr bwMode="auto">
        <a:xfrm>
          <a:off x="2876550" y="59531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38</xdr:row>
      <xdr:rowOff>85725</xdr:rowOff>
    </xdr:from>
    <xdr:to>
      <xdr:col>16</xdr:col>
      <xdr:colOff>38100</xdr:colOff>
      <xdr:row>38</xdr:row>
      <xdr:rowOff>85725</xdr:rowOff>
    </xdr:to>
    <xdr:sp macro="" textlink="">
      <xdr:nvSpPr>
        <xdr:cNvPr id="17797" name="Line 5">
          <a:extLst>
            <a:ext uri="{FF2B5EF4-FFF2-40B4-BE49-F238E27FC236}">
              <a16:creationId xmlns:a16="http://schemas.microsoft.com/office/drawing/2014/main" id="{00000000-0008-0000-0000-000085450000}"/>
            </a:ext>
          </a:extLst>
        </xdr:cNvPr>
        <xdr:cNvSpPr>
          <a:spLocks noChangeShapeType="1"/>
        </xdr:cNvSpPr>
      </xdr:nvSpPr>
      <xdr:spPr bwMode="auto">
        <a:xfrm>
          <a:off x="2876550" y="652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38</xdr:row>
      <xdr:rowOff>85725</xdr:rowOff>
    </xdr:from>
    <xdr:to>
      <xdr:col>20</xdr:col>
      <xdr:colOff>38100</xdr:colOff>
      <xdr:row>38</xdr:row>
      <xdr:rowOff>85725</xdr:rowOff>
    </xdr:to>
    <xdr:sp macro="" textlink="">
      <xdr:nvSpPr>
        <xdr:cNvPr id="17798" name="Line 7">
          <a:extLst>
            <a:ext uri="{FF2B5EF4-FFF2-40B4-BE49-F238E27FC236}">
              <a16:creationId xmlns:a16="http://schemas.microsoft.com/office/drawing/2014/main" id="{00000000-0008-0000-0000-000086450000}"/>
            </a:ext>
          </a:extLst>
        </xdr:cNvPr>
        <xdr:cNvSpPr>
          <a:spLocks noChangeShapeType="1"/>
        </xdr:cNvSpPr>
      </xdr:nvSpPr>
      <xdr:spPr bwMode="auto">
        <a:xfrm>
          <a:off x="3600450" y="652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42</xdr:row>
      <xdr:rowOff>85725</xdr:rowOff>
    </xdr:from>
    <xdr:to>
      <xdr:col>20</xdr:col>
      <xdr:colOff>38100</xdr:colOff>
      <xdr:row>42</xdr:row>
      <xdr:rowOff>85725</xdr:rowOff>
    </xdr:to>
    <xdr:sp macro="" textlink="">
      <xdr:nvSpPr>
        <xdr:cNvPr id="17799" name="Line 8">
          <a:extLst>
            <a:ext uri="{FF2B5EF4-FFF2-40B4-BE49-F238E27FC236}">
              <a16:creationId xmlns:a16="http://schemas.microsoft.com/office/drawing/2014/main" id="{00000000-0008-0000-0000-000087450000}"/>
            </a:ext>
          </a:extLst>
        </xdr:cNvPr>
        <xdr:cNvSpPr>
          <a:spLocks noChangeShapeType="1"/>
        </xdr:cNvSpPr>
      </xdr:nvSpPr>
      <xdr:spPr bwMode="auto">
        <a:xfrm>
          <a:off x="3600450" y="7172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36</xdr:row>
      <xdr:rowOff>85725</xdr:rowOff>
    </xdr:from>
    <xdr:to>
      <xdr:col>20</xdr:col>
      <xdr:colOff>38100</xdr:colOff>
      <xdr:row>36</xdr:row>
      <xdr:rowOff>85725</xdr:rowOff>
    </xdr:to>
    <xdr:sp macro="" textlink="">
      <xdr:nvSpPr>
        <xdr:cNvPr id="17800" name="Line 9">
          <a:extLst>
            <a:ext uri="{FF2B5EF4-FFF2-40B4-BE49-F238E27FC236}">
              <a16:creationId xmlns:a16="http://schemas.microsoft.com/office/drawing/2014/main" id="{00000000-0008-0000-0000-000088450000}"/>
            </a:ext>
          </a:extLst>
        </xdr:cNvPr>
        <xdr:cNvSpPr>
          <a:spLocks noChangeShapeType="1"/>
        </xdr:cNvSpPr>
      </xdr:nvSpPr>
      <xdr:spPr bwMode="auto">
        <a:xfrm>
          <a:off x="3600450" y="6200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40</xdr:row>
      <xdr:rowOff>85725</xdr:rowOff>
    </xdr:from>
    <xdr:to>
      <xdr:col>20</xdr:col>
      <xdr:colOff>38100</xdr:colOff>
      <xdr:row>40</xdr:row>
      <xdr:rowOff>85725</xdr:rowOff>
    </xdr:to>
    <xdr:sp macro="" textlink="">
      <xdr:nvSpPr>
        <xdr:cNvPr id="17801" name="Line 8">
          <a:extLst>
            <a:ext uri="{FF2B5EF4-FFF2-40B4-BE49-F238E27FC236}">
              <a16:creationId xmlns:a16="http://schemas.microsoft.com/office/drawing/2014/main" id="{00000000-0008-0000-0000-000089450000}"/>
            </a:ext>
          </a:extLst>
        </xdr:cNvPr>
        <xdr:cNvSpPr>
          <a:spLocks noChangeShapeType="1"/>
        </xdr:cNvSpPr>
      </xdr:nvSpPr>
      <xdr:spPr bwMode="auto">
        <a:xfrm>
          <a:off x="3600450" y="68484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K56"/>
  <sheetViews>
    <sheetView showGridLines="0" tabSelected="1" workbookViewId="0">
      <selection activeCell="AR23" sqref="AR23"/>
    </sheetView>
  </sheetViews>
  <sheetFormatPr defaultColWidth="2.7109375" defaultRowHeight="12"/>
  <cols>
    <col min="1" max="26" width="2.7109375" style="1" customWidth="1"/>
    <col min="27" max="27" width="2.42578125" style="1" customWidth="1"/>
    <col min="28" max="31" width="2.7109375" style="1" customWidth="1"/>
    <col min="32" max="32" width="1.5703125" style="1" customWidth="1"/>
    <col min="33" max="16384" width="2.7109375" style="1"/>
  </cols>
  <sheetData>
    <row r="2" spans="1:37">
      <c r="A2" s="370" t="s">
        <v>7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</row>
    <row r="3" spans="1:37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</row>
    <row r="4" spans="1:37" ht="12.75">
      <c r="V4" s="371" t="s">
        <v>8</v>
      </c>
      <c r="W4" s="371"/>
      <c r="X4" s="371"/>
      <c r="Y4" s="372">
        <f>AF8</f>
        <v>43738</v>
      </c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</row>
    <row r="5" spans="1:37" ht="12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2.75">
      <c r="A6" s="7"/>
      <c r="B6" s="360" t="s">
        <v>43</v>
      </c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3" t="s">
        <v>3</v>
      </c>
      <c r="O6" s="361"/>
      <c r="P6" s="36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3.5" thickBot="1">
      <c r="A7" s="13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12.7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366">
        <v>43738</v>
      </c>
      <c r="AG8" s="366"/>
      <c r="AH8" s="366"/>
      <c r="AI8" s="366"/>
      <c r="AJ8" s="366"/>
      <c r="AK8" s="366"/>
    </row>
    <row r="9" spans="1:37" ht="12.75">
      <c r="A9" s="13"/>
      <c r="B9" s="367" t="s">
        <v>9</v>
      </c>
      <c r="C9" s="368"/>
      <c r="D9" s="368"/>
      <c r="E9" s="368"/>
      <c r="F9" s="375">
        <f>W48+AB48</f>
        <v>6109600</v>
      </c>
      <c r="G9" s="375"/>
      <c r="H9" s="375"/>
      <c r="I9" s="375"/>
      <c r="J9" s="375"/>
      <c r="K9" s="375"/>
      <c r="L9" s="375"/>
      <c r="M9" s="367" t="s">
        <v>10</v>
      </c>
      <c r="N9" s="358" t="s">
        <v>44</v>
      </c>
      <c r="O9" s="358"/>
      <c r="P9" s="358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ht="12.75">
      <c r="A10" s="13"/>
      <c r="B10" s="369"/>
      <c r="C10" s="369"/>
      <c r="D10" s="369"/>
      <c r="E10" s="369"/>
      <c r="F10" s="376"/>
      <c r="G10" s="376"/>
      <c r="H10" s="376"/>
      <c r="I10" s="376"/>
      <c r="J10" s="376"/>
      <c r="K10" s="376"/>
      <c r="L10" s="376"/>
      <c r="M10" s="369"/>
      <c r="N10" s="359"/>
      <c r="O10" s="359"/>
      <c r="P10" s="359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2.75">
      <c r="A12" s="13"/>
      <c r="B12" s="374" t="s">
        <v>4</v>
      </c>
      <c r="C12" s="318"/>
      <c r="D12" s="318"/>
      <c r="E12" s="318"/>
      <c r="F12" s="377" t="s">
        <v>165</v>
      </c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12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64" t="s">
        <v>59</v>
      </c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</row>
    <row r="14" spans="1:37" ht="12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51"/>
      <c r="T14" s="51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</row>
    <row r="15" spans="1:37" ht="12.7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373" t="s">
        <v>45</v>
      </c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</row>
    <row r="16" spans="1:37" ht="12.7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365" t="s">
        <v>60</v>
      </c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</row>
    <row r="17" spans="1:37" ht="12.7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13"/>
    </row>
    <row r="18" spans="1:37" ht="12.7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ht="12.75">
      <c r="A19" s="339" t="s">
        <v>11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1"/>
      <c r="O19" s="339" t="s">
        <v>5</v>
      </c>
      <c r="P19" s="340"/>
      <c r="Q19" s="340"/>
      <c r="R19" s="341"/>
      <c r="S19" s="340" t="s">
        <v>12</v>
      </c>
      <c r="T19" s="340"/>
      <c r="U19" s="340"/>
      <c r="V19" s="340"/>
      <c r="W19" s="339" t="s">
        <v>6</v>
      </c>
      <c r="X19" s="340"/>
      <c r="Y19" s="340"/>
      <c r="Z19" s="340"/>
      <c r="AA19" s="341"/>
      <c r="AB19" s="339" t="s">
        <v>13</v>
      </c>
      <c r="AC19" s="340"/>
      <c r="AD19" s="340"/>
      <c r="AE19" s="341"/>
      <c r="AF19" s="340" t="s">
        <v>14</v>
      </c>
      <c r="AG19" s="340"/>
      <c r="AH19" s="340"/>
      <c r="AI19" s="340"/>
      <c r="AJ19" s="340"/>
      <c r="AK19" s="341"/>
    </row>
    <row r="20" spans="1:37" s="2" customFormat="1" ht="12.7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15"/>
      <c r="P20" s="63"/>
      <c r="Q20" s="63"/>
      <c r="R20" s="64"/>
      <c r="S20" s="57"/>
      <c r="T20" s="57"/>
      <c r="U20" s="57"/>
      <c r="V20" s="57"/>
      <c r="W20" s="58"/>
      <c r="X20" s="57"/>
      <c r="Y20" s="57"/>
      <c r="Z20" s="57"/>
      <c r="AA20" s="59"/>
      <c r="AB20" s="60"/>
      <c r="AC20" s="61"/>
      <c r="AD20" s="61"/>
      <c r="AE20" s="62"/>
      <c r="AF20" s="63"/>
      <c r="AG20" s="63"/>
      <c r="AH20" s="63"/>
      <c r="AI20" s="63"/>
      <c r="AJ20" s="63"/>
      <c r="AK20" s="64"/>
    </row>
    <row r="21" spans="1:37" ht="12.75">
      <c r="A21" s="296" t="s">
        <v>48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8"/>
      <c r="O21" s="309">
        <f>Shipping!H824</f>
        <v>374</v>
      </c>
      <c r="P21" s="310"/>
      <c r="Q21" s="310"/>
      <c r="R21" s="311"/>
      <c r="S21" s="291">
        <v>4000</v>
      </c>
      <c r="T21" s="291"/>
      <c r="U21" s="291"/>
      <c r="V21" s="291"/>
      <c r="W21" s="302">
        <f>O21*S21</f>
        <v>1496000</v>
      </c>
      <c r="X21" s="289"/>
      <c r="Y21" s="289"/>
      <c r="Z21" s="289"/>
      <c r="AA21" s="303"/>
      <c r="AB21" s="320" t="s">
        <v>16</v>
      </c>
      <c r="AC21" s="321"/>
      <c r="AD21" s="321"/>
      <c r="AE21" s="322"/>
      <c r="AF21" s="318"/>
      <c r="AG21" s="318"/>
      <c r="AH21" s="318"/>
      <c r="AI21" s="318"/>
      <c r="AJ21" s="318"/>
      <c r="AK21" s="319"/>
    </row>
    <row r="22" spans="1:37" ht="12.7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90"/>
      <c r="P22" s="91"/>
      <c r="Q22" s="91"/>
      <c r="R22" s="92"/>
      <c r="S22" s="129"/>
      <c r="T22" s="129"/>
      <c r="U22" s="129"/>
      <c r="V22" s="129"/>
      <c r="W22" s="130"/>
      <c r="X22" s="129"/>
      <c r="Y22" s="129"/>
      <c r="Z22" s="129"/>
      <c r="AA22" s="131"/>
      <c r="AB22" s="126"/>
      <c r="AC22" s="127"/>
      <c r="AD22" s="127"/>
      <c r="AE22" s="128"/>
      <c r="AF22" s="55"/>
      <c r="AG22" s="55"/>
      <c r="AH22" s="55"/>
      <c r="AI22" s="55"/>
      <c r="AJ22" s="55"/>
      <c r="AK22" s="56"/>
    </row>
    <row r="23" spans="1:37" ht="12.75">
      <c r="A23" s="296" t="s">
        <v>15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8"/>
      <c r="O23" s="280">
        <f>Shipping!I824</f>
        <v>335</v>
      </c>
      <c r="P23" s="315"/>
      <c r="Q23" s="315"/>
      <c r="R23" s="316"/>
      <c r="S23" s="291">
        <v>4600</v>
      </c>
      <c r="T23" s="291"/>
      <c r="U23" s="291"/>
      <c r="V23" s="291"/>
      <c r="W23" s="302">
        <f>O23*S23</f>
        <v>1541000</v>
      </c>
      <c r="X23" s="289"/>
      <c r="Y23" s="289"/>
      <c r="Z23" s="289"/>
      <c r="AA23" s="303"/>
      <c r="AB23" s="320" t="s">
        <v>16</v>
      </c>
      <c r="AC23" s="321"/>
      <c r="AD23" s="321"/>
      <c r="AE23" s="322"/>
      <c r="AF23" s="318"/>
      <c r="AG23" s="318"/>
      <c r="AH23" s="318"/>
      <c r="AI23" s="318"/>
      <c r="AJ23" s="318"/>
      <c r="AK23" s="319"/>
    </row>
    <row r="24" spans="1:37" s="200" customFormat="1" ht="12.75">
      <c r="A24" s="189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1"/>
      <c r="O24" s="192"/>
      <c r="P24" s="193"/>
      <c r="Q24" s="193"/>
      <c r="R24" s="194"/>
      <c r="S24" s="195"/>
      <c r="T24" s="195"/>
      <c r="U24" s="195"/>
      <c r="V24" s="195"/>
      <c r="W24" s="196"/>
      <c r="X24" s="195"/>
      <c r="Y24" s="195"/>
      <c r="Z24" s="195"/>
      <c r="AA24" s="197"/>
      <c r="AB24" s="155"/>
      <c r="AC24" s="156"/>
      <c r="AD24" s="156"/>
      <c r="AE24" s="157"/>
      <c r="AF24" s="323"/>
      <c r="AG24" s="324"/>
      <c r="AH24" s="324"/>
      <c r="AI24" s="324"/>
      <c r="AJ24" s="324"/>
      <c r="AK24" s="325"/>
    </row>
    <row r="25" spans="1:37" s="200" customFormat="1" ht="12.75" customHeight="1">
      <c r="A25" s="274" t="s">
        <v>621</v>
      </c>
      <c r="B25" s="275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6"/>
      <c r="O25" s="312">
        <f>Shipping!K824</f>
        <v>335</v>
      </c>
      <c r="P25" s="313"/>
      <c r="Q25" s="313"/>
      <c r="R25" s="314"/>
      <c r="S25" s="283">
        <v>7000</v>
      </c>
      <c r="T25" s="284"/>
      <c r="U25" s="284"/>
      <c r="V25" s="285"/>
      <c r="W25" s="302">
        <f>O25*S25</f>
        <v>2345000</v>
      </c>
      <c r="X25" s="289"/>
      <c r="Y25" s="289"/>
      <c r="Z25" s="289"/>
      <c r="AA25" s="303"/>
      <c r="AB25" s="277">
        <f>ROUND(W25*8%,0)</f>
        <v>187600</v>
      </c>
      <c r="AC25" s="278"/>
      <c r="AD25" s="278"/>
      <c r="AE25" s="279"/>
      <c r="AF25" s="326"/>
      <c r="AG25" s="318"/>
      <c r="AH25" s="318"/>
      <c r="AI25" s="318"/>
      <c r="AJ25" s="318"/>
      <c r="AK25" s="319"/>
    </row>
    <row r="26" spans="1:37" s="200" customFormat="1" ht="12.75" customHeight="1">
      <c r="A26" s="269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1"/>
      <c r="O26" s="192"/>
      <c r="P26" s="272"/>
      <c r="Q26" s="272"/>
      <c r="R26" s="273"/>
      <c r="S26" s="195"/>
      <c r="T26" s="195"/>
      <c r="U26" s="195"/>
      <c r="V26" s="195"/>
      <c r="W26" s="196"/>
      <c r="X26" s="195"/>
      <c r="Y26" s="195"/>
      <c r="Z26" s="195"/>
      <c r="AA26" s="197"/>
      <c r="AB26" s="155"/>
      <c r="AC26" s="156"/>
      <c r="AD26" s="156"/>
      <c r="AE26" s="157"/>
      <c r="AF26" s="198"/>
      <c r="AG26" s="198"/>
      <c r="AH26" s="198"/>
      <c r="AI26" s="198"/>
      <c r="AJ26" s="198"/>
      <c r="AK26" s="199"/>
    </row>
    <row r="27" spans="1:37" s="200" customFormat="1" ht="12.75" customHeight="1">
      <c r="A27" s="274" t="s">
        <v>622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6"/>
      <c r="O27" s="280">
        <f>Shipping!L824</f>
        <v>0</v>
      </c>
      <c r="P27" s="281"/>
      <c r="Q27" s="281"/>
      <c r="R27" s="282"/>
      <c r="S27" s="283">
        <v>14000</v>
      </c>
      <c r="T27" s="284"/>
      <c r="U27" s="284"/>
      <c r="V27" s="285"/>
      <c r="W27" s="302">
        <f>O27*S27</f>
        <v>0</v>
      </c>
      <c r="X27" s="289"/>
      <c r="Y27" s="289"/>
      <c r="Z27" s="289"/>
      <c r="AA27" s="303"/>
      <c r="AB27" s="277">
        <f>ROUND(W27*8%,0)</f>
        <v>0</v>
      </c>
      <c r="AC27" s="278"/>
      <c r="AD27" s="278"/>
      <c r="AE27" s="279"/>
      <c r="AF27" s="198"/>
      <c r="AG27" s="198"/>
      <c r="AH27" s="198"/>
      <c r="AI27" s="198"/>
      <c r="AJ27" s="198"/>
      <c r="AK27" s="199"/>
    </row>
    <row r="28" spans="1:37" ht="12.7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93"/>
      <c r="P28" s="91"/>
      <c r="Q28" s="91"/>
      <c r="R28" s="92"/>
      <c r="S28" s="123"/>
      <c r="T28" s="123"/>
      <c r="U28" s="123"/>
      <c r="V28" s="123"/>
      <c r="W28" s="124"/>
      <c r="X28" s="123"/>
      <c r="Y28" s="123"/>
      <c r="Z28" s="123"/>
      <c r="AA28" s="125"/>
      <c r="AB28" s="135"/>
      <c r="AC28" s="136"/>
      <c r="AD28" s="136"/>
      <c r="AE28" s="137"/>
      <c r="AF28" s="55"/>
      <c r="AG28" s="55"/>
      <c r="AH28" s="55"/>
      <c r="AI28" s="55"/>
      <c r="AJ28" s="55"/>
      <c r="AK28" s="56"/>
    </row>
    <row r="29" spans="1:37" ht="12.75">
      <c r="A29" s="286" t="s">
        <v>1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8"/>
      <c r="O29" s="280">
        <f>Shipping!J824</f>
        <v>1</v>
      </c>
      <c r="P29" s="281"/>
      <c r="Q29" s="281"/>
      <c r="R29" s="282"/>
      <c r="S29" s="289">
        <v>3000</v>
      </c>
      <c r="T29" s="289"/>
      <c r="U29" s="289"/>
      <c r="V29" s="289"/>
      <c r="W29" s="290">
        <f>O29*S29</f>
        <v>3000</v>
      </c>
      <c r="X29" s="291"/>
      <c r="Y29" s="291"/>
      <c r="Z29" s="291"/>
      <c r="AA29" s="292"/>
      <c r="AB29" s="277">
        <f>ROUND(W29*8%,0)</f>
        <v>240</v>
      </c>
      <c r="AC29" s="278"/>
      <c r="AD29" s="278"/>
      <c r="AE29" s="279"/>
      <c r="AF29" s="318"/>
      <c r="AG29" s="318"/>
      <c r="AH29" s="318"/>
      <c r="AI29" s="318"/>
      <c r="AJ29" s="318"/>
      <c r="AK29" s="319"/>
    </row>
    <row r="30" spans="1:37" s="2" customFormat="1" ht="12.75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/>
      <c r="O30" s="90"/>
      <c r="P30" s="91"/>
      <c r="Q30" s="91"/>
      <c r="R30" s="92"/>
      <c r="S30" s="129"/>
      <c r="T30" s="129"/>
      <c r="U30" s="129"/>
      <c r="V30" s="129"/>
      <c r="W30" s="130"/>
      <c r="X30" s="129"/>
      <c r="Y30" s="129"/>
      <c r="Z30" s="129"/>
      <c r="AA30" s="131"/>
      <c r="AB30" s="132"/>
      <c r="AC30" s="133"/>
      <c r="AD30" s="133"/>
      <c r="AE30" s="134"/>
      <c r="AF30" s="63"/>
      <c r="AG30" s="63"/>
      <c r="AH30" s="63"/>
      <c r="AI30" s="63"/>
      <c r="AJ30" s="63"/>
      <c r="AK30" s="64"/>
    </row>
    <row r="31" spans="1:37" s="2" customFormat="1" ht="12.75">
      <c r="A31" s="317" t="s">
        <v>76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8"/>
      <c r="O31" s="280">
        <f>Shipping!N824</f>
        <v>374</v>
      </c>
      <c r="P31" s="281"/>
      <c r="Q31" s="281"/>
      <c r="R31" s="282"/>
      <c r="S31" s="291">
        <v>1000</v>
      </c>
      <c r="T31" s="291"/>
      <c r="U31" s="291"/>
      <c r="V31" s="291"/>
      <c r="W31" s="302">
        <f>O31*S31</f>
        <v>374000</v>
      </c>
      <c r="X31" s="289"/>
      <c r="Y31" s="289"/>
      <c r="Z31" s="289"/>
      <c r="AA31" s="303"/>
      <c r="AB31" s="277">
        <f>ROUND(W31*8%,0)</f>
        <v>29920</v>
      </c>
      <c r="AC31" s="278"/>
      <c r="AD31" s="278"/>
      <c r="AE31" s="279"/>
      <c r="AF31" s="328"/>
      <c r="AG31" s="328"/>
      <c r="AH31" s="328"/>
      <c r="AI31" s="328"/>
      <c r="AJ31" s="328"/>
      <c r="AK31" s="329"/>
    </row>
    <row r="32" spans="1:37" ht="12.75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94"/>
      <c r="P32" s="95"/>
      <c r="Q32" s="95"/>
      <c r="R32" s="96"/>
      <c r="S32" s="138"/>
      <c r="T32" s="138"/>
      <c r="U32" s="138"/>
      <c r="V32" s="138"/>
      <c r="W32" s="139"/>
      <c r="X32" s="138"/>
      <c r="Y32" s="138"/>
      <c r="Z32" s="138"/>
      <c r="AA32" s="140"/>
      <c r="AB32" s="139"/>
      <c r="AC32" s="138"/>
      <c r="AD32" s="138"/>
      <c r="AE32" s="140"/>
      <c r="AF32" s="49"/>
      <c r="AG32" s="49"/>
      <c r="AH32" s="49"/>
      <c r="AI32" s="49"/>
      <c r="AJ32" s="49"/>
      <c r="AK32" s="73"/>
    </row>
    <row r="33" spans="1:37" ht="12.75">
      <c r="A33" s="296" t="s">
        <v>17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8"/>
      <c r="O33" s="348">
        <f>'JAAI()'!C55</f>
        <v>20</v>
      </c>
      <c r="P33" s="281"/>
      <c r="Q33" s="281"/>
      <c r="R33" s="282"/>
      <c r="S33" s="289">
        <v>3000</v>
      </c>
      <c r="T33" s="289"/>
      <c r="U33" s="289"/>
      <c r="V33" s="289"/>
      <c r="W33" s="302">
        <f>O33*S33</f>
        <v>60000</v>
      </c>
      <c r="X33" s="289"/>
      <c r="Y33" s="289"/>
      <c r="Z33" s="289"/>
      <c r="AA33" s="303"/>
      <c r="AB33" s="277">
        <f>ROUND(W33*8%,0)</f>
        <v>4800</v>
      </c>
      <c r="AC33" s="278"/>
      <c r="AD33" s="278"/>
      <c r="AE33" s="279"/>
      <c r="AF33" s="318"/>
      <c r="AG33" s="318"/>
      <c r="AH33" s="318"/>
      <c r="AI33" s="318"/>
      <c r="AJ33" s="318"/>
      <c r="AK33" s="319"/>
    </row>
    <row r="34" spans="1:37" ht="12.75" customHeight="1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97"/>
      <c r="P34" s="98"/>
      <c r="Q34" s="98"/>
      <c r="R34" s="99"/>
      <c r="S34" s="141"/>
      <c r="T34" s="141"/>
      <c r="U34" s="141"/>
      <c r="V34" s="142"/>
      <c r="W34" s="141"/>
      <c r="X34" s="141"/>
      <c r="Y34" s="141"/>
      <c r="Z34" s="141"/>
      <c r="AA34" s="141"/>
      <c r="AB34" s="143"/>
      <c r="AC34" s="144"/>
      <c r="AD34" s="144"/>
      <c r="AE34" s="145"/>
      <c r="AF34" s="76"/>
      <c r="AG34" s="76"/>
      <c r="AH34" s="76"/>
      <c r="AI34" s="76"/>
      <c r="AJ34" s="76"/>
      <c r="AK34" s="77"/>
    </row>
    <row r="35" spans="1:37" ht="12.75" customHeight="1">
      <c r="A35" s="164" t="s">
        <v>52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348">
        <f>'RWI（）'!C37</f>
        <v>21</v>
      </c>
      <c r="P35" s="281"/>
      <c r="Q35" s="281"/>
      <c r="R35" s="282"/>
      <c r="S35" s="349">
        <v>3000</v>
      </c>
      <c r="T35" s="350"/>
      <c r="U35" s="350"/>
      <c r="V35" s="351"/>
      <c r="W35" s="290">
        <f>O35*S35</f>
        <v>63000</v>
      </c>
      <c r="X35" s="291"/>
      <c r="Y35" s="291"/>
      <c r="Z35" s="291"/>
      <c r="AA35" s="292"/>
      <c r="AB35" s="336">
        <f>ROUND(W35*8%,0)</f>
        <v>5040</v>
      </c>
      <c r="AC35" s="337"/>
      <c r="AD35" s="337"/>
      <c r="AE35" s="338"/>
      <c r="AF35" s="327"/>
      <c r="AG35" s="328"/>
      <c r="AH35" s="328"/>
      <c r="AI35" s="328"/>
      <c r="AJ35" s="328"/>
      <c r="AK35" s="329"/>
    </row>
    <row r="36" spans="1:37" ht="12.75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4"/>
      <c r="O36" s="90"/>
      <c r="P36" s="91"/>
      <c r="Q36" s="91"/>
      <c r="R36" s="92"/>
      <c r="S36" s="123"/>
      <c r="T36" s="123"/>
      <c r="U36" s="123"/>
      <c r="V36" s="123"/>
      <c r="W36" s="124"/>
      <c r="X36" s="123"/>
      <c r="Y36" s="123"/>
      <c r="Z36" s="123"/>
      <c r="AA36" s="125"/>
      <c r="AB36" s="352" t="s">
        <v>74</v>
      </c>
      <c r="AC36" s="353"/>
      <c r="AD36" s="353"/>
      <c r="AE36" s="354"/>
      <c r="AF36" s="55"/>
      <c r="AG36" s="55"/>
      <c r="AH36" s="55"/>
      <c r="AI36" s="55"/>
      <c r="AJ36" s="55"/>
      <c r="AK36" s="56"/>
    </row>
    <row r="37" spans="1:37" ht="12.75" customHeight="1">
      <c r="A37" s="293" t="s">
        <v>73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5"/>
      <c r="O37" s="280"/>
      <c r="P37" s="281"/>
      <c r="Q37" s="281"/>
      <c r="R37" s="282"/>
      <c r="S37" s="299"/>
      <c r="T37" s="300"/>
      <c r="U37" s="300"/>
      <c r="V37" s="301"/>
      <c r="W37" s="290">
        <f>'JEVIC()'!D34</f>
        <v>0</v>
      </c>
      <c r="X37" s="291"/>
      <c r="Y37" s="291"/>
      <c r="Z37" s="291"/>
      <c r="AA37" s="292"/>
      <c r="AB37" s="355"/>
      <c r="AC37" s="356"/>
      <c r="AD37" s="356"/>
      <c r="AE37" s="357"/>
      <c r="AF37" s="318"/>
      <c r="AG37" s="318"/>
      <c r="AH37" s="318"/>
      <c r="AI37" s="318"/>
      <c r="AJ37" s="318"/>
      <c r="AK37" s="319"/>
    </row>
    <row r="38" spans="1:37" ht="12.75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4"/>
      <c r="O38" s="93"/>
      <c r="P38" s="91"/>
      <c r="Q38" s="91"/>
      <c r="R38" s="92"/>
      <c r="S38" s="123"/>
      <c r="T38" s="123"/>
      <c r="U38" s="123"/>
      <c r="V38" s="123"/>
      <c r="W38" s="124"/>
      <c r="X38" s="123"/>
      <c r="Y38" s="123"/>
      <c r="Z38" s="123"/>
      <c r="AA38" s="125"/>
      <c r="AB38" s="126"/>
      <c r="AC38" s="127"/>
      <c r="AD38" s="127"/>
      <c r="AE38" s="128"/>
      <c r="AF38" s="55"/>
      <c r="AG38" s="55"/>
      <c r="AH38" s="55"/>
      <c r="AI38" s="55"/>
      <c r="AJ38" s="55"/>
      <c r="AK38" s="56"/>
    </row>
    <row r="39" spans="1:37" ht="12.75">
      <c r="A39" s="296" t="s">
        <v>46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8"/>
      <c r="O39" s="280"/>
      <c r="P39" s="281"/>
      <c r="Q39" s="281"/>
      <c r="R39" s="282"/>
      <c r="S39" s="299"/>
      <c r="T39" s="300"/>
      <c r="U39" s="300"/>
      <c r="V39" s="301"/>
      <c r="W39" s="290">
        <f>O39*S39</f>
        <v>0</v>
      </c>
      <c r="X39" s="291"/>
      <c r="Y39" s="291"/>
      <c r="Z39" s="291"/>
      <c r="AA39" s="292"/>
      <c r="AB39" s="320" t="s">
        <v>16</v>
      </c>
      <c r="AC39" s="321"/>
      <c r="AD39" s="321"/>
      <c r="AE39" s="322"/>
      <c r="AF39" s="318"/>
      <c r="AG39" s="318"/>
      <c r="AH39" s="318"/>
      <c r="AI39" s="318"/>
      <c r="AJ39" s="318"/>
      <c r="AK39" s="319"/>
    </row>
    <row r="40" spans="1:37" ht="12.75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6"/>
      <c r="O40" s="94"/>
      <c r="P40" s="95"/>
      <c r="Q40" s="95"/>
      <c r="R40" s="96"/>
      <c r="S40" s="152"/>
      <c r="T40" s="153"/>
      <c r="U40" s="153"/>
      <c r="V40" s="154"/>
      <c r="W40" s="307"/>
      <c r="X40" s="307"/>
      <c r="Y40" s="307"/>
      <c r="Z40" s="307"/>
      <c r="AA40" s="308"/>
      <c r="AB40" s="135"/>
      <c r="AC40" s="136"/>
      <c r="AD40" s="136"/>
      <c r="AE40" s="137"/>
      <c r="AF40" s="80"/>
      <c r="AG40" s="78"/>
      <c r="AH40" s="78"/>
      <c r="AI40" s="78"/>
      <c r="AJ40" s="78"/>
      <c r="AK40" s="79"/>
    </row>
    <row r="41" spans="1:37" ht="12.75">
      <c r="A41" s="296" t="s">
        <v>53</v>
      </c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8"/>
      <c r="O41" s="280"/>
      <c r="P41" s="281"/>
      <c r="Q41" s="281"/>
      <c r="R41" s="282"/>
      <c r="S41" s="299"/>
      <c r="T41" s="300"/>
      <c r="U41" s="300"/>
      <c r="V41" s="301"/>
      <c r="W41" s="302">
        <f>'Transportation()'!D9</f>
        <v>0</v>
      </c>
      <c r="X41" s="289"/>
      <c r="Y41" s="289"/>
      <c r="Z41" s="289"/>
      <c r="AA41" s="303"/>
      <c r="AB41" s="320" t="s">
        <v>16</v>
      </c>
      <c r="AC41" s="321"/>
      <c r="AD41" s="321"/>
      <c r="AE41" s="322"/>
      <c r="AF41" s="50"/>
      <c r="AG41" s="50"/>
      <c r="AH41" s="50"/>
      <c r="AI41" s="50"/>
      <c r="AJ41" s="50"/>
      <c r="AK41" s="65"/>
    </row>
    <row r="42" spans="1:37" ht="12.75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6"/>
      <c r="O42" s="94"/>
      <c r="P42" s="95"/>
      <c r="Q42" s="95"/>
      <c r="R42" s="96"/>
      <c r="S42" s="152"/>
      <c r="T42" s="153"/>
      <c r="U42" s="153"/>
      <c r="V42" s="154"/>
      <c r="W42" s="307"/>
      <c r="X42" s="307"/>
      <c r="Y42" s="307"/>
      <c r="Z42" s="307"/>
      <c r="AA42" s="308"/>
      <c r="AB42" s="135"/>
      <c r="AC42" s="136"/>
      <c r="AD42" s="136"/>
      <c r="AE42" s="137"/>
      <c r="AF42" s="80"/>
      <c r="AG42" s="78"/>
      <c r="AH42" s="78"/>
      <c r="AI42" s="78"/>
      <c r="AJ42" s="78"/>
      <c r="AK42" s="79"/>
    </row>
    <row r="43" spans="1:37" ht="12.75">
      <c r="A43" s="296" t="s">
        <v>64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8"/>
      <c r="O43" s="280"/>
      <c r="P43" s="281"/>
      <c r="Q43" s="281"/>
      <c r="R43" s="282"/>
      <c r="S43" s="299"/>
      <c r="T43" s="300"/>
      <c r="U43" s="300"/>
      <c r="V43" s="301"/>
      <c r="W43" s="302">
        <f>'Other()'!D19</f>
        <v>0</v>
      </c>
      <c r="X43" s="289"/>
      <c r="Y43" s="289"/>
      <c r="Z43" s="289"/>
      <c r="AA43" s="303"/>
      <c r="AB43" s="336">
        <f>ROUND(W43*8%,0)</f>
        <v>0</v>
      </c>
      <c r="AC43" s="337"/>
      <c r="AD43" s="337"/>
      <c r="AE43" s="338"/>
      <c r="AF43" s="50"/>
      <c r="AG43" s="50"/>
      <c r="AH43" s="50"/>
      <c r="AI43" s="50"/>
      <c r="AJ43" s="50"/>
      <c r="AK43" s="65"/>
    </row>
    <row r="44" spans="1:37" ht="12.75">
      <c r="A44" s="344" t="s">
        <v>18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6"/>
      <c r="O44" s="100"/>
      <c r="P44" s="101"/>
      <c r="Q44" s="101"/>
      <c r="R44" s="102"/>
      <c r="S44" s="146"/>
      <c r="T44" s="146"/>
      <c r="U44" s="146"/>
      <c r="V44" s="146"/>
      <c r="W44" s="147"/>
      <c r="X44" s="146"/>
      <c r="Y44" s="146"/>
      <c r="Z44" s="146"/>
      <c r="AA44" s="148"/>
      <c r="AB44" s="149"/>
      <c r="AC44" s="150"/>
      <c r="AD44" s="150"/>
      <c r="AE44" s="151"/>
      <c r="AF44" s="78"/>
      <c r="AG44" s="78"/>
      <c r="AH44" s="78"/>
      <c r="AI44" s="78"/>
      <c r="AJ44" s="78"/>
      <c r="AK44" s="79"/>
    </row>
    <row r="45" spans="1:37" ht="12.75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3"/>
      <c r="O45" s="100"/>
      <c r="P45" s="101"/>
      <c r="Q45" s="101"/>
      <c r="R45" s="102"/>
      <c r="S45" s="146"/>
      <c r="T45" s="146"/>
      <c r="U45" s="146"/>
      <c r="V45" s="146"/>
      <c r="W45" s="147"/>
      <c r="X45" s="146"/>
      <c r="Y45" s="146"/>
      <c r="Z45" s="146"/>
      <c r="AA45" s="148"/>
      <c r="AB45" s="149"/>
      <c r="AC45" s="150"/>
      <c r="AD45" s="150"/>
      <c r="AE45" s="151"/>
      <c r="AF45" s="78"/>
      <c r="AG45" s="78"/>
      <c r="AH45" s="78"/>
      <c r="AI45" s="78"/>
      <c r="AJ45" s="78"/>
      <c r="AK45" s="79"/>
    </row>
    <row r="46" spans="1:37" ht="12.75">
      <c r="A46" s="347" t="s">
        <v>19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6"/>
      <c r="O46" s="100"/>
      <c r="P46" s="101"/>
      <c r="Q46" s="101"/>
      <c r="R46" s="102"/>
      <c r="S46" s="146"/>
      <c r="T46" s="146"/>
      <c r="U46" s="146"/>
      <c r="V46" s="146"/>
      <c r="W46" s="147"/>
      <c r="X46" s="146"/>
      <c r="Y46" s="146"/>
      <c r="Z46" s="146"/>
      <c r="AA46" s="148"/>
      <c r="AB46" s="149"/>
      <c r="AC46" s="150"/>
      <c r="AD46" s="150"/>
      <c r="AE46" s="151"/>
      <c r="AF46" s="78"/>
      <c r="AG46" s="78"/>
      <c r="AH46" s="78"/>
      <c r="AI46" s="78"/>
      <c r="AJ46" s="78"/>
      <c r="AK46" s="79"/>
    </row>
    <row r="47" spans="1:37" ht="13.5" thickBot="1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6"/>
      <c r="O47" s="103"/>
      <c r="P47" s="104"/>
      <c r="Q47" s="104"/>
      <c r="R47" s="105"/>
      <c r="S47" s="158"/>
      <c r="T47" s="158"/>
      <c r="U47" s="158"/>
      <c r="V47" s="158"/>
      <c r="W47" s="159"/>
      <c r="X47" s="158"/>
      <c r="Y47" s="158"/>
      <c r="Z47" s="158"/>
      <c r="AA47" s="160"/>
      <c r="AB47" s="161"/>
      <c r="AC47" s="162"/>
      <c r="AD47" s="162"/>
      <c r="AE47" s="163"/>
      <c r="AF47" s="85"/>
      <c r="AG47" s="85"/>
      <c r="AH47" s="85"/>
      <c r="AI47" s="85"/>
      <c r="AJ47" s="85"/>
      <c r="AK47" s="86"/>
    </row>
    <row r="48" spans="1:37" s="108" customFormat="1" ht="18.75" customHeight="1" thickTop="1">
      <c r="A48" s="342" t="s">
        <v>20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33">
        <f>SUM(W21:AA47)</f>
        <v>5882000</v>
      </c>
      <c r="X48" s="334"/>
      <c r="Y48" s="334"/>
      <c r="Z48" s="334"/>
      <c r="AA48" s="335"/>
      <c r="AB48" s="330">
        <f>SUM(AB21:AE47)</f>
        <v>227600</v>
      </c>
      <c r="AC48" s="331"/>
      <c r="AD48" s="331"/>
      <c r="AE48" s="332"/>
      <c r="AF48" s="106"/>
      <c r="AG48" s="106"/>
      <c r="AH48" s="106"/>
      <c r="AI48" s="106"/>
      <c r="AJ48" s="106"/>
      <c r="AK48" s="107"/>
    </row>
    <row r="49" spans="1:37" ht="12.7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87"/>
      <c r="X49" s="87"/>
      <c r="Y49" s="87"/>
      <c r="Z49" s="87"/>
      <c r="AA49" s="87"/>
      <c r="AB49" s="88"/>
      <c r="AC49" s="88"/>
      <c r="AD49" s="88"/>
      <c r="AE49" s="88"/>
      <c r="AF49" s="49"/>
      <c r="AG49" s="49"/>
      <c r="AH49" s="49"/>
      <c r="AI49" s="49"/>
      <c r="AJ49" s="49"/>
      <c r="AK49" s="49"/>
    </row>
    <row r="50" spans="1:37" ht="12.75">
      <c r="A50" s="78"/>
      <c r="B50" s="80" t="s">
        <v>67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87"/>
      <c r="X50" s="87"/>
      <c r="Y50" s="87"/>
      <c r="Z50" s="87"/>
      <c r="AA50" s="87"/>
      <c r="AB50" s="88"/>
      <c r="AC50" s="88"/>
      <c r="AD50" s="88"/>
      <c r="AE50" s="88"/>
      <c r="AF50" s="49"/>
      <c r="AG50" s="49"/>
      <c r="AH50" s="49"/>
      <c r="AI50" s="49"/>
      <c r="AJ50" s="49"/>
      <c r="AK50" s="49"/>
    </row>
    <row r="51" spans="1:37" ht="12.7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1:37" ht="18">
      <c r="A52" s="89"/>
      <c r="B52" s="13" t="s">
        <v>21</v>
      </c>
      <c r="C52" s="13"/>
      <c r="D52" s="13"/>
      <c r="E52" s="13"/>
      <c r="F52" s="13"/>
      <c r="G52" s="13"/>
      <c r="H52" s="13"/>
      <c r="I52" s="13"/>
      <c r="J52" s="89"/>
      <c r="K52" s="89"/>
      <c r="L52" s="89"/>
      <c r="M52" s="89"/>
      <c r="N52" s="89"/>
      <c r="O52" s="89"/>
      <c r="P52" s="89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1:37" ht="18">
      <c r="A53" s="89"/>
      <c r="B53" s="4" t="s">
        <v>22</v>
      </c>
      <c r="C53" s="13"/>
      <c r="D53" s="13"/>
      <c r="E53" s="13"/>
      <c r="F53" s="13"/>
      <c r="G53" s="4" t="s">
        <v>47</v>
      </c>
      <c r="H53" s="13"/>
      <c r="I53" s="13"/>
      <c r="J53" s="89"/>
      <c r="K53" s="89"/>
      <c r="L53" s="89"/>
      <c r="M53" s="89"/>
      <c r="N53" s="89"/>
      <c r="O53" s="89"/>
      <c r="P53" s="89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ht="18">
      <c r="A54" s="89"/>
      <c r="B54" s="4" t="s">
        <v>23</v>
      </c>
      <c r="C54" s="13"/>
      <c r="D54" s="13"/>
      <c r="E54" s="13"/>
      <c r="F54" s="13"/>
      <c r="G54" s="4" t="s">
        <v>61</v>
      </c>
      <c r="H54" s="13"/>
      <c r="I54" s="13"/>
      <c r="J54" s="89"/>
      <c r="K54" s="89"/>
      <c r="L54" s="89"/>
      <c r="M54" s="89"/>
      <c r="N54" s="89"/>
      <c r="O54" s="89"/>
      <c r="P54" s="89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ht="18">
      <c r="A55" s="89"/>
      <c r="B55" s="4" t="s">
        <v>24</v>
      </c>
      <c r="C55" s="13"/>
      <c r="D55" s="13"/>
      <c r="E55" s="13"/>
      <c r="F55" s="13"/>
      <c r="G55" s="13" t="s">
        <v>62</v>
      </c>
      <c r="H55" s="13"/>
      <c r="I55" s="13"/>
      <c r="J55" s="89"/>
      <c r="K55" s="89"/>
      <c r="L55" s="89"/>
      <c r="M55" s="89"/>
      <c r="N55" s="89"/>
      <c r="O55" s="89"/>
      <c r="P55" s="89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ht="17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</sheetData>
  <mergeCells count="98">
    <mergeCell ref="A2:AK3"/>
    <mergeCell ref="V4:X4"/>
    <mergeCell ref="Y4:AK4"/>
    <mergeCell ref="S15:AK15"/>
    <mergeCell ref="B12:E12"/>
    <mergeCell ref="F9:L10"/>
    <mergeCell ref="M9:M10"/>
    <mergeCell ref="F12:Q12"/>
    <mergeCell ref="S33:V33"/>
    <mergeCell ref="N9:P10"/>
    <mergeCell ref="B6:M7"/>
    <mergeCell ref="N6:P7"/>
    <mergeCell ref="U13:AK14"/>
    <mergeCell ref="AA16:AK16"/>
    <mergeCell ref="AF8:AK8"/>
    <mergeCell ref="B9:E10"/>
    <mergeCell ref="AF19:AK19"/>
    <mergeCell ref="AB19:AE19"/>
    <mergeCell ref="O19:R19"/>
    <mergeCell ref="W19:AA19"/>
    <mergeCell ref="AB41:AE41"/>
    <mergeCell ref="A19:N19"/>
    <mergeCell ref="S19:V19"/>
    <mergeCell ref="A48:V48"/>
    <mergeCell ref="A44:N44"/>
    <mergeCell ref="A46:N46"/>
    <mergeCell ref="A42:N42"/>
    <mergeCell ref="A43:N43"/>
    <mergeCell ref="O43:R43"/>
    <mergeCell ref="S43:V43"/>
    <mergeCell ref="O33:R33"/>
    <mergeCell ref="O35:R35"/>
    <mergeCell ref="W35:AA35"/>
    <mergeCell ref="S35:V35"/>
    <mergeCell ref="W37:AA37"/>
    <mergeCell ref="AB36:AE37"/>
    <mergeCell ref="AB48:AE48"/>
    <mergeCell ref="W42:AA42"/>
    <mergeCell ref="W48:AA48"/>
    <mergeCell ref="AB43:AE43"/>
    <mergeCell ref="W43:AA43"/>
    <mergeCell ref="AB39:AE39"/>
    <mergeCell ref="AB23:AE23"/>
    <mergeCell ref="AB31:AE31"/>
    <mergeCell ref="AF37:AK37"/>
    <mergeCell ref="AF35:AK35"/>
    <mergeCell ref="AF33:AK33"/>
    <mergeCell ref="AB33:AE33"/>
    <mergeCell ref="AB25:AE25"/>
    <mergeCell ref="AF31:AK31"/>
    <mergeCell ref="AF39:AK39"/>
    <mergeCell ref="AB35:AE35"/>
    <mergeCell ref="S31:V31"/>
    <mergeCell ref="W31:AA31"/>
    <mergeCell ref="AF23:AK23"/>
    <mergeCell ref="AB21:AE21"/>
    <mergeCell ref="AF21:AK21"/>
    <mergeCell ref="AF29:AK29"/>
    <mergeCell ref="AF24:AK25"/>
    <mergeCell ref="A33:N33"/>
    <mergeCell ref="W33:AA33"/>
    <mergeCell ref="A21:N21"/>
    <mergeCell ref="O21:R21"/>
    <mergeCell ref="A25:N25"/>
    <mergeCell ref="O25:R25"/>
    <mergeCell ref="A23:N23"/>
    <mergeCell ref="S21:V21"/>
    <mergeCell ref="W21:AA21"/>
    <mergeCell ref="O23:R23"/>
    <mergeCell ref="S25:V25"/>
    <mergeCell ref="W25:AA25"/>
    <mergeCell ref="A31:N31"/>
    <mergeCell ref="O31:R31"/>
    <mergeCell ref="W23:AA23"/>
    <mergeCell ref="S23:V23"/>
    <mergeCell ref="S41:V41"/>
    <mergeCell ref="W41:AA41"/>
    <mergeCell ref="A40:N40"/>
    <mergeCell ref="W40:AA40"/>
    <mergeCell ref="S37:V37"/>
    <mergeCell ref="S39:V39"/>
    <mergeCell ref="W39:AA39"/>
    <mergeCell ref="A37:N37"/>
    <mergeCell ref="A39:N39"/>
    <mergeCell ref="O39:R39"/>
    <mergeCell ref="O37:R37"/>
    <mergeCell ref="A41:N41"/>
    <mergeCell ref="O41:R41"/>
    <mergeCell ref="A29:N29"/>
    <mergeCell ref="O29:R29"/>
    <mergeCell ref="S29:V29"/>
    <mergeCell ref="W29:AA29"/>
    <mergeCell ref="AB29:AE29"/>
    <mergeCell ref="A27:N27"/>
    <mergeCell ref="AB27:AE27"/>
    <mergeCell ref="O27:R27"/>
    <mergeCell ref="S27:V27"/>
    <mergeCell ref="W27:AA27"/>
  </mergeCells>
  <phoneticPr fontId="1"/>
  <printOptions horizontalCentered="1"/>
  <pageMargins left="0.55118110236220474" right="0.47244094488188981" top="0.88" bottom="0.78740157480314965" header="0" footer="0"/>
  <pageSetup paperSize="9" scale="9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0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0" sqref="C20"/>
    </sheetView>
  </sheetViews>
  <sheetFormatPr defaultColWidth="6.85546875" defaultRowHeight="12.75"/>
  <cols>
    <col min="1" max="1" width="20.28515625" style="237" customWidth="1"/>
    <col min="2" max="2" width="17.5703125" style="237" customWidth="1"/>
    <col min="3" max="3" width="20.85546875" style="237" customWidth="1"/>
    <col min="4" max="4" width="21.85546875" style="237" bestFit="1" customWidth="1"/>
    <col min="5" max="5" width="11.140625" style="237" bestFit="1" customWidth="1"/>
    <col min="6" max="6" width="10.7109375" style="237" bestFit="1" customWidth="1"/>
    <col min="7" max="7" width="11.5703125" style="237" bestFit="1" customWidth="1"/>
    <col min="8" max="8" width="12.5703125" style="238" bestFit="1" customWidth="1"/>
    <col min="9" max="9" width="12.28515625" style="238" bestFit="1" customWidth="1"/>
    <col min="10" max="10" width="17.5703125" style="238" bestFit="1" customWidth="1"/>
    <col min="11" max="11" width="19.140625" style="238" bestFit="1" customWidth="1"/>
    <col min="12" max="12" width="23.42578125" style="238" bestFit="1" customWidth="1"/>
    <col min="13" max="13" width="16.85546875" style="238" customWidth="1"/>
    <col min="14" max="14" width="15" style="238" bestFit="1" customWidth="1"/>
    <col min="15" max="16384" width="6.85546875" style="237"/>
  </cols>
  <sheetData>
    <row r="1" spans="1:14" ht="16.5" customHeight="1">
      <c r="A1" s="231" t="s">
        <v>55</v>
      </c>
      <c r="B1" s="38"/>
      <c r="C1" s="38"/>
      <c r="D1" s="38"/>
      <c r="E1" s="38"/>
      <c r="F1" s="38"/>
      <c r="G1" s="38"/>
      <c r="H1" s="237"/>
      <c r="I1" s="237"/>
      <c r="J1" s="237"/>
      <c r="K1" s="237"/>
      <c r="L1" s="237"/>
      <c r="N1" s="237"/>
    </row>
    <row r="2" spans="1:14" s="239" customFormat="1">
      <c r="A2" s="232" t="s">
        <v>0</v>
      </c>
      <c r="B2" s="173" t="s">
        <v>29</v>
      </c>
      <c r="C2" s="173" t="s">
        <v>30</v>
      </c>
      <c r="D2" s="173" t="s">
        <v>2</v>
      </c>
      <c r="E2" s="173" t="s">
        <v>56</v>
      </c>
      <c r="F2" s="174" t="s">
        <v>57</v>
      </c>
      <c r="G2" s="173" t="s">
        <v>31</v>
      </c>
      <c r="H2" s="168" t="s">
        <v>32</v>
      </c>
      <c r="I2" s="169" t="s">
        <v>33</v>
      </c>
      <c r="J2" s="170" t="s">
        <v>1</v>
      </c>
      <c r="K2" s="169" t="s">
        <v>623</v>
      </c>
      <c r="L2" s="169" t="s">
        <v>624</v>
      </c>
      <c r="M2" s="170" t="s">
        <v>1</v>
      </c>
      <c r="N2" s="170" t="s">
        <v>54</v>
      </c>
    </row>
    <row r="3" spans="1:14">
      <c r="A3" s="233"/>
      <c r="B3" s="38"/>
      <c r="C3" s="38"/>
      <c r="D3" s="38"/>
      <c r="E3" s="38"/>
      <c r="F3" s="38"/>
      <c r="G3" s="38"/>
      <c r="H3" s="240" t="str">
        <f>IF(D3&gt;0,4000,"")</f>
        <v/>
      </c>
      <c r="I3" s="241" t="str">
        <f>IF(E3&gt;0,IF(J3="",4600,""),"")</f>
        <v/>
      </c>
      <c r="J3" s="260"/>
      <c r="K3" s="259" t="str">
        <f>IF(F3&gt;0,IF(M3="",7000,""),"")</f>
        <v/>
      </c>
      <c r="L3" s="260"/>
      <c r="M3" s="260"/>
      <c r="N3" s="259" t="str">
        <f>IF(D3&gt;0,1000,"")</f>
        <v/>
      </c>
    </row>
    <row r="4" spans="1:14">
      <c r="A4" s="243">
        <v>43713</v>
      </c>
      <c r="B4" s="257"/>
      <c r="C4" s="257"/>
      <c r="D4" s="257"/>
      <c r="E4" s="257"/>
      <c r="F4" s="257"/>
      <c r="G4" s="257"/>
      <c r="H4" s="258"/>
      <c r="I4" s="259"/>
      <c r="J4" s="260"/>
      <c r="K4" s="259" t="str">
        <f t="shared" ref="K4:K67" si="0">IF(F4&gt;0,IF(M4="",7000,""),"")</f>
        <v/>
      </c>
      <c r="L4" s="260"/>
      <c r="M4" s="260"/>
      <c r="N4" s="259"/>
    </row>
    <row r="5" spans="1:14">
      <c r="A5" s="244" t="s">
        <v>593</v>
      </c>
      <c r="B5" s="257"/>
      <c r="C5" s="257"/>
      <c r="D5" s="257"/>
      <c r="E5" s="257"/>
      <c r="F5" s="257"/>
      <c r="G5" s="257"/>
      <c r="H5" s="258"/>
      <c r="I5" s="259"/>
      <c r="J5" s="260"/>
      <c r="K5" s="259" t="str">
        <f t="shared" si="0"/>
        <v/>
      </c>
      <c r="L5" s="260"/>
      <c r="M5" s="260"/>
      <c r="N5" s="259"/>
    </row>
    <row r="6" spans="1:14" ht="14.25">
      <c r="A6" s="245" t="s">
        <v>168</v>
      </c>
      <c r="B6" s="261" t="s">
        <v>109</v>
      </c>
      <c r="C6" s="261" t="s">
        <v>549</v>
      </c>
      <c r="D6" s="262" t="s">
        <v>169</v>
      </c>
      <c r="E6" s="263"/>
      <c r="F6" s="264"/>
      <c r="G6" s="262" t="s">
        <v>547</v>
      </c>
      <c r="H6" s="258">
        <f>IF(D6&gt;0,4000,"")</f>
        <v>4000</v>
      </c>
      <c r="I6" s="259" t="str">
        <f>IF(E6&gt;0,IF(J6="",4600,""),"")</f>
        <v/>
      </c>
      <c r="J6" s="260"/>
      <c r="K6" s="259" t="str">
        <f t="shared" si="0"/>
        <v/>
      </c>
      <c r="L6" s="260"/>
      <c r="M6" s="260"/>
      <c r="N6" s="259">
        <f>IF(D6&gt;0,1000,"")</f>
        <v>1000</v>
      </c>
    </row>
    <row r="7" spans="1:14" ht="14.25">
      <c r="A7" s="244"/>
      <c r="B7" s="261"/>
      <c r="C7" s="261"/>
      <c r="D7" s="261"/>
      <c r="E7" s="263"/>
      <c r="F7" s="265"/>
      <c r="G7" s="261"/>
      <c r="H7" s="258" t="str">
        <f t="shared" ref="H7:H34" si="1">IF(D7&gt;0,4000,"")</f>
        <v/>
      </c>
      <c r="I7" s="259" t="str">
        <f t="shared" ref="I7:I34" si="2">IF(E7&gt;0,IF(J7="",4600,""),"")</f>
        <v/>
      </c>
      <c r="J7" s="260"/>
      <c r="K7" s="259" t="str">
        <f t="shared" si="0"/>
        <v/>
      </c>
      <c r="L7" s="260"/>
      <c r="M7" s="260"/>
      <c r="N7" s="259" t="str">
        <f t="shared" ref="N7:N34" si="3">IF(D7&gt;0,1000,"")</f>
        <v/>
      </c>
    </row>
    <row r="8" spans="1:14">
      <c r="A8" s="255">
        <v>43721</v>
      </c>
      <c r="B8" s="261"/>
      <c r="C8" s="261"/>
      <c r="D8" s="261"/>
      <c r="E8" s="266"/>
      <c r="F8" s="267"/>
      <c r="G8" s="261"/>
      <c r="H8" s="258" t="str">
        <f t="shared" si="1"/>
        <v/>
      </c>
      <c r="I8" s="259" t="str">
        <f t="shared" si="2"/>
        <v/>
      </c>
      <c r="J8" s="260"/>
      <c r="K8" s="259" t="str">
        <f t="shared" si="0"/>
        <v/>
      </c>
      <c r="L8" s="260"/>
      <c r="M8" s="260"/>
      <c r="N8" s="259" t="str">
        <f t="shared" si="3"/>
        <v/>
      </c>
    </row>
    <row r="9" spans="1:14">
      <c r="A9" s="247" t="s">
        <v>594</v>
      </c>
      <c r="B9" s="261"/>
      <c r="C9" s="261"/>
      <c r="D9" s="261"/>
      <c r="E9" s="268"/>
      <c r="F9" s="267"/>
      <c r="G9" s="261"/>
      <c r="H9" s="258" t="str">
        <f t="shared" si="1"/>
        <v/>
      </c>
      <c r="I9" s="259" t="str">
        <f t="shared" si="2"/>
        <v/>
      </c>
      <c r="J9" s="260"/>
      <c r="K9" s="259" t="str">
        <f t="shared" si="0"/>
        <v/>
      </c>
      <c r="L9" s="260"/>
      <c r="M9" s="260"/>
      <c r="N9" s="259" t="str">
        <f t="shared" si="3"/>
        <v/>
      </c>
    </row>
    <row r="10" spans="1:14">
      <c r="A10" s="247" t="s">
        <v>170</v>
      </c>
      <c r="B10" s="261" t="s">
        <v>92</v>
      </c>
      <c r="C10" s="262" t="s">
        <v>102</v>
      </c>
      <c r="D10" s="262" t="s">
        <v>159</v>
      </c>
      <c r="E10" s="268"/>
      <c r="F10" s="267"/>
      <c r="G10" s="262" t="s">
        <v>548</v>
      </c>
      <c r="H10" s="258">
        <f t="shared" si="1"/>
        <v>4000</v>
      </c>
      <c r="I10" s="259" t="str">
        <f t="shared" si="2"/>
        <v/>
      </c>
      <c r="J10" s="260"/>
      <c r="K10" s="259" t="str">
        <f t="shared" si="0"/>
        <v/>
      </c>
      <c r="L10" s="260"/>
      <c r="M10" s="260"/>
      <c r="N10" s="259">
        <f t="shared" si="3"/>
        <v>1000</v>
      </c>
    </row>
    <row r="11" spans="1:14">
      <c r="A11" s="243"/>
      <c r="B11" s="261"/>
      <c r="C11" s="261"/>
      <c r="D11" s="261"/>
      <c r="E11" s="268"/>
      <c r="F11" s="267"/>
      <c r="G11" s="261"/>
      <c r="H11" s="258" t="str">
        <f t="shared" si="1"/>
        <v/>
      </c>
      <c r="I11" s="259" t="str">
        <f t="shared" si="2"/>
        <v/>
      </c>
      <c r="J11" s="260"/>
      <c r="K11" s="259" t="str">
        <f t="shared" si="0"/>
        <v/>
      </c>
      <c r="L11" s="260"/>
      <c r="M11" s="260"/>
      <c r="N11" s="259" t="str">
        <f t="shared" si="3"/>
        <v/>
      </c>
    </row>
    <row r="12" spans="1:14">
      <c r="A12" s="243">
        <v>43722</v>
      </c>
      <c r="B12" s="261"/>
      <c r="C12" s="261"/>
      <c r="D12" s="261"/>
      <c r="E12" s="268"/>
      <c r="F12" s="267"/>
      <c r="G12" s="261"/>
      <c r="H12" s="258" t="str">
        <f t="shared" si="1"/>
        <v/>
      </c>
      <c r="I12" s="259" t="str">
        <f t="shared" si="2"/>
        <v/>
      </c>
      <c r="J12" s="260"/>
      <c r="K12" s="259" t="str">
        <f t="shared" si="0"/>
        <v/>
      </c>
      <c r="L12" s="260"/>
      <c r="M12" s="260"/>
      <c r="N12" s="259" t="str">
        <f t="shared" si="3"/>
        <v/>
      </c>
    </row>
    <row r="13" spans="1:14">
      <c r="A13" s="245" t="s">
        <v>171</v>
      </c>
      <c r="B13" s="261"/>
      <c r="C13" s="261"/>
      <c r="D13" s="261"/>
      <c r="E13" s="268"/>
      <c r="F13" s="267"/>
      <c r="G13" s="261"/>
      <c r="H13" s="258" t="str">
        <f t="shared" si="1"/>
        <v/>
      </c>
      <c r="I13" s="259" t="str">
        <f t="shared" si="2"/>
        <v/>
      </c>
      <c r="J13" s="260"/>
      <c r="K13" s="259" t="str">
        <f t="shared" si="0"/>
        <v/>
      </c>
      <c r="L13" s="260"/>
      <c r="M13" s="260"/>
      <c r="N13" s="259" t="str">
        <f t="shared" si="3"/>
        <v/>
      </c>
    </row>
    <row r="14" spans="1:14">
      <c r="A14" s="247" t="s">
        <v>172</v>
      </c>
      <c r="B14" s="261" t="s">
        <v>551</v>
      </c>
      <c r="C14" s="261" t="s">
        <v>550</v>
      </c>
      <c r="D14" s="261" t="s">
        <v>175</v>
      </c>
      <c r="E14" s="268">
        <v>378399</v>
      </c>
      <c r="F14" s="267">
        <v>43711</v>
      </c>
      <c r="G14" s="261" t="s">
        <v>548</v>
      </c>
      <c r="H14" s="258">
        <f t="shared" si="1"/>
        <v>4000</v>
      </c>
      <c r="I14" s="259">
        <f t="shared" si="2"/>
        <v>4600</v>
      </c>
      <c r="J14" s="260"/>
      <c r="K14" s="259">
        <f t="shared" si="0"/>
        <v>7000</v>
      </c>
      <c r="L14" s="260"/>
      <c r="M14" s="260"/>
      <c r="N14" s="259">
        <f t="shared" si="3"/>
        <v>1000</v>
      </c>
    </row>
    <row r="15" spans="1:14">
      <c r="A15" s="243" t="s">
        <v>173</v>
      </c>
      <c r="B15" s="261" t="s">
        <v>77</v>
      </c>
      <c r="C15" s="261" t="s">
        <v>150</v>
      </c>
      <c r="D15" s="261" t="s">
        <v>176</v>
      </c>
      <c r="E15" s="268">
        <v>378493</v>
      </c>
      <c r="F15" s="267">
        <v>43714</v>
      </c>
      <c r="G15" s="261" t="s">
        <v>548</v>
      </c>
      <c r="H15" s="258">
        <f t="shared" si="1"/>
        <v>4000</v>
      </c>
      <c r="I15" s="259">
        <f t="shared" si="2"/>
        <v>4600</v>
      </c>
      <c r="J15" s="260"/>
      <c r="K15" s="259">
        <f t="shared" si="0"/>
        <v>7000</v>
      </c>
      <c r="L15" s="260"/>
      <c r="M15" s="260"/>
      <c r="N15" s="259">
        <f t="shared" si="3"/>
        <v>1000</v>
      </c>
    </row>
    <row r="16" spans="1:14">
      <c r="A16" s="244" t="s">
        <v>174</v>
      </c>
      <c r="B16" s="261" t="s">
        <v>77</v>
      </c>
      <c r="C16" s="261" t="s">
        <v>78</v>
      </c>
      <c r="D16" s="261" t="s">
        <v>177</v>
      </c>
      <c r="E16" s="268">
        <v>378446</v>
      </c>
      <c r="F16" s="267">
        <v>43712</v>
      </c>
      <c r="G16" s="261" t="s">
        <v>548</v>
      </c>
      <c r="H16" s="258">
        <f t="shared" si="1"/>
        <v>4000</v>
      </c>
      <c r="I16" s="259">
        <f t="shared" si="2"/>
        <v>4600</v>
      </c>
      <c r="J16" s="260"/>
      <c r="K16" s="259">
        <f t="shared" si="0"/>
        <v>7000</v>
      </c>
      <c r="L16" s="260"/>
      <c r="M16" s="260"/>
      <c r="N16" s="259">
        <f t="shared" si="3"/>
        <v>1000</v>
      </c>
    </row>
    <row r="17" spans="1:14">
      <c r="A17" s="245" t="s">
        <v>392</v>
      </c>
      <c r="B17" s="261" t="s">
        <v>77</v>
      </c>
      <c r="C17" s="261" t="s">
        <v>78</v>
      </c>
      <c r="D17" s="261" t="s">
        <v>178</v>
      </c>
      <c r="E17" s="268">
        <v>378376</v>
      </c>
      <c r="F17" s="267">
        <v>43711</v>
      </c>
      <c r="G17" s="261" t="s">
        <v>548</v>
      </c>
      <c r="H17" s="258">
        <f t="shared" si="1"/>
        <v>4000</v>
      </c>
      <c r="I17" s="259">
        <f t="shared" si="2"/>
        <v>4600</v>
      </c>
      <c r="J17" s="260"/>
      <c r="K17" s="259">
        <f t="shared" si="0"/>
        <v>7000</v>
      </c>
      <c r="L17" s="260"/>
      <c r="M17" s="260"/>
      <c r="N17" s="259">
        <f t="shared" si="3"/>
        <v>1000</v>
      </c>
    </row>
    <row r="18" spans="1:14">
      <c r="A18" s="245"/>
      <c r="B18" s="261" t="s">
        <v>77</v>
      </c>
      <c r="C18" s="261" t="s">
        <v>132</v>
      </c>
      <c r="D18" s="261" t="s">
        <v>179</v>
      </c>
      <c r="E18" s="268">
        <v>378226</v>
      </c>
      <c r="F18" s="267">
        <v>43706</v>
      </c>
      <c r="G18" s="261" t="s">
        <v>548</v>
      </c>
      <c r="H18" s="258">
        <f t="shared" si="1"/>
        <v>4000</v>
      </c>
      <c r="I18" s="259">
        <f t="shared" si="2"/>
        <v>4600</v>
      </c>
      <c r="J18" s="260"/>
      <c r="K18" s="259">
        <f t="shared" si="0"/>
        <v>7000</v>
      </c>
      <c r="L18" s="260"/>
      <c r="M18" s="260"/>
      <c r="N18" s="259">
        <f t="shared" si="3"/>
        <v>1000</v>
      </c>
    </row>
    <row r="19" spans="1:14">
      <c r="A19" s="243"/>
      <c r="B19" s="261" t="s">
        <v>77</v>
      </c>
      <c r="C19" s="261" t="s">
        <v>114</v>
      </c>
      <c r="D19" s="261" t="s">
        <v>180</v>
      </c>
      <c r="E19" s="268">
        <v>378577</v>
      </c>
      <c r="F19" s="267">
        <v>43714</v>
      </c>
      <c r="G19" s="261" t="s">
        <v>548</v>
      </c>
      <c r="H19" s="258">
        <f t="shared" si="1"/>
        <v>4000</v>
      </c>
      <c r="I19" s="259">
        <f t="shared" si="2"/>
        <v>4600</v>
      </c>
      <c r="J19" s="260"/>
      <c r="K19" s="259">
        <f t="shared" si="0"/>
        <v>7000</v>
      </c>
      <c r="L19" s="260"/>
      <c r="M19" s="260"/>
      <c r="N19" s="259">
        <f t="shared" si="3"/>
        <v>1000</v>
      </c>
    </row>
    <row r="20" spans="1:14">
      <c r="A20" s="244"/>
      <c r="B20" s="261" t="s">
        <v>77</v>
      </c>
      <c r="C20" s="261" t="s">
        <v>130</v>
      </c>
      <c r="D20" s="261" t="s">
        <v>181</v>
      </c>
      <c r="E20" s="268">
        <v>378218</v>
      </c>
      <c r="F20" s="267">
        <v>43706</v>
      </c>
      <c r="G20" s="261" t="s">
        <v>548</v>
      </c>
      <c r="H20" s="258">
        <f t="shared" si="1"/>
        <v>4000</v>
      </c>
      <c r="I20" s="259">
        <f t="shared" si="2"/>
        <v>4600</v>
      </c>
      <c r="J20" s="260"/>
      <c r="K20" s="259">
        <f t="shared" si="0"/>
        <v>7000</v>
      </c>
      <c r="L20" s="260"/>
      <c r="M20" s="260"/>
      <c r="N20" s="259">
        <f t="shared" si="3"/>
        <v>1000</v>
      </c>
    </row>
    <row r="21" spans="1:14">
      <c r="A21" s="245"/>
      <c r="B21" s="261" t="s">
        <v>77</v>
      </c>
      <c r="C21" s="261" t="s">
        <v>130</v>
      </c>
      <c r="D21" s="261" t="s">
        <v>182</v>
      </c>
      <c r="E21" s="268">
        <v>378213</v>
      </c>
      <c r="F21" s="267">
        <v>43706</v>
      </c>
      <c r="G21" s="261" t="s">
        <v>548</v>
      </c>
      <c r="H21" s="258">
        <f t="shared" si="1"/>
        <v>4000</v>
      </c>
      <c r="I21" s="259">
        <f t="shared" si="2"/>
        <v>4600</v>
      </c>
      <c r="J21" s="260"/>
      <c r="K21" s="259">
        <f t="shared" si="0"/>
        <v>7000</v>
      </c>
      <c r="L21" s="260"/>
      <c r="M21" s="260"/>
      <c r="N21" s="259">
        <f t="shared" si="3"/>
        <v>1000</v>
      </c>
    </row>
    <row r="22" spans="1:14">
      <c r="A22" s="244"/>
      <c r="B22" s="261" t="s">
        <v>77</v>
      </c>
      <c r="C22" s="261" t="s">
        <v>90</v>
      </c>
      <c r="D22" s="261" t="s">
        <v>183</v>
      </c>
      <c r="E22" s="268">
        <v>378178</v>
      </c>
      <c r="F22" s="267">
        <v>43706</v>
      </c>
      <c r="G22" s="261" t="s">
        <v>548</v>
      </c>
      <c r="H22" s="258">
        <f t="shared" si="1"/>
        <v>4000</v>
      </c>
      <c r="I22" s="259">
        <f t="shared" si="2"/>
        <v>4600</v>
      </c>
      <c r="J22" s="260"/>
      <c r="K22" s="259">
        <f t="shared" si="0"/>
        <v>7000</v>
      </c>
      <c r="L22" s="260"/>
      <c r="M22" s="260"/>
      <c r="N22" s="259">
        <f t="shared" si="3"/>
        <v>1000</v>
      </c>
    </row>
    <row r="23" spans="1:14">
      <c r="A23" s="245"/>
      <c r="B23" s="261" t="s">
        <v>77</v>
      </c>
      <c r="C23" s="261" t="s">
        <v>90</v>
      </c>
      <c r="D23" s="261" t="s">
        <v>184</v>
      </c>
      <c r="E23" s="268">
        <v>378156</v>
      </c>
      <c r="F23" s="267">
        <v>43706</v>
      </c>
      <c r="G23" s="261" t="s">
        <v>548</v>
      </c>
      <c r="H23" s="258">
        <f t="shared" si="1"/>
        <v>4000</v>
      </c>
      <c r="I23" s="259">
        <f t="shared" si="2"/>
        <v>4600</v>
      </c>
      <c r="J23" s="260"/>
      <c r="K23" s="259">
        <f t="shared" si="0"/>
        <v>7000</v>
      </c>
      <c r="L23" s="260"/>
      <c r="M23" s="260"/>
      <c r="N23" s="259">
        <f t="shared" si="3"/>
        <v>1000</v>
      </c>
    </row>
    <row r="24" spans="1:14">
      <c r="A24" s="245"/>
      <c r="B24" s="261" t="s">
        <v>77</v>
      </c>
      <c r="C24" s="261" t="s">
        <v>91</v>
      </c>
      <c r="D24" s="261" t="s">
        <v>185</v>
      </c>
      <c r="E24" s="268">
        <v>378170</v>
      </c>
      <c r="F24" s="267">
        <v>43706</v>
      </c>
      <c r="G24" s="261" t="s">
        <v>548</v>
      </c>
      <c r="H24" s="258">
        <f t="shared" si="1"/>
        <v>4000</v>
      </c>
      <c r="I24" s="259">
        <f t="shared" si="2"/>
        <v>4600</v>
      </c>
      <c r="J24" s="260"/>
      <c r="K24" s="259">
        <f t="shared" si="0"/>
        <v>7000</v>
      </c>
      <c r="L24" s="260"/>
      <c r="M24" s="260"/>
      <c r="N24" s="259">
        <f t="shared" si="3"/>
        <v>1000</v>
      </c>
    </row>
    <row r="25" spans="1:14">
      <c r="A25" s="243"/>
      <c r="B25" s="261" t="s">
        <v>77</v>
      </c>
      <c r="C25" s="261" t="s">
        <v>123</v>
      </c>
      <c r="D25" s="261" t="s">
        <v>186</v>
      </c>
      <c r="E25" s="268">
        <v>378404</v>
      </c>
      <c r="F25" s="267">
        <v>43711</v>
      </c>
      <c r="G25" s="261" t="s">
        <v>548</v>
      </c>
      <c r="H25" s="258">
        <f t="shared" si="1"/>
        <v>4000</v>
      </c>
      <c r="I25" s="259">
        <f t="shared" si="2"/>
        <v>4600</v>
      </c>
      <c r="J25" s="260"/>
      <c r="K25" s="259">
        <f t="shared" si="0"/>
        <v>7000</v>
      </c>
      <c r="L25" s="260"/>
      <c r="M25" s="260"/>
      <c r="N25" s="259">
        <f t="shared" si="3"/>
        <v>1000</v>
      </c>
    </row>
    <row r="26" spans="1:14">
      <c r="A26" s="244"/>
      <c r="B26" s="261" t="s">
        <v>77</v>
      </c>
      <c r="C26" s="261" t="s">
        <v>123</v>
      </c>
      <c r="D26" s="261" t="s">
        <v>187</v>
      </c>
      <c r="E26" s="268">
        <v>378246</v>
      </c>
      <c r="F26" s="267">
        <v>43706</v>
      </c>
      <c r="G26" s="261" t="s">
        <v>548</v>
      </c>
      <c r="H26" s="258">
        <f t="shared" si="1"/>
        <v>4000</v>
      </c>
      <c r="I26" s="259">
        <f t="shared" si="2"/>
        <v>4600</v>
      </c>
      <c r="J26" s="260"/>
      <c r="K26" s="259">
        <f t="shared" si="0"/>
        <v>7000</v>
      </c>
      <c r="L26" s="260"/>
      <c r="M26" s="260"/>
      <c r="N26" s="259">
        <f t="shared" si="3"/>
        <v>1000</v>
      </c>
    </row>
    <row r="27" spans="1:14">
      <c r="A27" s="245"/>
      <c r="B27" s="261" t="s">
        <v>87</v>
      </c>
      <c r="C27" s="261" t="s">
        <v>557</v>
      </c>
      <c r="D27" s="261" t="s">
        <v>188</v>
      </c>
      <c r="E27" s="268">
        <v>378280</v>
      </c>
      <c r="F27" s="267">
        <v>43706</v>
      </c>
      <c r="G27" s="261" t="s">
        <v>548</v>
      </c>
      <c r="H27" s="258">
        <f t="shared" si="1"/>
        <v>4000</v>
      </c>
      <c r="I27" s="259">
        <f t="shared" si="2"/>
        <v>4600</v>
      </c>
      <c r="J27" s="260"/>
      <c r="K27" s="259">
        <f t="shared" si="0"/>
        <v>7000</v>
      </c>
      <c r="L27" s="260"/>
      <c r="M27" s="260"/>
      <c r="N27" s="259">
        <f t="shared" si="3"/>
        <v>1000</v>
      </c>
    </row>
    <row r="28" spans="1:14">
      <c r="A28" s="244"/>
      <c r="B28" s="261" t="s">
        <v>92</v>
      </c>
      <c r="C28" s="261" t="s">
        <v>94</v>
      </c>
      <c r="D28" s="261" t="s">
        <v>189</v>
      </c>
      <c r="E28" s="268">
        <v>378278</v>
      </c>
      <c r="F28" s="267">
        <v>43706</v>
      </c>
      <c r="G28" s="261" t="s">
        <v>548</v>
      </c>
      <c r="H28" s="258">
        <f t="shared" si="1"/>
        <v>4000</v>
      </c>
      <c r="I28" s="259">
        <f t="shared" si="2"/>
        <v>4600</v>
      </c>
      <c r="J28" s="260"/>
      <c r="K28" s="259">
        <f t="shared" si="0"/>
        <v>7000</v>
      </c>
      <c r="L28" s="260"/>
      <c r="M28" s="260"/>
      <c r="N28" s="259">
        <f t="shared" si="3"/>
        <v>1000</v>
      </c>
    </row>
    <row r="29" spans="1:14">
      <c r="A29" s="245"/>
      <c r="B29" s="261" t="s">
        <v>92</v>
      </c>
      <c r="C29" s="261" t="s">
        <v>93</v>
      </c>
      <c r="D29" s="261" t="s">
        <v>190</v>
      </c>
      <c r="E29" s="268">
        <v>378265</v>
      </c>
      <c r="F29" s="267">
        <v>43706</v>
      </c>
      <c r="G29" s="261" t="s">
        <v>548</v>
      </c>
      <c r="H29" s="258">
        <f t="shared" si="1"/>
        <v>4000</v>
      </c>
      <c r="I29" s="259">
        <f t="shared" si="2"/>
        <v>4600</v>
      </c>
      <c r="J29" s="260"/>
      <c r="K29" s="259">
        <f t="shared" si="0"/>
        <v>7000</v>
      </c>
      <c r="L29" s="260"/>
      <c r="M29" s="260"/>
      <c r="N29" s="259">
        <f t="shared" si="3"/>
        <v>1000</v>
      </c>
    </row>
    <row r="30" spans="1:14">
      <c r="A30" s="245"/>
      <c r="B30" s="261" t="s">
        <v>92</v>
      </c>
      <c r="C30" s="261" t="s">
        <v>93</v>
      </c>
      <c r="D30" s="261" t="s">
        <v>191</v>
      </c>
      <c r="E30" s="268">
        <v>378491</v>
      </c>
      <c r="F30" s="267">
        <v>43714</v>
      </c>
      <c r="G30" s="261" t="s">
        <v>548</v>
      </c>
      <c r="H30" s="258">
        <f t="shared" si="1"/>
        <v>4000</v>
      </c>
      <c r="I30" s="259">
        <f t="shared" si="2"/>
        <v>4600</v>
      </c>
      <c r="J30" s="260"/>
      <c r="K30" s="259">
        <f t="shared" si="0"/>
        <v>7000</v>
      </c>
      <c r="L30" s="260"/>
      <c r="M30" s="260"/>
      <c r="N30" s="259">
        <f t="shared" si="3"/>
        <v>1000</v>
      </c>
    </row>
    <row r="31" spans="1:14">
      <c r="A31" s="243"/>
      <c r="B31" s="261" t="s">
        <v>92</v>
      </c>
      <c r="C31" s="261" t="s">
        <v>93</v>
      </c>
      <c r="D31" s="261" t="s">
        <v>192</v>
      </c>
      <c r="E31" s="268">
        <v>378219</v>
      </c>
      <c r="F31" s="267">
        <v>43706</v>
      </c>
      <c r="G31" s="261" t="s">
        <v>548</v>
      </c>
      <c r="H31" s="258">
        <f t="shared" si="1"/>
        <v>4000</v>
      </c>
      <c r="I31" s="259">
        <f t="shared" si="2"/>
        <v>4600</v>
      </c>
      <c r="J31" s="260"/>
      <c r="K31" s="259">
        <f t="shared" si="0"/>
        <v>7000</v>
      </c>
      <c r="L31" s="260"/>
      <c r="M31" s="260"/>
      <c r="N31" s="259">
        <f t="shared" si="3"/>
        <v>1000</v>
      </c>
    </row>
    <row r="32" spans="1:14">
      <c r="A32" s="243"/>
      <c r="B32" s="261" t="s">
        <v>92</v>
      </c>
      <c r="C32" s="261" t="s">
        <v>93</v>
      </c>
      <c r="D32" s="261" t="s">
        <v>193</v>
      </c>
      <c r="E32" s="268">
        <v>378162</v>
      </c>
      <c r="F32" s="267">
        <v>43706</v>
      </c>
      <c r="G32" s="261" t="s">
        <v>548</v>
      </c>
      <c r="H32" s="258">
        <f t="shared" si="1"/>
        <v>4000</v>
      </c>
      <c r="I32" s="259">
        <f t="shared" si="2"/>
        <v>4600</v>
      </c>
      <c r="J32" s="260"/>
      <c r="K32" s="259">
        <f t="shared" si="0"/>
        <v>7000</v>
      </c>
      <c r="L32" s="260"/>
      <c r="M32" s="260"/>
      <c r="N32" s="259">
        <f t="shared" si="3"/>
        <v>1000</v>
      </c>
    </row>
    <row r="33" spans="1:14">
      <c r="A33" s="244"/>
      <c r="B33" s="261" t="s">
        <v>92</v>
      </c>
      <c r="C33" s="261" t="s">
        <v>93</v>
      </c>
      <c r="D33" s="261" t="s">
        <v>194</v>
      </c>
      <c r="E33" s="268">
        <v>378262</v>
      </c>
      <c r="F33" s="267">
        <v>43706</v>
      </c>
      <c r="G33" s="261" t="s">
        <v>548</v>
      </c>
      <c r="H33" s="258">
        <f t="shared" si="1"/>
        <v>4000</v>
      </c>
      <c r="I33" s="259">
        <f t="shared" si="2"/>
        <v>4600</v>
      </c>
      <c r="J33" s="260"/>
      <c r="K33" s="259">
        <f t="shared" si="0"/>
        <v>7000</v>
      </c>
      <c r="L33" s="260"/>
      <c r="M33" s="260"/>
      <c r="N33" s="259">
        <f t="shared" si="3"/>
        <v>1000</v>
      </c>
    </row>
    <row r="34" spans="1:14">
      <c r="A34" s="245"/>
      <c r="B34" s="261" t="s">
        <v>81</v>
      </c>
      <c r="C34" s="261" t="s">
        <v>131</v>
      </c>
      <c r="D34" s="261" t="s">
        <v>195</v>
      </c>
      <c r="E34" s="268">
        <v>378378</v>
      </c>
      <c r="F34" s="267">
        <v>43711</v>
      </c>
      <c r="G34" s="261" t="s">
        <v>548</v>
      </c>
      <c r="H34" s="258">
        <f t="shared" si="1"/>
        <v>4000</v>
      </c>
      <c r="I34" s="259">
        <f t="shared" si="2"/>
        <v>4600</v>
      </c>
      <c r="J34" s="260"/>
      <c r="K34" s="259">
        <f t="shared" si="0"/>
        <v>7000</v>
      </c>
      <c r="L34" s="260"/>
      <c r="M34" s="260"/>
      <c r="N34" s="259">
        <f t="shared" si="3"/>
        <v>1000</v>
      </c>
    </row>
    <row r="35" spans="1:14">
      <c r="A35" s="244"/>
      <c r="B35" s="261" t="s">
        <v>92</v>
      </c>
      <c r="C35" s="261" t="s">
        <v>93</v>
      </c>
      <c r="D35" s="261" t="s">
        <v>196</v>
      </c>
      <c r="E35" s="268">
        <v>378160</v>
      </c>
      <c r="F35" s="267">
        <v>43706</v>
      </c>
      <c r="G35" s="261" t="s">
        <v>548</v>
      </c>
      <c r="H35" s="258">
        <f t="shared" ref="H35:H98" si="4">IF(D35&gt;0,4000,"")</f>
        <v>4000</v>
      </c>
      <c r="I35" s="259">
        <f t="shared" ref="I35:I98" si="5">IF(E35&gt;0,IF(J35="",4600,""),"")</f>
        <v>4600</v>
      </c>
      <c r="J35" s="260"/>
      <c r="K35" s="259">
        <f t="shared" si="0"/>
        <v>7000</v>
      </c>
      <c r="L35" s="260"/>
      <c r="M35" s="260"/>
      <c r="N35" s="259">
        <f t="shared" ref="N35:N98" si="6">IF(D35&gt;0,1000,"")</f>
        <v>1000</v>
      </c>
    </row>
    <row r="36" spans="1:14">
      <c r="A36" s="245"/>
      <c r="B36" s="261" t="s">
        <v>92</v>
      </c>
      <c r="C36" s="261" t="s">
        <v>94</v>
      </c>
      <c r="D36" s="261" t="s">
        <v>197</v>
      </c>
      <c r="E36" s="268">
        <v>378264</v>
      </c>
      <c r="F36" s="267">
        <v>43706</v>
      </c>
      <c r="G36" s="261" t="s">
        <v>548</v>
      </c>
      <c r="H36" s="258">
        <f t="shared" si="4"/>
        <v>4000</v>
      </c>
      <c r="I36" s="259">
        <f t="shared" si="5"/>
        <v>4600</v>
      </c>
      <c r="J36" s="260"/>
      <c r="K36" s="259">
        <f t="shared" si="0"/>
        <v>7000</v>
      </c>
      <c r="L36" s="260"/>
      <c r="M36" s="260"/>
      <c r="N36" s="259">
        <f t="shared" si="6"/>
        <v>1000</v>
      </c>
    </row>
    <row r="37" spans="1:14">
      <c r="A37" s="247"/>
      <c r="B37" s="261" t="s">
        <v>81</v>
      </c>
      <c r="C37" s="261" t="s">
        <v>131</v>
      </c>
      <c r="D37" s="261" t="s">
        <v>198</v>
      </c>
      <c r="E37" s="268">
        <v>378567</v>
      </c>
      <c r="F37" s="267">
        <v>43714</v>
      </c>
      <c r="G37" s="261" t="s">
        <v>548</v>
      </c>
      <c r="H37" s="258">
        <f t="shared" si="4"/>
        <v>4000</v>
      </c>
      <c r="I37" s="259">
        <f t="shared" si="5"/>
        <v>4600</v>
      </c>
      <c r="J37" s="260"/>
      <c r="K37" s="259">
        <f t="shared" si="0"/>
        <v>7000</v>
      </c>
      <c r="L37" s="260"/>
      <c r="M37" s="260"/>
      <c r="N37" s="259">
        <f t="shared" si="6"/>
        <v>1000</v>
      </c>
    </row>
    <row r="38" spans="1:14">
      <c r="A38" s="245"/>
      <c r="B38" s="261" t="s">
        <v>92</v>
      </c>
      <c r="C38" s="261" t="s">
        <v>93</v>
      </c>
      <c r="D38" s="261" t="s">
        <v>199</v>
      </c>
      <c r="E38" s="268">
        <v>378582</v>
      </c>
      <c r="F38" s="267">
        <v>43714</v>
      </c>
      <c r="G38" s="261" t="s">
        <v>548</v>
      </c>
      <c r="H38" s="258">
        <f t="shared" si="4"/>
        <v>4000</v>
      </c>
      <c r="I38" s="259">
        <f t="shared" si="5"/>
        <v>4600</v>
      </c>
      <c r="J38" s="260"/>
      <c r="K38" s="259">
        <f t="shared" si="0"/>
        <v>7000</v>
      </c>
      <c r="L38" s="260"/>
      <c r="M38" s="260"/>
      <c r="N38" s="259">
        <f t="shared" si="6"/>
        <v>1000</v>
      </c>
    </row>
    <row r="39" spans="1:14">
      <c r="A39" s="245"/>
      <c r="B39" s="261" t="s">
        <v>81</v>
      </c>
      <c r="C39" s="261" t="s">
        <v>95</v>
      </c>
      <c r="D39" s="261" t="s">
        <v>200</v>
      </c>
      <c r="E39" s="268">
        <v>378590</v>
      </c>
      <c r="F39" s="267">
        <v>43714</v>
      </c>
      <c r="G39" s="261" t="s">
        <v>548</v>
      </c>
      <c r="H39" s="258">
        <f t="shared" si="4"/>
        <v>4000</v>
      </c>
      <c r="I39" s="259">
        <f t="shared" si="5"/>
        <v>4600</v>
      </c>
      <c r="J39" s="260"/>
      <c r="K39" s="259">
        <f t="shared" si="0"/>
        <v>7000</v>
      </c>
      <c r="L39" s="260"/>
      <c r="M39" s="260"/>
      <c r="N39" s="259">
        <f t="shared" si="6"/>
        <v>1000</v>
      </c>
    </row>
    <row r="40" spans="1:14">
      <c r="A40" s="247"/>
      <c r="B40" s="261" t="s">
        <v>81</v>
      </c>
      <c r="C40" s="261" t="s">
        <v>95</v>
      </c>
      <c r="D40" s="261" t="s">
        <v>201</v>
      </c>
      <c r="E40" s="268">
        <v>378188</v>
      </c>
      <c r="F40" s="267">
        <v>43706</v>
      </c>
      <c r="G40" s="261" t="s">
        <v>548</v>
      </c>
      <c r="H40" s="258">
        <f t="shared" si="4"/>
        <v>4000</v>
      </c>
      <c r="I40" s="259">
        <f t="shared" si="5"/>
        <v>4600</v>
      </c>
      <c r="J40" s="260"/>
      <c r="K40" s="259">
        <f t="shared" si="0"/>
        <v>7000</v>
      </c>
      <c r="L40" s="260"/>
      <c r="M40" s="260"/>
      <c r="N40" s="259">
        <f t="shared" si="6"/>
        <v>1000</v>
      </c>
    </row>
    <row r="41" spans="1:14">
      <c r="A41" s="247"/>
      <c r="B41" s="261" t="s">
        <v>81</v>
      </c>
      <c r="C41" s="261" t="s">
        <v>95</v>
      </c>
      <c r="D41" s="261" t="s">
        <v>202</v>
      </c>
      <c r="E41" s="268">
        <v>378601</v>
      </c>
      <c r="F41" s="267">
        <v>43714</v>
      </c>
      <c r="G41" s="261" t="s">
        <v>548</v>
      </c>
      <c r="H41" s="258">
        <f t="shared" si="4"/>
        <v>4000</v>
      </c>
      <c r="I41" s="259">
        <f t="shared" si="5"/>
        <v>4600</v>
      </c>
      <c r="J41" s="260"/>
      <c r="K41" s="259">
        <f t="shared" si="0"/>
        <v>7000</v>
      </c>
      <c r="L41" s="260"/>
      <c r="M41" s="260"/>
      <c r="N41" s="259">
        <f t="shared" si="6"/>
        <v>1000</v>
      </c>
    </row>
    <row r="42" spans="1:14">
      <c r="A42" s="247"/>
      <c r="B42" s="261" t="s">
        <v>81</v>
      </c>
      <c r="C42" s="261" t="s">
        <v>95</v>
      </c>
      <c r="D42" s="261" t="s">
        <v>203</v>
      </c>
      <c r="E42" s="268">
        <v>378484</v>
      </c>
      <c r="F42" s="267">
        <v>43714</v>
      </c>
      <c r="G42" s="261" t="s">
        <v>548</v>
      </c>
      <c r="H42" s="258">
        <f t="shared" si="4"/>
        <v>4000</v>
      </c>
      <c r="I42" s="259">
        <f t="shared" si="5"/>
        <v>4600</v>
      </c>
      <c r="J42" s="260"/>
      <c r="K42" s="259">
        <f t="shared" si="0"/>
        <v>7000</v>
      </c>
      <c r="L42" s="260"/>
      <c r="M42" s="260"/>
      <c r="N42" s="259">
        <f t="shared" si="6"/>
        <v>1000</v>
      </c>
    </row>
    <row r="43" spans="1:14">
      <c r="A43" s="247"/>
      <c r="B43" s="261" t="s">
        <v>81</v>
      </c>
      <c r="C43" s="261" t="s">
        <v>95</v>
      </c>
      <c r="D43" s="261" t="s">
        <v>204</v>
      </c>
      <c r="E43" s="268">
        <v>378189</v>
      </c>
      <c r="F43" s="267">
        <v>43706</v>
      </c>
      <c r="G43" s="261" t="s">
        <v>548</v>
      </c>
      <c r="H43" s="258">
        <f t="shared" si="4"/>
        <v>4000</v>
      </c>
      <c r="I43" s="259">
        <f t="shared" si="5"/>
        <v>4600</v>
      </c>
      <c r="J43" s="260"/>
      <c r="K43" s="259">
        <f t="shared" si="0"/>
        <v>7000</v>
      </c>
      <c r="L43" s="260"/>
      <c r="M43" s="260"/>
      <c r="N43" s="259">
        <f t="shared" si="6"/>
        <v>1000</v>
      </c>
    </row>
    <row r="44" spans="1:14">
      <c r="A44" s="245"/>
      <c r="B44" s="261" t="s">
        <v>81</v>
      </c>
      <c r="C44" s="261" t="s">
        <v>95</v>
      </c>
      <c r="D44" s="261" t="s">
        <v>205</v>
      </c>
      <c r="E44" s="268">
        <v>378390</v>
      </c>
      <c r="F44" s="267">
        <v>43711</v>
      </c>
      <c r="G44" s="261" t="s">
        <v>548</v>
      </c>
      <c r="H44" s="258">
        <f t="shared" si="4"/>
        <v>4000</v>
      </c>
      <c r="I44" s="259">
        <f t="shared" si="5"/>
        <v>4600</v>
      </c>
      <c r="J44" s="260"/>
      <c r="K44" s="259">
        <f t="shared" si="0"/>
        <v>7000</v>
      </c>
      <c r="L44" s="260"/>
      <c r="M44" s="260"/>
      <c r="N44" s="259">
        <f t="shared" si="6"/>
        <v>1000</v>
      </c>
    </row>
    <row r="45" spans="1:14">
      <c r="A45" s="247"/>
      <c r="B45" s="261" t="s">
        <v>81</v>
      </c>
      <c r="C45" s="261" t="s">
        <v>95</v>
      </c>
      <c r="D45" s="261" t="s">
        <v>206</v>
      </c>
      <c r="E45" s="268">
        <v>378389</v>
      </c>
      <c r="F45" s="267">
        <v>43711</v>
      </c>
      <c r="G45" s="261" t="s">
        <v>548</v>
      </c>
      <c r="H45" s="258">
        <f t="shared" si="4"/>
        <v>4000</v>
      </c>
      <c r="I45" s="259">
        <f t="shared" si="5"/>
        <v>4600</v>
      </c>
      <c r="J45" s="260"/>
      <c r="K45" s="259">
        <f t="shared" si="0"/>
        <v>7000</v>
      </c>
      <c r="L45" s="260"/>
      <c r="M45" s="260"/>
      <c r="N45" s="259">
        <f t="shared" si="6"/>
        <v>1000</v>
      </c>
    </row>
    <row r="46" spans="1:14">
      <c r="A46" s="247"/>
      <c r="B46" s="261" t="s">
        <v>81</v>
      </c>
      <c r="C46" s="261" t="s">
        <v>137</v>
      </c>
      <c r="D46" s="261" t="s">
        <v>207</v>
      </c>
      <c r="E46" s="268">
        <v>378169</v>
      </c>
      <c r="F46" s="267">
        <v>43706</v>
      </c>
      <c r="G46" s="261" t="s">
        <v>548</v>
      </c>
      <c r="H46" s="258">
        <f t="shared" si="4"/>
        <v>4000</v>
      </c>
      <c r="I46" s="259">
        <f t="shared" si="5"/>
        <v>4600</v>
      </c>
      <c r="J46" s="260"/>
      <c r="K46" s="259">
        <f t="shared" si="0"/>
        <v>7000</v>
      </c>
      <c r="L46" s="260"/>
      <c r="M46" s="260"/>
      <c r="N46" s="259">
        <f t="shared" si="6"/>
        <v>1000</v>
      </c>
    </row>
    <row r="47" spans="1:14">
      <c r="A47" s="247"/>
      <c r="B47" s="261" t="s">
        <v>81</v>
      </c>
      <c r="C47" s="261" t="s">
        <v>95</v>
      </c>
      <c r="D47" s="261" t="s">
        <v>208</v>
      </c>
      <c r="E47" s="268">
        <v>378196</v>
      </c>
      <c r="F47" s="267">
        <v>43706</v>
      </c>
      <c r="G47" s="261" t="s">
        <v>548</v>
      </c>
      <c r="H47" s="258">
        <f t="shared" si="4"/>
        <v>4000</v>
      </c>
      <c r="I47" s="259">
        <f t="shared" si="5"/>
        <v>4600</v>
      </c>
      <c r="J47" s="260"/>
      <c r="K47" s="259">
        <f t="shared" si="0"/>
        <v>7000</v>
      </c>
      <c r="L47" s="260"/>
      <c r="M47" s="260"/>
      <c r="N47" s="259">
        <f t="shared" si="6"/>
        <v>1000</v>
      </c>
    </row>
    <row r="48" spans="1:14">
      <c r="A48" s="247"/>
      <c r="B48" s="261" t="s">
        <v>84</v>
      </c>
      <c r="C48" s="261" t="s">
        <v>96</v>
      </c>
      <c r="D48" s="261" t="s">
        <v>209</v>
      </c>
      <c r="E48" s="268">
        <v>378198</v>
      </c>
      <c r="F48" s="267">
        <v>43706</v>
      </c>
      <c r="G48" s="261" t="s">
        <v>548</v>
      </c>
      <c r="H48" s="258">
        <f t="shared" si="4"/>
        <v>4000</v>
      </c>
      <c r="I48" s="259">
        <f t="shared" si="5"/>
        <v>4600</v>
      </c>
      <c r="J48" s="260"/>
      <c r="K48" s="259">
        <f t="shared" si="0"/>
        <v>7000</v>
      </c>
      <c r="L48" s="260"/>
      <c r="M48" s="260"/>
      <c r="N48" s="259">
        <f t="shared" si="6"/>
        <v>1000</v>
      </c>
    </row>
    <row r="49" spans="1:14">
      <c r="A49" s="243"/>
      <c r="B49" s="261" t="s">
        <v>84</v>
      </c>
      <c r="C49" s="261" t="s">
        <v>96</v>
      </c>
      <c r="D49" s="261" t="s">
        <v>210</v>
      </c>
      <c r="E49" s="268">
        <v>378207</v>
      </c>
      <c r="F49" s="267">
        <v>43706</v>
      </c>
      <c r="G49" s="261" t="s">
        <v>548</v>
      </c>
      <c r="H49" s="258">
        <f t="shared" si="4"/>
        <v>4000</v>
      </c>
      <c r="I49" s="259">
        <f t="shared" si="5"/>
        <v>4600</v>
      </c>
      <c r="J49" s="260"/>
      <c r="K49" s="259">
        <f t="shared" si="0"/>
        <v>7000</v>
      </c>
      <c r="L49" s="260"/>
      <c r="M49" s="260"/>
      <c r="N49" s="259">
        <f t="shared" si="6"/>
        <v>1000</v>
      </c>
    </row>
    <row r="50" spans="1:14">
      <c r="A50" s="244"/>
      <c r="B50" s="261" t="s">
        <v>84</v>
      </c>
      <c r="C50" s="261" t="s">
        <v>96</v>
      </c>
      <c r="D50" s="261" t="s">
        <v>211</v>
      </c>
      <c r="E50" s="268">
        <v>378199</v>
      </c>
      <c r="F50" s="267">
        <v>43706</v>
      </c>
      <c r="G50" s="261" t="s">
        <v>548</v>
      </c>
      <c r="H50" s="258">
        <f t="shared" si="4"/>
        <v>4000</v>
      </c>
      <c r="I50" s="259">
        <f t="shared" si="5"/>
        <v>4600</v>
      </c>
      <c r="J50" s="260"/>
      <c r="K50" s="259">
        <f t="shared" si="0"/>
        <v>7000</v>
      </c>
      <c r="L50" s="260"/>
      <c r="M50" s="260"/>
      <c r="N50" s="259">
        <f t="shared" si="6"/>
        <v>1000</v>
      </c>
    </row>
    <row r="51" spans="1:14">
      <c r="A51" s="245"/>
      <c r="B51" s="261" t="s">
        <v>84</v>
      </c>
      <c r="C51" s="261" t="s">
        <v>96</v>
      </c>
      <c r="D51" s="261" t="s">
        <v>212</v>
      </c>
      <c r="E51" s="268">
        <v>378288</v>
      </c>
      <c r="F51" s="267">
        <v>43706</v>
      </c>
      <c r="G51" s="261" t="s">
        <v>548</v>
      </c>
      <c r="H51" s="258">
        <f t="shared" si="4"/>
        <v>4000</v>
      </c>
      <c r="I51" s="259">
        <f t="shared" si="5"/>
        <v>4600</v>
      </c>
      <c r="J51" s="260"/>
      <c r="K51" s="259">
        <f t="shared" si="0"/>
        <v>7000</v>
      </c>
      <c r="L51" s="260"/>
      <c r="M51" s="260"/>
      <c r="N51" s="259">
        <f t="shared" si="6"/>
        <v>1000</v>
      </c>
    </row>
    <row r="52" spans="1:14">
      <c r="A52" s="247"/>
      <c r="B52" s="261" t="s">
        <v>84</v>
      </c>
      <c r="C52" s="261" t="s">
        <v>96</v>
      </c>
      <c r="D52" s="261" t="s">
        <v>213</v>
      </c>
      <c r="E52" s="268">
        <v>378223</v>
      </c>
      <c r="F52" s="267">
        <v>43706</v>
      </c>
      <c r="G52" s="261" t="s">
        <v>548</v>
      </c>
      <c r="H52" s="258">
        <f t="shared" si="4"/>
        <v>4000</v>
      </c>
      <c r="I52" s="259">
        <f t="shared" si="5"/>
        <v>4600</v>
      </c>
      <c r="J52" s="260"/>
      <c r="K52" s="259">
        <f t="shared" si="0"/>
        <v>7000</v>
      </c>
      <c r="L52" s="260"/>
      <c r="M52" s="260"/>
      <c r="N52" s="259">
        <f t="shared" si="6"/>
        <v>1000</v>
      </c>
    </row>
    <row r="53" spans="1:14">
      <c r="A53" s="247"/>
      <c r="B53" s="261" t="s">
        <v>84</v>
      </c>
      <c r="C53" s="261" t="s">
        <v>96</v>
      </c>
      <c r="D53" s="261" t="s">
        <v>214</v>
      </c>
      <c r="E53" s="268">
        <v>378462</v>
      </c>
      <c r="F53" s="267">
        <v>43712</v>
      </c>
      <c r="G53" s="261" t="s">
        <v>548</v>
      </c>
      <c r="H53" s="258">
        <f t="shared" si="4"/>
        <v>4000</v>
      </c>
      <c r="I53" s="259">
        <f t="shared" si="5"/>
        <v>4600</v>
      </c>
      <c r="J53" s="260"/>
      <c r="K53" s="259">
        <f t="shared" si="0"/>
        <v>7000</v>
      </c>
      <c r="L53" s="260"/>
      <c r="M53" s="260"/>
      <c r="N53" s="259">
        <f t="shared" si="6"/>
        <v>1000</v>
      </c>
    </row>
    <row r="54" spans="1:14">
      <c r="A54" s="247"/>
      <c r="B54" s="261" t="s">
        <v>84</v>
      </c>
      <c r="C54" s="261" t="s">
        <v>96</v>
      </c>
      <c r="D54" s="261" t="s">
        <v>215</v>
      </c>
      <c r="E54" s="268">
        <v>378191</v>
      </c>
      <c r="F54" s="267">
        <v>43706</v>
      </c>
      <c r="G54" s="261" t="s">
        <v>548</v>
      </c>
      <c r="H54" s="258">
        <f t="shared" si="4"/>
        <v>4000</v>
      </c>
      <c r="I54" s="259">
        <f t="shared" si="5"/>
        <v>4600</v>
      </c>
      <c r="J54" s="260"/>
      <c r="K54" s="259">
        <f t="shared" si="0"/>
        <v>7000</v>
      </c>
      <c r="L54" s="260"/>
      <c r="M54" s="260"/>
      <c r="N54" s="259">
        <f t="shared" si="6"/>
        <v>1000</v>
      </c>
    </row>
    <row r="55" spans="1:14">
      <c r="A55" s="247"/>
      <c r="B55" s="261" t="s">
        <v>84</v>
      </c>
      <c r="C55" s="261" t="s">
        <v>96</v>
      </c>
      <c r="D55" s="261" t="s">
        <v>216</v>
      </c>
      <c r="E55" s="268">
        <v>378201</v>
      </c>
      <c r="F55" s="267">
        <v>43706</v>
      </c>
      <c r="G55" s="261" t="s">
        <v>548</v>
      </c>
      <c r="H55" s="258">
        <f t="shared" si="4"/>
        <v>4000</v>
      </c>
      <c r="I55" s="259">
        <f t="shared" si="5"/>
        <v>4600</v>
      </c>
      <c r="J55" s="260"/>
      <c r="K55" s="259">
        <f t="shared" si="0"/>
        <v>7000</v>
      </c>
      <c r="L55" s="260"/>
      <c r="M55" s="260"/>
      <c r="N55" s="259">
        <f t="shared" si="6"/>
        <v>1000</v>
      </c>
    </row>
    <row r="56" spans="1:14">
      <c r="A56" s="247"/>
      <c r="B56" s="261" t="s">
        <v>84</v>
      </c>
      <c r="C56" s="261" t="s">
        <v>96</v>
      </c>
      <c r="D56" s="261" t="s">
        <v>217</v>
      </c>
      <c r="E56" s="268">
        <v>378489</v>
      </c>
      <c r="F56" s="267">
        <v>43714</v>
      </c>
      <c r="G56" s="261" t="s">
        <v>548</v>
      </c>
      <c r="H56" s="258">
        <f t="shared" si="4"/>
        <v>4000</v>
      </c>
      <c r="I56" s="259">
        <f t="shared" si="5"/>
        <v>4600</v>
      </c>
      <c r="J56" s="260"/>
      <c r="K56" s="259">
        <f t="shared" si="0"/>
        <v>7000</v>
      </c>
      <c r="L56" s="260"/>
      <c r="M56" s="260"/>
      <c r="N56" s="259">
        <f t="shared" si="6"/>
        <v>1000</v>
      </c>
    </row>
    <row r="57" spans="1:14">
      <c r="A57" s="247"/>
      <c r="B57" s="261" t="s">
        <v>84</v>
      </c>
      <c r="C57" s="261" t="s">
        <v>96</v>
      </c>
      <c r="D57" s="261" t="s">
        <v>218</v>
      </c>
      <c r="E57" s="268">
        <v>378454</v>
      </c>
      <c r="F57" s="267">
        <v>43712</v>
      </c>
      <c r="G57" s="261" t="s">
        <v>548</v>
      </c>
      <c r="H57" s="258">
        <f t="shared" si="4"/>
        <v>4000</v>
      </c>
      <c r="I57" s="259">
        <f t="shared" si="5"/>
        <v>4600</v>
      </c>
      <c r="J57" s="260"/>
      <c r="K57" s="259">
        <f t="shared" si="0"/>
        <v>7000</v>
      </c>
      <c r="L57" s="260"/>
      <c r="M57" s="260"/>
      <c r="N57" s="259">
        <f t="shared" si="6"/>
        <v>1000</v>
      </c>
    </row>
    <row r="58" spans="1:14">
      <c r="A58" s="247"/>
      <c r="B58" s="261" t="s">
        <v>84</v>
      </c>
      <c r="C58" s="261" t="s">
        <v>148</v>
      </c>
      <c r="D58" s="261" t="s">
        <v>219</v>
      </c>
      <c r="E58" s="268">
        <v>378371</v>
      </c>
      <c r="F58" s="267">
        <v>43711</v>
      </c>
      <c r="G58" s="261" t="s">
        <v>548</v>
      </c>
      <c r="H58" s="258">
        <f t="shared" si="4"/>
        <v>4000</v>
      </c>
      <c r="I58" s="259">
        <f t="shared" si="5"/>
        <v>4600</v>
      </c>
      <c r="J58" s="260"/>
      <c r="K58" s="259">
        <f t="shared" si="0"/>
        <v>7000</v>
      </c>
      <c r="L58" s="260"/>
      <c r="M58" s="260"/>
      <c r="N58" s="259">
        <f t="shared" si="6"/>
        <v>1000</v>
      </c>
    </row>
    <row r="59" spans="1:14">
      <c r="A59" s="247"/>
      <c r="B59" s="261" t="s">
        <v>87</v>
      </c>
      <c r="C59" s="261" t="s">
        <v>126</v>
      </c>
      <c r="D59" s="261" t="s">
        <v>220</v>
      </c>
      <c r="E59" s="268">
        <v>378366</v>
      </c>
      <c r="F59" s="267">
        <v>43711</v>
      </c>
      <c r="G59" s="261" t="s">
        <v>548</v>
      </c>
      <c r="H59" s="258">
        <f t="shared" si="4"/>
        <v>4000</v>
      </c>
      <c r="I59" s="259">
        <f t="shared" si="5"/>
        <v>4600</v>
      </c>
      <c r="J59" s="260"/>
      <c r="K59" s="259">
        <f t="shared" si="0"/>
        <v>7000</v>
      </c>
      <c r="L59" s="260"/>
      <c r="M59" s="260"/>
      <c r="N59" s="259">
        <f t="shared" si="6"/>
        <v>1000</v>
      </c>
    </row>
    <row r="60" spans="1:14">
      <c r="A60" s="247"/>
      <c r="B60" s="261" t="s">
        <v>87</v>
      </c>
      <c r="C60" s="261" t="s">
        <v>126</v>
      </c>
      <c r="D60" s="261" t="s">
        <v>221</v>
      </c>
      <c r="E60" s="268">
        <v>378161</v>
      </c>
      <c r="F60" s="267">
        <v>43706</v>
      </c>
      <c r="G60" s="261" t="s">
        <v>548</v>
      </c>
      <c r="H60" s="258">
        <f t="shared" si="4"/>
        <v>4000</v>
      </c>
      <c r="I60" s="259">
        <f t="shared" si="5"/>
        <v>4600</v>
      </c>
      <c r="J60" s="260"/>
      <c r="K60" s="259">
        <f t="shared" si="0"/>
        <v>7000</v>
      </c>
      <c r="L60" s="260"/>
      <c r="M60" s="260"/>
      <c r="N60" s="259">
        <f t="shared" si="6"/>
        <v>1000</v>
      </c>
    </row>
    <row r="61" spans="1:14">
      <c r="A61" s="247"/>
      <c r="B61" s="261" t="s">
        <v>87</v>
      </c>
      <c r="C61" s="261" t="s">
        <v>126</v>
      </c>
      <c r="D61" s="261" t="s">
        <v>222</v>
      </c>
      <c r="E61" s="268">
        <v>378379</v>
      </c>
      <c r="F61" s="267">
        <v>43711</v>
      </c>
      <c r="G61" s="261" t="s">
        <v>548</v>
      </c>
      <c r="H61" s="258">
        <f t="shared" si="4"/>
        <v>4000</v>
      </c>
      <c r="I61" s="259">
        <f t="shared" si="5"/>
        <v>4600</v>
      </c>
      <c r="J61" s="260"/>
      <c r="K61" s="259">
        <f t="shared" si="0"/>
        <v>7000</v>
      </c>
      <c r="L61" s="260"/>
      <c r="M61" s="260"/>
      <c r="N61" s="259">
        <f t="shared" si="6"/>
        <v>1000</v>
      </c>
    </row>
    <row r="62" spans="1:14">
      <c r="A62" s="247"/>
      <c r="B62" s="261" t="s">
        <v>87</v>
      </c>
      <c r="C62" s="261" t="s">
        <v>126</v>
      </c>
      <c r="D62" s="261" t="s">
        <v>223</v>
      </c>
      <c r="E62" s="268">
        <v>378447</v>
      </c>
      <c r="F62" s="267">
        <v>43712</v>
      </c>
      <c r="G62" s="261" t="s">
        <v>548</v>
      </c>
      <c r="H62" s="258">
        <f t="shared" si="4"/>
        <v>4000</v>
      </c>
      <c r="I62" s="259">
        <f t="shared" si="5"/>
        <v>4600</v>
      </c>
      <c r="J62" s="260"/>
      <c r="K62" s="259">
        <f t="shared" si="0"/>
        <v>7000</v>
      </c>
      <c r="L62" s="260"/>
      <c r="M62" s="260"/>
      <c r="N62" s="259">
        <f t="shared" si="6"/>
        <v>1000</v>
      </c>
    </row>
    <row r="63" spans="1:14">
      <c r="A63" s="247"/>
      <c r="B63" s="261" t="s">
        <v>92</v>
      </c>
      <c r="C63" s="261" t="s">
        <v>116</v>
      </c>
      <c r="D63" s="261" t="s">
        <v>224</v>
      </c>
      <c r="E63" s="268">
        <v>378295</v>
      </c>
      <c r="F63" s="267">
        <v>43706</v>
      </c>
      <c r="G63" s="261" t="s">
        <v>548</v>
      </c>
      <c r="H63" s="258">
        <f t="shared" si="4"/>
        <v>4000</v>
      </c>
      <c r="I63" s="259">
        <f t="shared" si="5"/>
        <v>4600</v>
      </c>
      <c r="J63" s="260"/>
      <c r="K63" s="259">
        <f t="shared" si="0"/>
        <v>7000</v>
      </c>
      <c r="L63" s="260"/>
      <c r="M63" s="260"/>
      <c r="N63" s="259">
        <f t="shared" si="6"/>
        <v>1000</v>
      </c>
    </row>
    <row r="64" spans="1:14">
      <c r="A64" s="247"/>
      <c r="B64" s="261" t="s">
        <v>92</v>
      </c>
      <c r="C64" s="261" t="s">
        <v>116</v>
      </c>
      <c r="D64" s="261" t="s">
        <v>225</v>
      </c>
      <c r="E64" s="268">
        <v>378151</v>
      </c>
      <c r="F64" s="267">
        <v>43706</v>
      </c>
      <c r="G64" s="261" t="s">
        <v>548</v>
      </c>
      <c r="H64" s="258">
        <f t="shared" si="4"/>
        <v>4000</v>
      </c>
      <c r="I64" s="259">
        <f t="shared" si="5"/>
        <v>4600</v>
      </c>
      <c r="J64" s="260"/>
      <c r="K64" s="259">
        <f t="shared" si="0"/>
        <v>7000</v>
      </c>
      <c r="L64" s="260"/>
      <c r="M64" s="260"/>
      <c r="N64" s="259">
        <f t="shared" si="6"/>
        <v>1000</v>
      </c>
    </row>
    <row r="65" spans="1:14">
      <c r="A65" s="247"/>
      <c r="B65" s="261" t="s">
        <v>79</v>
      </c>
      <c r="C65" s="261" t="s">
        <v>80</v>
      </c>
      <c r="D65" s="261" t="s">
        <v>226</v>
      </c>
      <c r="E65" s="268">
        <v>378579</v>
      </c>
      <c r="F65" s="267">
        <v>43714</v>
      </c>
      <c r="G65" s="261" t="s">
        <v>548</v>
      </c>
      <c r="H65" s="258">
        <f t="shared" si="4"/>
        <v>4000</v>
      </c>
      <c r="I65" s="259">
        <f t="shared" si="5"/>
        <v>4600</v>
      </c>
      <c r="J65" s="260"/>
      <c r="K65" s="259">
        <f t="shared" si="0"/>
        <v>7000</v>
      </c>
      <c r="L65" s="260"/>
      <c r="M65" s="260"/>
      <c r="N65" s="259">
        <f t="shared" si="6"/>
        <v>1000</v>
      </c>
    </row>
    <row r="66" spans="1:14">
      <c r="A66" s="247"/>
      <c r="B66" s="261" t="s">
        <v>79</v>
      </c>
      <c r="C66" s="261" t="s">
        <v>80</v>
      </c>
      <c r="D66" s="261" t="s">
        <v>227</v>
      </c>
      <c r="E66" s="268">
        <v>378411</v>
      </c>
      <c r="F66" s="267">
        <v>43711</v>
      </c>
      <c r="G66" s="261" t="s">
        <v>548</v>
      </c>
      <c r="H66" s="258">
        <f t="shared" si="4"/>
        <v>4000</v>
      </c>
      <c r="I66" s="259">
        <f t="shared" si="5"/>
        <v>4600</v>
      </c>
      <c r="J66" s="260"/>
      <c r="K66" s="259">
        <f t="shared" si="0"/>
        <v>7000</v>
      </c>
      <c r="L66" s="260"/>
      <c r="M66" s="260"/>
      <c r="N66" s="259">
        <f t="shared" si="6"/>
        <v>1000</v>
      </c>
    </row>
    <row r="67" spans="1:14">
      <c r="A67" s="247"/>
      <c r="B67" s="261" t="s">
        <v>79</v>
      </c>
      <c r="C67" s="261" t="s">
        <v>80</v>
      </c>
      <c r="D67" s="261" t="s">
        <v>228</v>
      </c>
      <c r="E67" s="268">
        <v>378252</v>
      </c>
      <c r="F67" s="267">
        <v>43706</v>
      </c>
      <c r="G67" s="261" t="s">
        <v>548</v>
      </c>
      <c r="H67" s="258">
        <f t="shared" si="4"/>
        <v>4000</v>
      </c>
      <c r="I67" s="259">
        <f t="shared" si="5"/>
        <v>4600</v>
      </c>
      <c r="J67" s="260"/>
      <c r="K67" s="259">
        <f t="shared" si="0"/>
        <v>7000</v>
      </c>
      <c r="L67" s="260"/>
      <c r="M67" s="260"/>
      <c r="N67" s="259">
        <f t="shared" si="6"/>
        <v>1000</v>
      </c>
    </row>
    <row r="68" spans="1:14">
      <c r="A68" s="247"/>
      <c r="B68" s="261" t="s">
        <v>79</v>
      </c>
      <c r="C68" s="261" t="s">
        <v>80</v>
      </c>
      <c r="D68" s="261" t="s">
        <v>229</v>
      </c>
      <c r="E68" s="268">
        <v>378422</v>
      </c>
      <c r="F68" s="267">
        <v>43711</v>
      </c>
      <c r="G68" s="261" t="s">
        <v>548</v>
      </c>
      <c r="H68" s="258">
        <f t="shared" si="4"/>
        <v>4000</v>
      </c>
      <c r="I68" s="259">
        <f t="shared" si="5"/>
        <v>4600</v>
      </c>
      <c r="J68" s="260"/>
      <c r="K68" s="259">
        <f t="shared" ref="K68:K131" si="7">IF(F68&gt;0,IF(M68="",7000,""),"")</f>
        <v>7000</v>
      </c>
      <c r="L68" s="260"/>
      <c r="M68" s="260"/>
      <c r="N68" s="259">
        <f t="shared" si="6"/>
        <v>1000</v>
      </c>
    </row>
    <row r="69" spans="1:14">
      <c r="A69" s="247"/>
      <c r="B69" s="261" t="s">
        <v>79</v>
      </c>
      <c r="C69" s="261" t="s">
        <v>80</v>
      </c>
      <c r="D69" s="261" t="s">
        <v>230</v>
      </c>
      <c r="E69" s="268">
        <v>378438</v>
      </c>
      <c r="F69" s="267">
        <v>43712</v>
      </c>
      <c r="G69" s="261" t="s">
        <v>548</v>
      </c>
      <c r="H69" s="258">
        <f t="shared" si="4"/>
        <v>4000</v>
      </c>
      <c r="I69" s="259">
        <f t="shared" si="5"/>
        <v>4600</v>
      </c>
      <c r="J69" s="260"/>
      <c r="K69" s="259">
        <f t="shared" si="7"/>
        <v>7000</v>
      </c>
      <c r="L69" s="260"/>
      <c r="M69" s="260"/>
      <c r="N69" s="259">
        <f t="shared" si="6"/>
        <v>1000</v>
      </c>
    </row>
    <row r="70" spans="1:14">
      <c r="A70" s="244"/>
      <c r="B70" s="261" t="s">
        <v>79</v>
      </c>
      <c r="C70" s="261" t="s">
        <v>80</v>
      </c>
      <c r="D70" s="261" t="s">
        <v>231</v>
      </c>
      <c r="E70" s="268">
        <v>378208</v>
      </c>
      <c r="F70" s="267">
        <v>43706</v>
      </c>
      <c r="G70" s="261" t="s">
        <v>548</v>
      </c>
      <c r="H70" s="258">
        <f t="shared" si="4"/>
        <v>4000</v>
      </c>
      <c r="I70" s="259">
        <f t="shared" si="5"/>
        <v>4600</v>
      </c>
      <c r="J70" s="260"/>
      <c r="K70" s="259">
        <f t="shared" si="7"/>
        <v>7000</v>
      </c>
      <c r="L70" s="260"/>
      <c r="M70" s="260"/>
      <c r="N70" s="259">
        <f t="shared" si="6"/>
        <v>1000</v>
      </c>
    </row>
    <row r="71" spans="1:14">
      <c r="A71" s="247"/>
      <c r="B71" s="261" t="s">
        <v>79</v>
      </c>
      <c r="C71" s="261" t="s">
        <v>80</v>
      </c>
      <c r="D71" s="261" t="s">
        <v>232</v>
      </c>
      <c r="E71" s="268">
        <v>378559</v>
      </c>
      <c r="F71" s="267">
        <v>43714</v>
      </c>
      <c r="G71" s="261" t="s">
        <v>548</v>
      </c>
      <c r="H71" s="258">
        <f t="shared" si="4"/>
        <v>4000</v>
      </c>
      <c r="I71" s="259">
        <f t="shared" si="5"/>
        <v>4600</v>
      </c>
      <c r="J71" s="260"/>
      <c r="K71" s="259">
        <f t="shared" si="7"/>
        <v>7000</v>
      </c>
      <c r="L71" s="260"/>
      <c r="M71" s="260"/>
      <c r="N71" s="259">
        <f t="shared" si="6"/>
        <v>1000</v>
      </c>
    </row>
    <row r="72" spans="1:14">
      <c r="A72" s="245"/>
      <c r="B72" s="261" t="s">
        <v>92</v>
      </c>
      <c r="C72" s="261" t="s">
        <v>116</v>
      </c>
      <c r="D72" s="261" t="s">
        <v>233</v>
      </c>
      <c r="E72" s="268">
        <v>378204</v>
      </c>
      <c r="F72" s="267">
        <v>43706</v>
      </c>
      <c r="G72" s="261" t="s">
        <v>548</v>
      </c>
      <c r="H72" s="258">
        <f t="shared" si="4"/>
        <v>4000</v>
      </c>
      <c r="I72" s="259">
        <f t="shared" si="5"/>
        <v>4600</v>
      </c>
      <c r="J72" s="260"/>
      <c r="K72" s="259">
        <f t="shared" si="7"/>
        <v>7000</v>
      </c>
      <c r="L72" s="260"/>
      <c r="M72" s="260"/>
      <c r="N72" s="259">
        <f t="shared" si="6"/>
        <v>1000</v>
      </c>
    </row>
    <row r="73" spans="1:14">
      <c r="A73" s="247"/>
      <c r="B73" s="261" t="s">
        <v>92</v>
      </c>
      <c r="C73" s="261" t="s">
        <v>116</v>
      </c>
      <c r="D73" s="261" t="s">
        <v>234</v>
      </c>
      <c r="E73" s="268">
        <v>378229</v>
      </c>
      <c r="F73" s="267">
        <v>43706</v>
      </c>
      <c r="G73" s="261" t="s">
        <v>548</v>
      </c>
      <c r="H73" s="258">
        <f t="shared" si="4"/>
        <v>4000</v>
      </c>
      <c r="I73" s="259">
        <f t="shared" si="5"/>
        <v>4600</v>
      </c>
      <c r="J73" s="260"/>
      <c r="K73" s="259">
        <f t="shared" si="7"/>
        <v>7000</v>
      </c>
      <c r="L73" s="260"/>
      <c r="M73" s="260"/>
      <c r="N73" s="259">
        <f t="shared" si="6"/>
        <v>1000</v>
      </c>
    </row>
    <row r="74" spans="1:14">
      <c r="A74" s="247"/>
      <c r="B74" s="261" t="s">
        <v>79</v>
      </c>
      <c r="C74" s="261" t="s">
        <v>97</v>
      </c>
      <c r="D74" s="261" t="s">
        <v>235</v>
      </c>
      <c r="E74" s="268">
        <v>378292</v>
      </c>
      <c r="F74" s="267">
        <v>43706</v>
      </c>
      <c r="G74" s="261" t="s">
        <v>548</v>
      </c>
      <c r="H74" s="258">
        <f t="shared" si="4"/>
        <v>4000</v>
      </c>
      <c r="I74" s="259">
        <f t="shared" si="5"/>
        <v>4600</v>
      </c>
      <c r="J74" s="260"/>
      <c r="K74" s="259">
        <f t="shared" si="7"/>
        <v>7000</v>
      </c>
      <c r="L74" s="260"/>
      <c r="M74" s="260"/>
      <c r="N74" s="259">
        <f t="shared" si="6"/>
        <v>1000</v>
      </c>
    </row>
    <row r="75" spans="1:14">
      <c r="A75" s="247"/>
      <c r="B75" s="261" t="s">
        <v>92</v>
      </c>
      <c r="C75" s="261" t="s">
        <v>127</v>
      </c>
      <c r="D75" s="261" t="s">
        <v>236</v>
      </c>
      <c r="E75" s="268">
        <v>378238</v>
      </c>
      <c r="F75" s="267">
        <v>43706</v>
      </c>
      <c r="G75" s="261" t="s">
        <v>548</v>
      </c>
      <c r="H75" s="258">
        <f t="shared" si="4"/>
        <v>4000</v>
      </c>
      <c r="I75" s="259">
        <f t="shared" si="5"/>
        <v>4600</v>
      </c>
      <c r="J75" s="260"/>
      <c r="K75" s="259">
        <f t="shared" si="7"/>
        <v>7000</v>
      </c>
      <c r="L75" s="260"/>
      <c r="M75" s="260"/>
      <c r="N75" s="259">
        <f t="shared" si="6"/>
        <v>1000</v>
      </c>
    </row>
    <row r="76" spans="1:14">
      <c r="A76" s="247"/>
      <c r="B76" s="261" t="s">
        <v>92</v>
      </c>
      <c r="C76" s="261" t="s">
        <v>127</v>
      </c>
      <c r="D76" s="261" t="s">
        <v>237</v>
      </c>
      <c r="E76" s="268">
        <v>378354</v>
      </c>
      <c r="F76" s="267">
        <v>43710</v>
      </c>
      <c r="G76" s="261" t="s">
        <v>548</v>
      </c>
      <c r="H76" s="258">
        <f t="shared" si="4"/>
        <v>4000</v>
      </c>
      <c r="I76" s="259">
        <f t="shared" si="5"/>
        <v>4600</v>
      </c>
      <c r="J76" s="260"/>
      <c r="K76" s="259">
        <f t="shared" si="7"/>
        <v>7000</v>
      </c>
      <c r="L76" s="260"/>
      <c r="M76" s="260"/>
      <c r="N76" s="259">
        <f t="shared" si="6"/>
        <v>1000</v>
      </c>
    </row>
    <row r="77" spans="1:14">
      <c r="A77" s="247"/>
      <c r="B77" s="261" t="s">
        <v>92</v>
      </c>
      <c r="C77" s="261" t="s">
        <v>127</v>
      </c>
      <c r="D77" s="261" t="s">
        <v>238</v>
      </c>
      <c r="E77" s="268">
        <v>378294</v>
      </c>
      <c r="F77" s="267">
        <v>43706</v>
      </c>
      <c r="G77" s="261" t="s">
        <v>548</v>
      </c>
      <c r="H77" s="258">
        <f t="shared" si="4"/>
        <v>4000</v>
      </c>
      <c r="I77" s="259">
        <f t="shared" si="5"/>
        <v>4600</v>
      </c>
      <c r="J77" s="260"/>
      <c r="K77" s="259">
        <f t="shared" si="7"/>
        <v>7000</v>
      </c>
      <c r="L77" s="260"/>
      <c r="M77" s="260"/>
      <c r="N77" s="259">
        <f t="shared" si="6"/>
        <v>1000</v>
      </c>
    </row>
    <row r="78" spans="1:14">
      <c r="A78" s="247"/>
      <c r="B78" s="261" t="s">
        <v>92</v>
      </c>
      <c r="C78" s="261" t="s">
        <v>127</v>
      </c>
      <c r="D78" s="261" t="s">
        <v>239</v>
      </c>
      <c r="E78" s="268">
        <v>378212</v>
      </c>
      <c r="F78" s="267">
        <v>43706</v>
      </c>
      <c r="G78" s="261" t="s">
        <v>548</v>
      </c>
      <c r="H78" s="258">
        <f t="shared" si="4"/>
        <v>4000</v>
      </c>
      <c r="I78" s="259">
        <f t="shared" si="5"/>
        <v>4600</v>
      </c>
      <c r="J78" s="260"/>
      <c r="K78" s="259">
        <f t="shared" si="7"/>
        <v>7000</v>
      </c>
      <c r="L78" s="260"/>
      <c r="M78" s="260"/>
      <c r="N78" s="259">
        <f t="shared" si="6"/>
        <v>1000</v>
      </c>
    </row>
    <row r="79" spans="1:14">
      <c r="A79" s="247"/>
      <c r="B79" s="261" t="s">
        <v>92</v>
      </c>
      <c r="C79" s="261" t="s">
        <v>98</v>
      </c>
      <c r="D79" s="261" t="s">
        <v>240</v>
      </c>
      <c r="E79" s="268">
        <v>378159</v>
      </c>
      <c r="F79" s="267">
        <v>43706</v>
      </c>
      <c r="G79" s="261" t="s">
        <v>548</v>
      </c>
      <c r="H79" s="258">
        <f t="shared" si="4"/>
        <v>4000</v>
      </c>
      <c r="I79" s="259">
        <f t="shared" si="5"/>
        <v>4600</v>
      </c>
      <c r="J79" s="260"/>
      <c r="K79" s="259">
        <f t="shared" si="7"/>
        <v>7000</v>
      </c>
      <c r="L79" s="260"/>
      <c r="M79" s="260"/>
      <c r="N79" s="259">
        <f t="shared" si="6"/>
        <v>1000</v>
      </c>
    </row>
    <row r="80" spans="1:14">
      <c r="A80" s="247"/>
      <c r="B80" s="261" t="s">
        <v>92</v>
      </c>
      <c r="C80" s="261" t="s">
        <v>98</v>
      </c>
      <c r="D80" s="261" t="s">
        <v>241</v>
      </c>
      <c r="E80" s="268">
        <v>378297</v>
      </c>
      <c r="F80" s="267">
        <v>43706</v>
      </c>
      <c r="G80" s="261" t="s">
        <v>548</v>
      </c>
      <c r="H80" s="258">
        <f t="shared" si="4"/>
        <v>4000</v>
      </c>
      <c r="I80" s="259">
        <f t="shared" si="5"/>
        <v>4600</v>
      </c>
      <c r="J80" s="260"/>
      <c r="K80" s="259">
        <f t="shared" si="7"/>
        <v>7000</v>
      </c>
      <c r="L80" s="260"/>
      <c r="M80" s="260"/>
      <c r="N80" s="259">
        <f t="shared" si="6"/>
        <v>1000</v>
      </c>
    </row>
    <row r="81" spans="1:14">
      <c r="A81" s="247"/>
      <c r="B81" s="261" t="s">
        <v>92</v>
      </c>
      <c r="C81" s="261" t="s">
        <v>98</v>
      </c>
      <c r="D81" s="261" t="s">
        <v>242</v>
      </c>
      <c r="E81" s="268">
        <v>378275</v>
      </c>
      <c r="F81" s="267">
        <v>43706</v>
      </c>
      <c r="G81" s="261" t="s">
        <v>548</v>
      </c>
      <c r="H81" s="258">
        <f t="shared" si="4"/>
        <v>4000</v>
      </c>
      <c r="I81" s="259">
        <f t="shared" si="5"/>
        <v>4600</v>
      </c>
      <c r="J81" s="260"/>
      <c r="K81" s="259">
        <f t="shared" si="7"/>
        <v>7000</v>
      </c>
      <c r="L81" s="260"/>
      <c r="M81" s="260"/>
      <c r="N81" s="259">
        <f t="shared" si="6"/>
        <v>1000</v>
      </c>
    </row>
    <row r="82" spans="1:14">
      <c r="A82" s="247"/>
      <c r="B82" s="261" t="s">
        <v>92</v>
      </c>
      <c r="C82" s="261" t="s">
        <v>98</v>
      </c>
      <c r="D82" s="261" t="s">
        <v>243</v>
      </c>
      <c r="E82" s="268">
        <v>378277</v>
      </c>
      <c r="F82" s="267">
        <v>43706</v>
      </c>
      <c r="G82" s="261" t="s">
        <v>548</v>
      </c>
      <c r="H82" s="258">
        <f t="shared" si="4"/>
        <v>4000</v>
      </c>
      <c r="I82" s="259">
        <f t="shared" si="5"/>
        <v>4600</v>
      </c>
      <c r="J82" s="260"/>
      <c r="K82" s="259">
        <f t="shared" si="7"/>
        <v>7000</v>
      </c>
      <c r="L82" s="260"/>
      <c r="M82" s="260"/>
      <c r="N82" s="259">
        <f t="shared" si="6"/>
        <v>1000</v>
      </c>
    </row>
    <row r="83" spans="1:14">
      <c r="A83" s="247"/>
      <c r="B83" s="261" t="s">
        <v>92</v>
      </c>
      <c r="C83" s="261" t="s">
        <v>98</v>
      </c>
      <c r="D83" s="261" t="s">
        <v>244</v>
      </c>
      <c r="E83" s="268">
        <v>378563</v>
      </c>
      <c r="F83" s="267">
        <v>43714</v>
      </c>
      <c r="G83" s="261" t="s">
        <v>548</v>
      </c>
      <c r="H83" s="258">
        <f t="shared" si="4"/>
        <v>4000</v>
      </c>
      <c r="I83" s="259">
        <f t="shared" si="5"/>
        <v>4600</v>
      </c>
      <c r="J83" s="260"/>
      <c r="K83" s="259">
        <f t="shared" si="7"/>
        <v>7000</v>
      </c>
      <c r="L83" s="260"/>
      <c r="M83" s="260"/>
      <c r="N83" s="259">
        <f t="shared" si="6"/>
        <v>1000</v>
      </c>
    </row>
    <row r="84" spans="1:14">
      <c r="A84" s="247"/>
      <c r="B84" s="261" t="s">
        <v>92</v>
      </c>
      <c r="C84" s="261" t="s">
        <v>98</v>
      </c>
      <c r="D84" s="261" t="s">
        <v>245</v>
      </c>
      <c r="E84" s="268">
        <v>378543</v>
      </c>
      <c r="F84" s="267">
        <v>43714</v>
      </c>
      <c r="G84" s="261" t="s">
        <v>548</v>
      </c>
      <c r="H84" s="258">
        <f t="shared" si="4"/>
        <v>4000</v>
      </c>
      <c r="I84" s="259">
        <f t="shared" si="5"/>
        <v>4600</v>
      </c>
      <c r="J84" s="260"/>
      <c r="K84" s="259">
        <f t="shared" si="7"/>
        <v>7000</v>
      </c>
      <c r="L84" s="260"/>
      <c r="M84" s="260"/>
      <c r="N84" s="259">
        <f t="shared" si="6"/>
        <v>1000</v>
      </c>
    </row>
    <row r="85" spans="1:14">
      <c r="A85" s="247"/>
      <c r="B85" s="261" t="s">
        <v>92</v>
      </c>
      <c r="C85" s="261" t="s">
        <v>98</v>
      </c>
      <c r="D85" s="261" t="s">
        <v>246</v>
      </c>
      <c r="E85" s="268">
        <v>378248</v>
      </c>
      <c r="F85" s="267">
        <v>43706</v>
      </c>
      <c r="G85" s="261" t="s">
        <v>548</v>
      </c>
      <c r="H85" s="258">
        <f t="shared" si="4"/>
        <v>4000</v>
      </c>
      <c r="I85" s="259">
        <f t="shared" si="5"/>
        <v>4600</v>
      </c>
      <c r="J85" s="260"/>
      <c r="K85" s="259">
        <f t="shared" si="7"/>
        <v>7000</v>
      </c>
      <c r="L85" s="260"/>
      <c r="M85" s="260"/>
      <c r="N85" s="259">
        <f t="shared" si="6"/>
        <v>1000</v>
      </c>
    </row>
    <row r="86" spans="1:14">
      <c r="A86" s="247"/>
      <c r="B86" s="261" t="s">
        <v>92</v>
      </c>
      <c r="C86" s="261" t="s">
        <v>98</v>
      </c>
      <c r="D86" s="261" t="s">
        <v>247</v>
      </c>
      <c r="E86" s="268">
        <v>378257</v>
      </c>
      <c r="F86" s="267">
        <v>43706</v>
      </c>
      <c r="G86" s="261" t="s">
        <v>548</v>
      </c>
      <c r="H86" s="258">
        <f t="shared" si="4"/>
        <v>4000</v>
      </c>
      <c r="I86" s="259">
        <f t="shared" si="5"/>
        <v>4600</v>
      </c>
      <c r="J86" s="260"/>
      <c r="K86" s="259">
        <f t="shared" si="7"/>
        <v>7000</v>
      </c>
      <c r="L86" s="260"/>
      <c r="M86" s="260"/>
      <c r="N86" s="259">
        <f t="shared" si="6"/>
        <v>1000</v>
      </c>
    </row>
    <row r="87" spans="1:14">
      <c r="A87" s="247"/>
      <c r="B87" s="261" t="s">
        <v>92</v>
      </c>
      <c r="C87" s="261" t="s">
        <v>98</v>
      </c>
      <c r="D87" s="261" t="s">
        <v>248</v>
      </c>
      <c r="E87" s="268">
        <v>378545</v>
      </c>
      <c r="F87" s="267">
        <v>43714</v>
      </c>
      <c r="G87" s="261" t="s">
        <v>548</v>
      </c>
      <c r="H87" s="258">
        <f t="shared" si="4"/>
        <v>4000</v>
      </c>
      <c r="I87" s="259">
        <f t="shared" si="5"/>
        <v>4600</v>
      </c>
      <c r="J87" s="260"/>
      <c r="K87" s="259">
        <f t="shared" si="7"/>
        <v>7000</v>
      </c>
      <c r="L87" s="260"/>
      <c r="M87" s="260"/>
      <c r="N87" s="259">
        <f t="shared" si="6"/>
        <v>1000</v>
      </c>
    </row>
    <row r="88" spans="1:14">
      <c r="A88" s="247"/>
      <c r="B88" s="261" t="s">
        <v>92</v>
      </c>
      <c r="C88" s="261" t="s">
        <v>98</v>
      </c>
      <c r="D88" s="261" t="s">
        <v>249</v>
      </c>
      <c r="E88" s="268">
        <v>378251</v>
      </c>
      <c r="F88" s="267">
        <v>43706</v>
      </c>
      <c r="G88" s="261" t="s">
        <v>548</v>
      </c>
      <c r="H88" s="258">
        <f t="shared" si="4"/>
        <v>4000</v>
      </c>
      <c r="I88" s="259">
        <f t="shared" si="5"/>
        <v>4600</v>
      </c>
      <c r="J88" s="260"/>
      <c r="K88" s="259">
        <f t="shared" si="7"/>
        <v>7000</v>
      </c>
      <c r="L88" s="260"/>
      <c r="M88" s="260"/>
      <c r="N88" s="259">
        <f t="shared" si="6"/>
        <v>1000</v>
      </c>
    </row>
    <row r="89" spans="1:14">
      <c r="A89" s="247"/>
      <c r="B89" s="261" t="s">
        <v>92</v>
      </c>
      <c r="C89" s="261" t="s">
        <v>98</v>
      </c>
      <c r="D89" s="261" t="s">
        <v>250</v>
      </c>
      <c r="E89" s="268">
        <v>378253</v>
      </c>
      <c r="F89" s="267">
        <v>43706</v>
      </c>
      <c r="G89" s="261" t="s">
        <v>548</v>
      </c>
      <c r="H89" s="258">
        <f t="shared" si="4"/>
        <v>4000</v>
      </c>
      <c r="I89" s="259">
        <f t="shared" si="5"/>
        <v>4600</v>
      </c>
      <c r="J89" s="260"/>
      <c r="K89" s="259">
        <f t="shared" si="7"/>
        <v>7000</v>
      </c>
      <c r="L89" s="260"/>
      <c r="M89" s="260"/>
      <c r="N89" s="259">
        <f t="shared" si="6"/>
        <v>1000</v>
      </c>
    </row>
    <row r="90" spans="1:14">
      <c r="A90" s="247"/>
      <c r="B90" s="261" t="s">
        <v>92</v>
      </c>
      <c r="C90" s="261" t="s">
        <v>98</v>
      </c>
      <c r="D90" s="261" t="s">
        <v>251</v>
      </c>
      <c r="E90" s="268">
        <v>378345</v>
      </c>
      <c r="F90" s="267">
        <v>43710</v>
      </c>
      <c r="G90" s="261" t="s">
        <v>548</v>
      </c>
      <c r="H90" s="258">
        <f t="shared" si="4"/>
        <v>4000</v>
      </c>
      <c r="I90" s="259">
        <f t="shared" si="5"/>
        <v>4600</v>
      </c>
      <c r="J90" s="260"/>
      <c r="K90" s="259">
        <f t="shared" si="7"/>
        <v>7000</v>
      </c>
      <c r="L90" s="260"/>
      <c r="M90" s="260"/>
      <c r="N90" s="259">
        <f t="shared" si="6"/>
        <v>1000</v>
      </c>
    </row>
    <row r="91" spans="1:14">
      <c r="A91" s="247"/>
      <c r="B91" s="261" t="s">
        <v>92</v>
      </c>
      <c r="C91" s="261" t="s">
        <v>98</v>
      </c>
      <c r="D91" s="261" t="s">
        <v>252</v>
      </c>
      <c r="E91" s="268">
        <v>378261</v>
      </c>
      <c r="F91" s="267">
        <v>43706</v>
      </c>
      <c r="G91" s="261" t="s">
        <v>548</v>
      </c>
      <c r="H91" s="258">
        <f t="shared" si="4"/>
        <v>4000</v>
      </c>
      <c r="I91" s="259">
        <f t="shared" si="5"/>
        <v>4600</v>
      </c>
      <c r="J91" s="260"/>
      <c r="K91" s="259">
        <f t="shared" si="7"/>
        <v>7000</v>
      </c>
      <c r="L91" s="260"/>
      <c r="M91" s="260"/>
      <c r="N91" s="259">
        <f t="shared" si="6"/>
        <v>1000</v>
      </c>
    </row>
    <row r="92" spans="1:14">
      <c r="A92" s="247"/>
      <c r="B92" s="261" t="s">
        <v>92</v>
      </c>
      <c r="C92" s="261" t="s">
        <v>98</v>
      </c>
      <c r="D92" s="261" t="s">
        <v>253</v>
      </c>
      <c r="E92" s="268">
        <v>378426</v>
      </c>
      <c r="F92" s="267">
        <v>43711</v>
      </c>
      <c r="G92" s="261" t="s">
        <v>548</v>
      </c>
      <c r="H92" s="258">
        <f t="shared" si="4"/>
        <v>4000</v>
      </c>
      <c r="I92" s="259">
        <f t="shared" si="5"/>
        <v>4600</v>
      </c>
      <c r="J92" s="260"/>
      <c r="K92" s="259">
        <f t="shared" si="7"/>
        <v>7000</v>
      </c>
      <c r="L92" s="260"/>
      <c r="M92" s="260"/>
      <c r="N92" s="259">
        <f t="shared" si="6"/>
        <v>1000</v>
      </c>
    </row>
    <row r="93" spans="1:14">
      <c r="A93" s="247"/>
      <c r="B93" s="261" t="s">
        <v>84</v>
      </c>
      <c r="C93" s="261" t="s">
        <v>99</v>
      </c>
      <c r="D93" s="261" t="s">
        <v>254</v>
      </c>
      <c r="E93" s="268">
        <v>378483</v>
      </c>
      <c r="F93" s="267">
        <v>43714</v>
      </c>
      <c r="G93" s="261" t="s">
        <v>548</v>
      </c>
      <c r="H93" s="258">
        <f t="shared" si="4"/>
        <v>4000</v>
      </c>
      <c r="I93" s="259">
        <f t="shared" si="5"/>
        <v>4600</v>
      </c>
      <c r="J93" s="260"/>
      <c r="K93" s="259">
        <f t="shared" si="7"/>
        <v>7000</v>
      </c>
      <c r="L93" s="260"/>
      <c r="M93" s="260"/>
      <c r="N93" s="259">
        <f t="shared" si="6"/>
        <v>1000</v>
      </c>
    </row>
    <row r="94" spans="1:14">
      <c r="A94" s="247"/>
      <c r="B94" s="261" t="s">
        <v>84</v>
      </c>
      <c r="C94" s="261" t="s">
        <v>99</v>
      </c>
      <c r="D94" s="261" t="s">
        <v>255</v>
      </c>
      <c r="E94" s="268">
        <v>378152</v>
      </c>
      <c r="F94" s="267">
        <v>43706</v>
      </c>
      <c r="G94" s="261" t="s">
        <v>548</v>
      </c>
      <c r="H94" s="258">
        <f t="shared" si="4"/>
        <v>4000</v>
      </c>
      <c r="I94" s="259">
        <f t="shared" si="5"/>
        <v>4600</v>
      </c>
      <c r="J94" s="260"/>
      <c r="K94" s="259">
        <f t="shared" si="7"/>
        <v>7000</v>
      </c>
      <c r="L94" s="260"/>
      <c r="M94" s="260"/>
      <c r="N94" s="259">
        <f t="shared" si="6"/>
        <v>1000</v>
      </c>
    </row>
    <row r="95" spans="1:14">
      <c r="A95" s="247"/>
      <c r="B95" s="261" t="s">
        <v>84</v>
      </c>
      <c r="C95" s="261" t="s">
        <v>99</v>
      </c>
      <c r="D95" s="261" t="s">
        <v>256</v>
      </c>
      <c r="E95" s="268">
        <v>378538</v>
      </c>
      <c r="F95" s="267">
        <v>43714</v>
      </c>
      <c r="G95" s="261" t="s">
        <v>548</v>
      </c>
      <c r="H95" s="258">
        <f t="shared" si="4"/>
        <v>4000</v>
      </c>
      <c r="I95" s="259">
        <f t="shared" si="5"/>
        <v>4600</v>
      </c>
      <c r="J95" s="260"/>
      <c r="K95" s="259">
        <f t="shared" si="7"/>
        <v>7000</v>
      </c>
      <c r="L95" s="260"/>
      <c r="M95" s="260"/>
      <c r="N95" s="259">
        <f t="shared" si="6"/>
        <v>1000</v>
      </c>
    </row>
    <row r="96" spans="1:14">
      <c r="A96" s="247"/>
      <c r="B96" s="261" t="s">
        <v>84</v>
      </c>
      <c r="C96" s="261" t="s">
        <v>99</v>
      </c>
      <c r="D96" s="261" t="s">
        <v>257</v>
      </c>
      <c r="E96" s="268">
        <v>378214</v>
      </c>
      <c r="F96" s="267">
        <v>43706</v>
      </c>
      <c r="G96" s="261" t="s">
        <v>548</v>
      </c>
      <c r="H96" s="258">
        <f t="shared" si="4"/>
        <v>4000</v>
      </c>
      <c r="I96" s="259">
        <f t="shared" si="5"/>
        <v>4600</v>
      </c>
      <c r="J96" s="260"/>
      <c r="K96" s="259">
        <f t="shared" si="7"/>
        <v>7000</v>
      </c>
      <c r="L96" s="260"/>
      <c r="M96" s="260"/>
      <c r="N96" s="259">
        <f t="shared" si="6"/>
        <v>1000</v>
      </c>
    </row>
    <row r="97" spans="1:14">
      <c r="A97" s="247"/>
      <c r="B97" s="261" t="s">
        <v>84</v>
      </c>
      <c r="C97" s="261" t="s">
        <v>99</v>
      </c>
      <c r="D97" s="261" t="s">
        <v>258</v>
      </c>
      <c r="E97" s="268">
        <v>378565</v>
      </c>
      <c r="F97" s="267">
        <v>43714</v>
      </c>
      <c r="G97" s="261" t="s">
        <v>548</v>
      </c>
      <c r="H97" s="258">
        <f t="shared" si="4"/>
        <v>4000</v>
      </c>
      <c r="I97" s="259">
        <f t="shared" si="5"/>
        <v>4600</v>
      </c>
      <c r="J97" s="260"/>
      <c r="K97" s="259">
        <f t="shared" si="7"/>
        <v>7000</v>
      </c>
      <c r="L97" s="260"/>
      <c r="M97" s="260"/>
      <c r="N97" s="259">
        <f t="shared" si="6"/>
        <v>1000</v>
      </c>
    </row>
    <row r="98" spans="1:14">
      <c r="A98" s="247"/>
      <c r="B98" s="261" t="s">
        <v>84</v>
      </c>
      <c r="C98" s="261" t="s">
        <v>99</v>
      </c>
      <c r="D98" s="261" t="s">
        <v>259</v>
      </c>
      <c r="E98" s="268">
        <v>378503</v>
      </c>
      <c r="F98" s="267">
        <v>43714</v>
      </c>
      <c r="G98" s="261" t="s">
        <v>548</v>
      </c>
      <c r="H98" s="258">
        <f t="shared" si="4"/>
        <v>4000</v>
      </c>
      <c r="I98" s="259">
        <f t="shared" si="5"/>
        <v>4600</v>
      </c>
      <c r="J98" s="260"/>
      <c r="K98" s="259">
        <f t="shared" si="7"/>
        <v>7000</v>
      </c>
      <c r="L98" s="260"/>
      <c r="M98" s="260"/>
      <c r="N98" s="259">
        <f t="shared" si="6"/>
        <v>1000</v>
      </c>
    </row>
    <row r="99" spans="1:14">
      <c r="A99" s="247"/>
      <c r="B99" s="261" t="s">
        <v>87</v>
      </c>
      <c r="C99" s="261" t="s">
        <v>139</v>
      </c>
      <c r="D99" s="261" t="s">
        <v>260</v>
      </c>
      <c r="E99" s="268">
        <v>378274</v>
      </c>
      <c r="F99" s="267">
        <v>43706</v>
      </c>
      <c r="G99" s="261" t="s">
        <v>548</v>
      </c>
      <c r="H99" s="258">
        <f t="shared" ref="H99:H162" si="8">IF(D99&gt;0,4000,"")</f>
        <v>4000</v>
      </c>
      <c r="I99" s="259">
        <f t="shared" ref="I99:I162" si="9">IF(E99&gt;0,IF(J99="",4600,""),"")</f>
        <v>4600</v>
      </c>
      <c r="J99" s="260"/>
      <c r="K99" s="259">
        <f t="shared" si="7"/>
        <v>7000</v>
      </c>
      <c r="L99" s="260"/>
      <c r="M99" s="260"/>
      <c r="N99" s="259">
        <f t="shared" ref="N99:N162" si="10">IF(D99&gt;0,1000,"")</f>
        <v>1000</v>
      </c>
    </row>
    <row r="100" spans="1:14">
      <c r="A100" s="247"/>
      <c r="B100" s="261" t="s">
        <v>79</v>
      </c>
      <c r="C100" s="261" t="s">
        <v>129</v>
      </c>
      <c r="D100" s="261" t="s">
        <v>261</v>
      </c>
      <c r="E100" s="268">
        <v>378492</v>
      </c>
      <c r="F100" s="267">
        <v>43714</v>
      </c>
      <c r="G100" s="261" t="s">
        <v>548</v>
      </c>
      <c r="H100" s="258">
        <f t="shared" si="8"/>
        <v>4000</v>
      </c>
      <c r="I100" s="259">
        <f t="shared" si="9"/>
        <v>4600</v>
      </c>
      <c r="J100" s="260"/>
      <c r="K100" s="259">
        <f t="shared" si="7"/>
        <v>7000</v>
      </c>
      <c r="L100" s="260"/>
      <c r="M100" s="260"/>
      <c r="N100" s="259">
        <f t="shared" si="10"/>
        <v>1000</v>
      </c>
    </row>
    <row r="101" spans="1:14">
      <c r="A101" s="247"/>
      <c r="B101" s="261" t="s">
        <v>79</v>
      </c>
      <c r="C101" s="261" t="s">
        <v>129</v>
      </c>
      <c r="D101" s="261" t="s">
        <v>262</v>
      </c>
      <c r="E101" s="268">
        <v>378168</v>
      </c>
      <c r="F101" s="267">
        <v>43706</v>
      </c>
      <c r="G101" s="261" t="s">
        <v>548</v>
      </c>
      <c r="H101" s="258">
        <f t="shared" si="8"/>
        <v>4000</v>
      </c>
      <c r="I101" s="259">
        <f t="shared" si="9"/>
        <v>4600</v>
      </c>
      <c r="J101" s="260"/>
      <c r="K101" s="259">
        <f t="shared" si="7"/>
        <v>7000</v>
      </c>
      <c r="L101" s="260"/>
      <c r="M101" s="260"/>
      <c r="N101" s="259">
        <f t="shared" si="10"/>
        <v>1000</v>
      </c>
    </row>
    <row r="102" spans="1:14">
      <c r="A102" s="247"/>
      <c r="B102" s="261" t="s">
        <v>87</v>
      </c>
      <c r="C102" s="261" t="s">
        <v>100</v>
      </c>
      <c r="D102" s="261" t="s">
        <v>263</v>
      </c>
      <c r="E102" s="268">
        <v>378375</v>
      </c>
      <c r="F102" s="267">
        <v>43711</v>
      </c>
      <c r="G102" s="261" t="s">
        <v>548</v>
      </c>
      <c r="H102" s="258">
        <f t="shared" si="8"/>
        <v>4000</v>
      </c>
      <c r="I102" s="259">
        <f t="shared" si="9"/>
        <v>4600</v>
      </c>
      <c r="J102" s="260"/>
      <c r="K102" s="259">
        <f t="shared" si="7"/>
        <v>7000</v>
      </c>
      <c r="L102" s="260"/>
      <c r="M102" s="260"/>
      <c r="N102" s="259">
        <f t="shared" si="10"/>
        <v>1000</v>
      </c>
    </row>
    <row r="103" spans="1:14">
      <c r="A103" s="247"/>
      <c r="B103" s="261" t="s">
        <v>87</v>
      </c>
      <c r="C103" s="261" t="s">
        <v>100</v>
      </c>
      <c r="D103" s="261" t="s">
        <v>264</v>
      </c>
      <c r="E103" s="268">
        <v>378186</v>
      </c>
      <c r="F103" s="267">
        <v>43706</v>
      </c>
      <c r="G103" s="261" t="s">
        <v>548</v>
      </c>
      <c r="H103" s="258">
        <f t="shared" si="8"/>
        <v>4000</v>
      </c>
      <c r="I103" s="259">
        <f t="shared" si="9"/>
        <v>4600</v>
      </c>
      <c r="J103" s="260"/>
      <c r="K103" s="259">
        <f t="shared" si="7"/>
        <v>7000</v>
      </c>
      <c r="L103" s="260"/>
      <c r="M103" s="260"/>
      <c r="N103" s="259">
        <f t="shared" si="10"/>
        <v>1000</v>
      </c>
    </row>
    <row r="104" spans="1:14">
      <c r="A104" s="247"/>
      <c r="B104" s="261" t="s">
        <v>87</v>
      </c>
      <c r="C104" s="261" t="s">
        <v>100</v>
      </c>
      <c r="D104" s="261" t="s">
        <v>265</v>
      </c>
      <c r="E104" s="268">
        <v>378235</v>
      </c>
      <c r="F104" s="267">
        <v>43706</v>
      </c>
      <c r="G104" s="261" t="s">
        <v>548</v>
      </c>
      <c r="H104" s="258">
        <f t="shared" si="8"/>
        <v>4000</v>
      </c>
      <c r="I104" s="259">
        <f t="shared" si="9"/>
        <v>4600</v>
      </c>
      <c r="J104" s="260"/>
      <c r="K104" s="259">
        <f t="shared" si="7"/>
        <v>7000</v>
      </c>
      <c r="L104" s="260"/>
      <c r="M104" s="260"/>
      <c r="N104" s="259">
        <f t="shared" si="10"/>
        <v>1000</v>
      </c>
    </row>
    <row r="105" spans="1:14">
      <c r="A105" s="247"/>
      <c r="B105" s="261" t="s">
        <v>87</v>
      </c>
      <c r="C105" s="261" t="s">
        <v>100</v>
      </c>
      <c r="D105" s="261" t="s">
        <v>266</v>
      </c>
      <c r="E105" s="268">
        <v>378494</v>
      </c>
      <c r="F105" s="267">
        <v>43714</v>
      </c>
      <c r="G105" s="261" t="s">
        <v>548</v>
      </c>
      <c r="H105" s="258">
        <f t="shared" si="8"/>
        <v>4000</v>
      </c>
      <c r="I105" s="259">
        <f t="shared" si="9"/>
        <v>4600</v>
      </c>
      <c r="J105" s="260"/>
      <c r="K105" s="259">
        <f t="shared" si="7"/>
        <v>7000</v>
      </c>
      <c r="L105" s="260"/>
      <c r="M105" s="260"/>
      <c r="N105" s="259">
        <f t="shared" si="10"/>
        <v>1000</v>
      </c>
    </row>
    <row r="106" spans="1:14">
      <c r="A106" s="247"/>
      <c r="B106" s="261" t="s">
        <v>87</v>
      </c>
      <c r="C106" s="261" t="s">
        <v>100</v>
      </c>
      <c r="D106" s="261" t="s">
        <v>267</v>
      </c>
      <c r="E106" s="268">
        <v>378231</v>
      </c>
      <c r="F106" s="267">
        <v>43706</v>
      </c>
      <c r="G106" s="261" t="s">
        <v>548</v>
      </c>
      <c r="H106" s="258">
        <f t="shared" si="8"/>
        <v>4000</v>
      </c>
      <c r="I106" s="259">
        <f t="shared" si="9"/>
        <v>4600</v>
      </c>
      <c r="J106" s="260"/>
      <c r="K106" s="259">
        <f t="shared" si="7"/>
        <v>7000</v>
      </c>
      <c r="L106" s="260"/>
      <c r="M106" s="260"/>
      <c r="N106" s="259">
        <f t="shared" si="10"/>
        <v>1000</v>
      </c>
    </row>
    <row r="107" spans="1:14">
      <c r="A107" s="247"/>
      <c r="B107" s="261" t="s">
        <v>87</v>
      </c>
      <c r="C107" s="261" t="s">
        <v>100</v>
      </c>
      <c r="D107" s="261" t="s">
        <v>268</v>
      </c>
      <c r="E107" s="268">
        <v>378381</v>
      </c>
      <c r="F107" s="267">
        <v>43711</v>
      </c>
      <c r="G107" s="261" t="s">
        <v>548</v>
      </c>
      <c r="H107" s="258">
        <f t="shared" si="8"/>
        <v>4000</v>
      </c>
      <c r="I107" s="259">
        <f t="shared" si="9"/>
        <v>4600</v>
      </c>
      <c r="J107" s="260"/>
      <c r="K107" s="259">
        <f t="shared" si="7"/>
        <v>7000</v>
      </c>
      <c r="L107" s="260"/>
      <c r="M107" s="260"/>
      <c r="N107" s="259">
        <f t="shared" si="10"/>
        <v>1000</v>
      </c>
    </row>
    <row r="108" spans="1:14">
      <c r="A108" s="247"/>
      <c r="B108" s="261" t="s">
        <v>87</v>
      </c>
      <c r="C108" s="261" t="s">
        <v>100</v>
      </c>
      <c r="D108" s="261" t="s">
        <v>269</v>
      </c>
      <c r="E108" s="268">
        <v>378412</v>
      </c>
      <c r="F108" s="267">
        <v>43711</v>
      </c>
      <c r="G108" s="261" t="s">
        <v>548</v>
      </c>
      <c r="H108" s="258">
        <f t="shared" si="8"/>
        <v>4000</v>
      </c>
      <c r="I108" s="259">
        <f t="shared" si="9"/>
        <v>4600</v>
      </c>
      <c r="J108" s="260"/>
      <c r="K108" s="259">
        <f t="shared" si="7"/>
        <v>7000</v>
      </c>
      <c r="L108" s="260"/>
      <c r="M108" s="260"/>
      <c r="N108" s="259">
        <f t="shared" si="10"/>
        <v>1000</v>
      </c>
    </row>
    <row r="109" spans="1:14">
      <c r="A109" s="247"/>
      <c r="B109" s="261" t="s">
        <v>87</v>
      </c>
      <c r="C109" s="261" t="s">
        <v>100</v>
      </c>
      <c r="D109" s="261" t="s">
        <v>270</v>
      </c>
      <c r="E109" s="268">
        <v>378283</v>
      </c>
      <c r="F109" s="267">
        <v>43706</v>
      </c>
      <c r="G109" s="261" t="s">
        <v>548</v>
      </c>
      <c r="H109" s="258">
        <f t="shared" si="8"/>
        <v>4000</v>
      </c>
      <c r="I109" s="259">
        <f t="shared" si="9"/>
        <v>4600</v>
      </c>
      <c r="J109" s="260"/>
      <c r="K109" s="259">
        <f t="shared" si="7"/>
        <v>7000</v>
      </c>
      <c r="L109" s="260"/>
      <c r="M109" s="260"/>
      <c r="N109" s="259">
        <f t="shared" si="10"/>
        <v>1000</v>
      </c>
    </row>
    <row r="110" spans="1:14">
      <c r="A110" s="247"/>
      <c r="B110" s="261" t="s">
        <v>87</v>
      </c>
      <c r="C110" s="261" t="s">
        <v>100</v>
      </c>
      <c r="D110" s="261" t="s">
        <v>271</v>
      </c>
      <c r="E110" s="268">
        <v>378382</v>
      </c>
      <c r="F110" s="267">
        <v>43711</v>
      </c>
      <c r="G110" s="261" t="s">
        <v>548</v>
      </c>
      <c r="H110" s="258">
        <f t="shared" si="8"/>
        <v>4000</v>
      </c>
      <c r="I110" s="259">
        <f t="shared" si="9"/>
        <v>4600</v>
      </c>
      <c r="J110" s="260"/>
      <c r="K110" s="259">
        <f t="shared" si="7"/>
        <v>7000</v>
      </c>
      <c r="L110" s="260"/>
      <c r="M110" s="260"/>
      <c r="N110" s="259">
        <f t="shared" si="10"/>
        <v>1000</v>
      </c>
    </row>
    <row r="111" spans="1:14">
      <c r="A111" s="247"/>
      <c r="B111" s="261" t="s">
        <v>87</v>
      </c>
      <c r="C111" s="261" t="s">
        <v>100</v>
      </c>
      <c r="D111" s="261" t="s">
        <v>272</v>
      </c>
      <c r="E111" s="268">
        <v>378216</v>
      </c>
      <c r="F111" s="267">
        <v>43706</v>
      </c>
      <c r="G111" s="261" t="s">
        <v>548</v>
      </c>
      <c r="H111" s="258">
        <f t="shared" si="8"/>
        <v>4000</v>
      </c>
      <c r="I111" s="259">
        <f t="shared" si="9"/>
        <v>4600</v>
      </c>
      <c r="J111" s="260"/>
      <c r="K111" s="259">
        <f t="shared" si="7"/>
        <v>7000</v>
      </c>
      <c r="L111" s="260"/>
      <c r="M111" s="260"/>
      <c r="N111" s="259">
        <f t="shared" si="10"/>
        <v>1000</v>
      </c>
    </row>
    <row r="112" spans="1:14">
      <c r="A112" s="247"/>
      <c r="B112" s="261" t="s">
        <v>87</v>
      </c>
      <c r="C112" s="261" t="s">
        <v>100</v>
      </c>
      <c r="D112" s="261" t="s">
        <v>273</v>
      </c>
      <c r="E112" s="268">
        <v>378260</v>
      </c>
      <c r="F112" s="267">
        <v>43706</v>
      </c>
      <c r="G112" s="261" t="s">
        <v>548</v>
      </c>
      <c r="H112" s="258">
        <f t="shared" si="8"/>
        <v>4000</v>
      </c>
      <c r="I112" s="259">
        <f t="shared" si="9"/>
        <v>4600</v>
      </c>
      <c r="J112" s="260"/>
      <c r="K112" s="259">
        <f t="shared" si="7"/>
        <v>7000</v>
      </c>
      <c r="L112" s="260"/>
      <c r="M112" s="260"/>
      <c r="N112" s="259">
        <f t="shared" si="10"/>
        <v>1000</v>
      </c>
    </row>
    <row r="113" spans="1:14">
      <c r="A113" s="247"/>
      <c r="B113" s="261" t="s">
        <v>87</v>
      </c>
      <c r="C113" s="261" t="s">
        <v>100</v>
      </c>
      <c r="D113" s="261" t="s">
        <v>274</v>
      </c>
      <c r="E113" s="268">
        <v>378364</v>
      </c>
      <c r="F113" s="267">
        <v>43710</v>
      </c>
      <c r="G113" s="261" t="s">
        <v>548</v>
      </c>
      <c r="H113" s="258">
        <f t="shared" si="8"/>
        <v>4000</v>
      </c>
      <c r="I113" s="259">
        <f t="shared" si="9"/>
        <v>4600</v>
      </c>
      <c r="J113" s="260"/>
      <c r="K113" s="259">
        <f t="shared" si="7"/>
        <v>7000</v>
      </c>
      <c r="L113" s="260"/>
      <c r="M113" s="260"/>
      <c r="N113" s="259">
        <f t="shared" si="10"/>
        <v>1000</v>
      </c>
    </row>
    <row r="114" spans="1:14">
      <c r="A114" s="247"/>
      <c r="B114" s="261" t="s">
        <v>87</v>
      </c>
      <c r="C114" s="261" t="s">
        <v>100</v>
      </c>
      <c r="D114" s="261" t="s">
        <v>275</v>
      </c>
      <c r="E114" s="268">
        <v>378568</v>
      </c>
      <c r="F114" s="267">
        <v>43714</v>
      </c>
      <c r="G114" s="261" t="s">
        <v>548</v>
      </c>
      <c r="H114" s="258">
        <f t="shared" si="8"/>
        <v>4000</v>
      </c>
      <c r="I114" s="259">
        <f t="shared" si="9"/>
        <v>4600</v>
      </c>
      <c r="J114" s="260"/>
      <c r="K114" s="259">
        <f t="shared" si="7"/>
        <v>7000</v>
      </c>
      <c r="L114" s="260"/>
      <c r="M114" s="260"/>
      <c r="N114" s="259">
        <f t="shared" si="10"/>
        <v>1000</v>
      </c>
    </row>
    <row r="115" spans="1:14">
      <c r="A115" s="247"/>
      <c r="B115" s="261" t="s">
        <v>87</v>
      </c>
      <c r="C115" s="261" t="s">
        <v>100</v>
      </c>
      <c r="D115" s="261" t="s">
        <v>276</v>
      </c>
      <c r="E115" s="268">
        <v>378584</v>
      </c>
      <c r="F115" s="267">
        <v>43714</v>
      </c>
      <c r="G115" s="261" t="s">
        <v>548</v>
      </c>
      <c r="H115" s="258">
        <f t="shared" si="8"/>
        <v>4000</v>
      </c>
      <c r="I115" s="259">
        <f t="shared" si="9"/>
        <v>4600</v>
      </c>
      <c r="J115" s="260"/>
      <c r="K115" s="259">
        <f t="shared" si="7"/>
        <v>7000</v>
      </c>
      <c r="L115" s="260"/>
      <c r="M115" s="260"/>
      <c r="N115" s="259">
        <f t="shared" si="10"/>
        <v>1000</v>
      </c>
    </row>
    <row r="116" spans="1:14">
      <c r="A116" s="247"/>
      <c r="B116" s="261" t="s">
        <v>87</v>
      </c>
      <c r="C116" s="261" t="s">
        <v>100</v>
      </c>
      <c r="D116" s="261" t="s">
        <v>277</v>
      </c>
      <c r="E116" s="268">
        <v>378572</v>
      </c>
      <c r="F116" s="267">
        <v>43714</v>
      </c>
      <c r="G116" s="261" t="s">
        <v>548</v>
      </c>
      <c r="H116" s="258">
        <f t="shared" si="8"/>
        <v>4000</v>
      </c>
      <c r="I116" s="259">
        <f t="shared" si="9"/>
        <v>4600</v>
      </c>
      <c r="J116" s="260"/>
      <c r="K116" s="259">
        <f t="shared" si="7"/>
        <v>7000</v>
      </c>
      <c r="L116" s="260"/>
      <c r="M116" s="260"/>
      <c r="N116" s="259">
        <f t="shared" si="10"/>
        <v>1000</v>
      </c>
    </row>
    <row r="117" spans="1:14">
      <c r="A117" s="247"/>
      <c r="B117" s="261" t="s">
        <v>87</v>
      </c>
      <c r="C117" s="261" t="s">
        <v>100</v>
      </c>
      <c r="D117" s="261" t="s">
        <v>278</v>
      </c>
      <c r="E117" s="268">
        <v>378541</v>
      </c>
      <c r="F117" s="267">
        <v>43714</v>
      </c>
      <c r="G117" s="261" t="s">
        <v>548</v>
      </c>
      <c r="H117" s="258">
        <f t="shared" si="8"/>
        <v>4000</v>
      </c>
      <c r="I117" s="259">
        <f t="shared" si="9"/>
        <v>4600</v>
      </c>
      <c r="J117" s="260"/>
      <c r="K117" s="259">
        <f t="shared" si="7"/>
        <v>7000</v>
      </c>
      <c r="L117" s="260"/>
      <c r="M117" s="260"/>
      <c r="N117" s="259">
        <f t="shared" si="10"/>
        <v>1000</v>
      </c>
    </row>
    <row r="118" spans="1:14">
      <c r="A118" s="247"/>
      <c r="B118" s="261" t="s">
        <v>87</v>
      </c>
      <c r="C118" s="261" t="s">
        <v>100</v>
      </c>
      <c r="D118" s="261" t="s">
        <v>279</v>
      </c>
      <c r="E118" s="268">
        <v>378553</v>
      </c>
      <c r="F118" s="267">
        <v>43714</v>
      </c>
      <c r="G118" s="261" t="s">
        <v>548</v>
      </c>
      <c r="H118" s="258">
        <f t="shared" si="8"/>
        <v>4000</v>
      </c>
      <c r="I118" s="259">
        <f t="shared" si="9"/>
        <v>4600</v>
      </c>
      <c r="J118" s="260"/>
      <c r="K118" s="259">
        <f t="shared" si="7"/>
        <v>7000</v>
      </c>
      <c r="L118" s="260"/>
      <c r="M118" s="260"/>
      <c r="N118" s="259">
        <f t="shared" si="10"/>
        <v>1000</v>
      </c>
    </row>
    <row r="119" spans="1:14">
      <c r="A119" s="247"/>
      <c r="B119" s="261" t="s">
        <v>81</v>
      </c>
      <c r="C119" s="261" t="s">
        <v>82</v>
      </c>
      <c r="D119" s="261" t="s">
        <v>280</v>
      </c>
      <c r="E119" s="268">
        <v>378197</v>
      </c>
      <c r="F119" s="267">
        <v>43706</v>
      </c>
      <c r="G119" s="261" t="s">
        <v>548</v>
      </c>
      <c r="H119" s="258">
        <f t="shared" si="8"/>
        <v>4000</v>
      </c>
      <c r="I119" s="259">
        <f t="shared" si="9"/>
        <v>4600</v>
      </c>
      <c r="J119" s="260"/>
      <c r="K119" s="259">
        <f t="shared" si="7"/>
        <v>7000</v>
      </c>
      <c r="L119" s="260"/>
      <c r="M119" s="260"/>
      <c r="N119" s="259">
        <f t="shared" si="10"/>
        <v>1000</v>
      </c>
    </row>
    <row r="120" spans="1:14">
      <c r="A120" s="247"/>
      <c r="B120" s="261" t="s">
        <v>81</v>
      </c>
      <c r="C120" s="261" t="s">
        <v>82</v>
      </c>
      <c r="D120" s="261" t="s">
        <v>281</v>
      </c>
      <c r="E120" s="268">
        <v>378220</v>
      </c>
      <c r="F120" s="267">
        <v>43706</v>
      </c>
      <c r="G120" s="261" t="s">
        <v>548</v>
      </c>
      <c r="H120" s="258">
        <f t="shared" si="8"/>
        <v>4000</v>
      </c>
      <c r="I120" s="259">
        <f t="shared" si="9"/>
        <v>4600</v>
      </c>
      <c r="J120" s="260"/>
      <c r="K120" s="259">
        <f t="shared" si="7"/>
        <v>7000</v>
      </c>
      <c r="L120" s="260"/>
      <c r="M120" s="260"/>
      <c r="N120" s="259">
        <f t="shared" si="10"/>
        <v>1000</v>
      </c>
    </row>
    <row r="121" spans="1:14">
      <c r="A121" s="247"/>
      <c r="B121" s="261" t="s">
        <v>81</v>
      </c>
      <c r="C121" s="261" t="s">
        <v>82</v>
      </c>
      <c r="D121" s="261" t="s">
        <v>282</v>
      </c>
      <c r="E121" s="268">
        <v>378341</v>
      </c>
      <c r="F121" s="267">
        <v>43710</v>
      </c>
      <c r="G121" s="261" t="s">
        <v>548</v>
      </c>
      <c r="H121" s="258">
        <f t="shared" si="8"/>
        <v>4000</v>
      </c>
      <c r="I121" s="259">
        <f t="shared" si="9"/>
        <v>4600</v>
      </c>
      <c r="J121" s="260"/>
      <c r="K121" s="259">
        <f t="shared" si="7"/>
        <v>7000</v>
      </c>
      <c r="L121" s="260"/>
      <c r="M121" s="260"/>
      <c r="N121" s="259">
        <f t="shared" si="10"/>
        <v>1000</v>
      </c>
    </row>
    <row r="122" spans="1:14">
      <c r="A122" s="247"/>
      <c r="B122" s="261" t="s">
        <v>81</v>
      </c>
      <c r="C122" s="261" t="s">
        <v>82</v>
      </c>
      <c r="D122" s="261" t="s">
        <v>283</v>
      </c>
      <c r="E122" s="268">
        <v>378245</v>
      </c>
      <c r="F122" s="267">
        <v>43706</v>
      </c>
      <c r="G122" s="261" t="s">
        <v>548</v>
      </c>
      <c r="H122" s="258">
        <f t="shared" si="8"/>
        <v>4000</v>
      </c>
      <c r="I122" s="259">
        <f t="shared" si="9"/>
        <v>4600</v>
      </c>
      <c r="J122" s="260"/>
      <c r="K122" s="259">
        <f t="shared" si="7"/>
        <v>7000</v>
      </c>
      <c r="L122" s="260"/>
      <c r="M122" s="260"/>
      <c r="N122" s="259">
        <f t="shared" si="10"/>
        <v>1000</v>
      </c>
    </row>
    <row r="123" spans="1:14">
      <c r="A123" s="247"/>
      <c r="B123" s="261" t="s">
        <v>81</v>
      </c>
      <c r="C123" s="261" t="s">
        <v>82</v>
      </c>
      <c r="D123" s="261" t="s">
        <v>284</v>
      </c>
      <c r="E123" s="268">
        <v>378580</v>
      </c>
      <c r="F123" s="267">
        <v>43714</v>
      </c>
      <c r="G123" s="261" t="s">
        <v>548</v>
      </c>
      <c r="H123" s="258">
        <f t="shared" si="8"/>
        <v>4000</v>
      </c>
      <c r="I123" s="259">
        <f t="shared" si="9"/>
        <v>4600</v>
      </c>
      <c r="J123" s="260"/>
      <c r="K123" s="259">
        <f t="shared" si="7"/>
        <v>7000</v>
      </c>
      <c r="L123" s="260"/>
      <c r="M123" s="260"/>
      <c r="N123" s="259">
        <f t="shared" si="10"/>
        <v>1000</v>
      </c>
    </row>
    <row r="124" spans="1:14">
      <c r="A124" s="247"/>
      <c r="B124" s="261" t="s">
        <v>81</v>
      </c>
      <c r="C124" s="261" t="s">
        <v>82</v>
      </c>
      <c r="D124" s="261" t="s">
        <v>285</v>
      </c>
      <c r="E124" s="268">
        <v>378387</v>
      </c>
      <c r="F124" s="267">
        <v>43711</v>
      </c>
      <c r="G124" s="261" t="s">
        <v>548</v>
      </c>
      <c r="H124" s="258">
        <f t="shared" si="8"/>
        <v>4000</v>
      </c>
      <c r="I124" s="259">
        <f t="shared" si="9"/>
        <v>4600</v>
      </c>
      <c r="J124" s="260"/>
      <c r="K124" s="259">
        <f t="shared" si="7"/>
        <v>7000</v>
      </c>
      <c r="L124" s="260"/>
      <c r="M124" s="260"/>
      <c r="N124" s="259">
        <f t="shared" si="10"/>
        <v>1000</v>
      </c>
    </row>
    <row r="125" spans="1:14">
      <c r="A125" s="247"/>
      <c r="B125" s="261" t="s">
        <v>81</v>
      </c>
      <c r="C125" s="261" t="s">
        <v>82</v>
      </c>
      <c r="D125" s="261" t="s">
        <v>286</v>
      </c>
      <c r="E125" s="268">
        <v>378163</v>
      </c>
      <c r="F125" s="267">
        <v>43706</v>
      </c>
      <c r="G125" s="261" t="s">
        <v>548</v>
      </c>
      <c r="H125" s="258">
        <f t="shared" si="8"/>
        <v>4000</v>
      </c>
      <c r="I125" s="259">
        <f t="shared" si="9"/>
        <v>4600</v>
      </c>
      <c r="J125" s="260"/>
      <c r="K125" s="259">
        <f t="shared" si="7"/>
        <v>7000</v>
      </c>
      <c r="L125" s="260"/>
      <c r="M125" s="260"/>
      <c r="N125" s="259">
        <f t="shared" si="10"/>
        <v>1000</v>
      </c>
    </row>
    <row r="126" spans="1:14">
      <c r="A126" s="247"/>
      <c r="B126" s="261" t="s">
        <v>92</v>
      </c>
      <c r="C126" s="261" t="s">
        <v>134</v>
      </c>
      <c r="D126" s="261" t="s">
        <v>287</v>
      </c>
      <c r="E126" s="268">
        <v>378215</v>
      </c>
      <c r="F126" s="267">
        <v>43706</v>
      </c>
      <c r="G126" s="261" t="s">
        <v>548</v>
      </c>
      <c r="H126" s="258">
        <f t="shared" si="8"/>
        <v>4000</v>
      </c>
      <c r="I126" s="259">
        <f t="shared" si="9"/>
        <v>4600</v>
      </c>
      <c r="J126" s="260"/>
      <c r="K126" s="259">
        <f t="shared" si="7"/>
        <v>7000</v>
      </c>
      <c r="L126" s="260"/>
      <c r="M126" s="260"/>
      <c r="N126" s="259">
        <f t="shared" si="10"/>
        <v>1000</v>
      </c>
    </row>
    <row r="127" spans="1:14">
      <c r="A127" s="247"/>
      <c r="B127" s="261" t="s">
        <v>92</v>
      </c>
      <c r="C127" s="261" t="s">
        <v>144</v>
      </c>
      <c r="D127" s="261" t="s">
        <v>288</v>
      </c>
      <c r="E127" s="268">
        <v>378177</v>
      </c>
      <c r="F127" s="267">
        <v>43706</v>
      </c>
      <c r="G127" s="261" t="s">
        <v>548</v>
      </c>
      <c r="H127" s="258">
        <f t="shared" si="8"/>
        <v>4000</v>
      </c>
      <c r="I127" s="259">
        <f t="shared" si="9"/>
        <v>4600</v>
      </c>
      <c r="J127" s="260"/>
      <c r="K127" s="259">
        <f t="shared" si="7"/>
        <v>7000</v>
      </c>
      <c r="L127" s="260"/>
      <c r="M127" s="260"/>
      <c r="N127" s="259">
        <f t="shared" si="10"/>
        <v>1000</v>
      </c>
    </row>
    <row r="128" spans="1:14">
      <c r="A128" s="247"/>
      <c r="B128" s="261" t="s">
        <v>92</v>
      </c>
      <c r="C128" s="261" t="s">
        <v>134</v>
      </c>
      <c r="D128" s="261" t="s">
        <v>289</v>
      </c>
      <c r="E128" s="268">
        <v>378276</v>
      </c>
      <c r="F128" s="267">
        <v>43706</v>
      </c>
      <c r="G128" s="261" t="s">
        <v>548</v>
      </c>
      <c r="H128" s="258">
        <f t="shared" si="8"/>
        <v>4000</v>
      </c>
      <c r="I128" s="259">
        <f t="shared" si="9"/>
        <v>4600</v>
      </c>
      <c r="J128" s="260"/>
      <c r="K128" s="259">
        <f t="shared" si="7"/>
        <v>7000</v>
      </c>
      <c r="L128" s="260"/>
      <c r="M128" s="260"/>
      <c r="N128" s="259">
        <f t="shared" si="10"/>
        <v>1000</v>
      </c>
    </row>
    <row r="129" spans="1:14">
      <c r="A129" s="247"/>
      <c r="B129" s="261" t="s">
        <v>87</v>
      </c>
      <c r="C129" s="261" t="s">
        <v>135</v>
      </c>
      <c r="D129" s="261" t="s">
        <v>290</v>
      </c>
      <c r="E129" s="268">
        <v>378453</v>
      </c>
      <c r="F129" s="267">
        <v>43712</v>
      </c>
      <c r="G129" s="261" t="s">
        <v>548</v>
      </c>
      <c r="H129" s="258">
        <f t="shared" si="8"/>
        <v>4000</v>
      </c>
      <c r="I129" s="259">
        <f t="shared" si="9"/>
        <v>4600</v>
      </c>
      <c r="J129" s="260"/>
      <c r="K129" s="259">
        <f t="shared" si="7"/>
        <v>7000</v>
      </c>
      <c r="L129" s="260"/>
      <c r="M129" s="260"/>
      <c r="N129" s="259">
        <f t="shared" si="10"/>
        <v>1000</v>
      </c>
    </row>
    <row r="130" spans="1:14">
      <c r="A130" s="247"/>
      <c r="B130" s="261" t="s">
        <v>87</v>
      </c>
      <c r="C130" s="261" t="s">
        <v>100</v>
      </c>
      <c r="D130" s="261" t="s">
        <v>291</v>
      </c>
      <c r="E130" s="268">
        <v>378338</v>
      </c>
      <c r="F130" s="267">
        <v>43710</v>
      </c>
      <c r="G130" s="261" t="s">
        <v>548</v>
      </c>
      <c r="H130" s="258">
        <f t="shared" si="8"/>
        <v>4000</v>
      </c>
      <c r="I130" s="259">
        <f t="shared" si="9"/>
        <v>4600</v>
      </c>
      <c r="J130" s="260"/>
      <c r="K130" s="259">
        <f t="shared" si="7"/>
        <v>7000</v>
      </c>
      <c r="L130" s="260"/>
      <c r="M130" s="260"/>
      <c r="N130" s="259">
        <f t="shared" si="10"/>
        <v>1000</v>
      </c>
    </row>
    <row r="131" spans="1:14">
      <c r="A131" s="247"/>
      <c r="B131" s="261" t="s">
        <v>87</v>
      </c>
      <c r="C131" s="261" t="s">
        <v>100</v>
      </c>
      <c r="D131" s="261" t="s">
        <v>292</v>
      </c>
      <c r="E131" s="268">
        <v>378217</v>
      </c>
      <c r="F131" s="267">
        <v>43706</v>
      </c>
      <c r="G131" s="261" t="s">
        <v>548</v>
      </c>
      <c r="H131" s="258">
        <f t="shared" si="8"/>
        <v>4000</v>
      </c>
      <c r="I131" s="259">
        <f t="shared" si="9"/>
        <v>4600</v>
      </c>
      <c r="J131" s="260"/>
      <c r="K131" s="259">
        <f t="shared" si="7"/>
        <v>7000</v>
      </c>
      <c r="L131" s="260"/>
      <c r="M131" s="260"/>
      <c r="N131" s="259">
        <f t="shared" si="10"/>
        <v>1000</v>
      </c>
    </row>
    <row r="132" spans="1:14">
      <c r="A132" s="247"/>
      <c r="B132" s="261" t="s">
        <v>81</v>
      </c>
      <c r="C132" s="261" t="s">
        <v>82</v>
      </c>
      <c r="D132" s="261" t="s">
        <v>293</v>
      </c>
      <c r="E132" s="268">
        <v>377680</v>
      </c>
      <c r="F132" s="267">
        <v>43689</v>
      </c>
      <c r="G132" s="261" t="s">
        <v>548</v>
      </c>
      <c r="H132" s="258">
        <f t="shared" si="8"/>
        <v>4000</v>
      </c>
      <c r="I132" s="259">
        <f t="shared" si="9"/>
        <v>4600</v>
      </c>
      <c r="J132" s="260"/>
      <c r="K132" s="259">
        <f t="shared" ref="K132:K195" si="11">IF(F132&gt;0,IF(M132="",7000,""),"")</f>
        <v>7000</v>
      </c>
      <c r="L132" s="260"/>
      <c r="M132" s="260"/>
      <c r="N132" s="259">
        <f t="shared" si="10"/>
        <v>1000</v>
      </c>
    </row>
    <row r="133" spans="1:14">
      <c r="A133" s="247"/>
      <c r="B133" s="261" t="s">
        <v>81</v>
      </c>
      <c r="C133" s="261" t="s">
        <v>552</v>
      </c>
      <c r="D133" s="261" t="s">
        <v>294</v>
      </c>
      <c r="E133" s="268">
        <v>378209</v>
      </c>
      <c r="F133" s="267">
        <v>43706</v>
      </c>
      <c r="G133" s="261" t="s">
        <v>548</v>
      </c>
      <c r="H133" s="258">
        <f t="shared" si="8"/>
        <v>4000</v>
      </c>
      <c r="I133" s="259">
        <f t="shared" si="9"/>
        <v>4600</v>
      </c>
      <c r="J133" s="260"/>
      <c r="K133" s="259">
        <f t="shared" si="11"/>
        <v>7000</v>
      </c>
      <c r="L133" s="260"/>
      <c r="M133" s="260"/>
      <c r="N133" s="259">
        <f t="shared" si="10"/>
        <v>1000</v>
      </c>
    </row>
    <row r="134" spans="1:14">
      <c r="A134" s="247"/>
      <c r="B134" s="261" t="s">
        <v>87</v>
      </c>
      <c r="C134" s="261" t="s">
        <v>100</v>
      </c>
      <c r="D134" s="261" t="s">
        <v>295</v>
      </c>
      <c r="E134" s="268">
        <v>378210</v>
      </c>
      <c r="F134" s="267">
        <v>43706</v>
      </c>
      <c r="G134" s="261" t="s">
        <v>548</v>
      </c>
      <c r="H134" s="258">
        <f t="shared" si="8"/>
        <v>4000</v>
      </c>
      <c r="I134" s="259">
        <f t="shared" si="9"/>
        <v>4600</v>
      </c>
      <c r="J134" s="260"/>
      <c r="K134" s="259">
        <f t="shared" si="11"/>
        <v>7000</v>
      </c>
      <c r="L134" s="260"/>
      <c r="M134" s="260"/>
      <c r="N134" s="259">
        <f t="shared" si="10"/>
        <v>1000</v>
      </c>
    </row>
    <row r="135" spans="1:14">
      <c r="A135" s="247"/>
      <c r="B135" s="261" t="s">
        <v>77</v>
      </c>
      <c r="C135" s="261" t="s">
        <v>151</v>
      </c>
      <c r="D135" s="261" t="s">
        <v>296</v>
      </c>
      <c r="E135" s="268">
        <v>378362</v>
      </c>
      <c r="F135" s="267">
        <v>43710</v>
      </c>
      <c r="G135" s="261" t="s">
        <v>548</v>
      </c>
      <c r="H135" s="258">
        <f t="shared" si="8"/>
        <v>4000</v>
      </c>
      <c r="I135" s="259">
        <f t="shared" si="9"/>
        <v>4600</v>
      </c>
      <c r="J135" s="260"/>
      <c r="K135" s="259">
        <f t="shared" si="11"/>
        <v>7000</v>
      </c>
      <c r="L135" s="260"/>
      <c r="M135" s="260"/>
      <c r="N135" s="259">
        <f t="shared" si="10"/>
        <v>1000</v>
      </c>
    </row>
    <row r="136" spans="1:14">
      <c r="A136" s="247"/>
      <c r="B136" s="261" t="s">
        <v>84</v>
      </c>
      <c r="C136" s="261" t="s">
        <v>101</v>
      </c>
      <c r="D136" s="261" t="s">
        <v>297</v>
      </c>
      <c r="E136" s="268">
        <v>378603</v>
      </c>
      <c r="F136" s="267">
        <v>43714</v>
      </c>
      <c r="G136" s="261" t="s">
        <v>548</v>
      </c>
      <c r="H136" s="258">
        <f t="shared" si="8"/>
        <v>4000</v>
      </c>
      <c r="I136" s="259">
        <f t="shared" si="9"/>
        <v>4600</v>
      </c>
      <c r="J136" s="260"/>
      <c r="K136" s="259">
        <f t="shared" si="11"/>
        <v>7000</v>
      </c>
      <c r="L136" s="260"/>
      <c r="M136" s="260"/>
      <c r="N136" s="259">
        <f t="shared" si="10"/>
        <v>1000</v>
      </c>
    </row>
    <row r="137" spans="1:14">
      <c r="A137" s="247"/>
      <c r="B137" s="261" t="s">
        <v>84</v>
      </c>
      <c r="C137" s="261" t="s">
        <v>85</v>
      </c>
      <c r="D137" s="261" t="s">
        <v>298</v>
      </c>
      <c r="E137" s="268">
        <v>378183</v>
      </c>
      <c r="F137" s="267">
        <v>43706</v>
      </c>
      <c r="G137" s="261" t="s">
        <v>548</v>
      </c>
      <c r="H137" s="258">
        <f t="shared" si="8"/>
        <v>4000</v>
      </c>
      <c r="I137" s="259">
        <f t="shared" si="9"/>
        <v>4600</v>
      </c>
      <c r="J137" s="260"/>
      <c r="K137" s="259">
        <f t="shared" si="11"/>
        <v>7000</v>
      </c>
      <c r="L137" s="260"/>
      <c r="M137" s="260"/>
      <c r="N137" s="259">
        <f t="shared" si="10"/>
        <v>1000</v>
      </c>
    </row>
    <row r="138" spans="1:14">
      <c r="A138" s="247"/>
      <c r="B138" s="261" t="s">
        <v>92</v>
      </c>
      <c r="C138" s="261" t="s">
        <v>102</v>
      </c>
      <c r="D138" s="261" t="s">
        <v>299</v>
      </c>
      <c r="E138" s="268">
        <v>378432</v>
      </c>
      <c r="F138" s="267">
        <v>43712</v>
      </c>
      <c r="G138" s="261" t="s">
        <v>548</v>
      </c>
      <c r="H138" s="258">
        <f t="shared" si="8"/>
        <v>4000</v>
      </c>
      <c r="I138" s="259">
        <f t="shared" si="9"/>
        <v>4600</v>
      </c>
      <c r="J138" s="260"/>
      <c r="K138" s="259">
        <f t="shared" si="11"/>
        <v>7000</v>
      </c>
      <c r="L138" s="260"/>
      <c r="M138" s="260"/>
      <c r="N138" s="259">
        <f t="shared" si="10"/>
        <v>1000</v>
      </c>
    </row>
    <row r="139" spans="1:14">
      <c r="A139" s="247"/>
      <c r="B139" s="261" t="s">
        <v>92</v>
      </c>
      <c r="C139" s="261" t="s">
        <v>102</v>
      </c>
      <c r="D139" s="261" t="s">
        <v>300</v>
      </c>
      <c r="E139" s="268">
        <v>378270</v>
      </c>
      <c r="F139" s="267">
        <v>43706</v>
      </c>
      <c r="G139" s="261" t="s">
        <v>548</v>
      </c>
      <c r="H139" s="258">
        <f t="shared" si="8"/>
        <v>4000</v>
      </c>
      <c r="I139" s="259">
        <f t="shared" si="9"/>
        <v>4600</v>
      </c>
      <c r="J139" s="260"/>
      <c r="K139" s="259">
        <f t="shared" si="11"/>
        <v>7000</v>
      </c>
      <c r="L139" s="260"/>
      <c r="M139" s="260"/>
      <c r="N139" s="259">
        <f t="shared" si="10"/>
        <v>1000</v>
      </c>
    </row>
    <row r="140" spans="1:14">
      <c r="A140" s="247"/>
      <c r="B140" s="261" t="s">
        <v>84</v>
      </c>
      <c r="C140" s="261" t="s">
        <v>103</v>
      </c>
      <c r="D140" s="261" t="s">
        <v>301</v>
      </c>
      <c r="E140" s="268">
        <v>378605</v>
      </c>
      <c r="F140" s="267">
        <v>43714</v>
      </c>
      <c r="G140" s="261" t="s">
        <v>548</v>
      </c>
      <c r="H140" s="258">
        <f t="shared" si="8"/>
        <v>4000</v>
      </c>
      <c r="I140" s="259">
        <f t="shared" si="9"/>
        <v>4600</v>
      </c>
      <c r="J140" s="260"/>
      <c r="K140" s="259">
        <f t="shared" si="11"/>
        <v>7000</v>
      </c>
      <c r="L140" s="260"/>
      <c r="M140" s="260"/>
      <c r="N140" s="259">
        <f t="shared" si="10"/>
        <v>1000</v>
      </c>
    </row>
    <row r="141" spans="1:14">
      <c r="A141" s="247"/>
      <c r="B141" s="261" t="s">
        <v>84</v>
      </c>
      <c r="C141" s="261" t="s">
        <v>103</v>
      </c>
      <c r="D141" s="261" t="s">
        <v>302</v>
      </c>
      <c r="E141" s="268">
        <v>378211</v>
      </c>
      <c r="F141" s="267">
        <v>43706</v>
      </c>
      <c r="G141" s="261" t="s">
        <v>548</v>
      </c>
      <c r="H141" s="258">
        <f t="shared" si="8"/>
        <v>4000</v>
      </c>
      <c r="I141" s="259">
        <f t="shared" si="9"/>
        <v>4600</v>
      </c>
      <c r="J141" s="260"/>
      <c r="K141" s="259">
        <f t="shared" si="11"/>
        <v>7000</v>
      </c>
      <c r="L141" s="260"/>
      <c r="M141" s="260"/>
      <c r="N141" s="259">
        <f t="shared" si="10"/>
        <v>1000</v>
      </c>
    </row>
    <row r="142" spans="1:14">
      <c r="A142" s="247"/>
      <c r="B142" s="261" t="s">
        <v>84</v>
      </c>
      <c r="C142" s="261" t="s">
        <v>101</v>
      </c>
      <c r="D142" s="261" t="s">
        <v>303</v>
      </c>
      <c r="E142" s="268">
        <v>378342</v>
      </c>
      <c r="F142" s="267">
        <v>43710</v>
      </c>
      <c r="G142" s="261" t="s">
        <v>548</v>
      </c>
      <c r="H142" s="258">
        <f t="shared" si="8"/>
        <v>4000</v>
      </c>
      <c r="I142" s="259">
        <f t="shared" si="9"/>
        <v>4600</v>
      </c>
      <c r="J142" s="260"/>
      <c r="K142" s="259">
        <f t="shared" si="11"/>
        <v>7000</v>
      </c>
      <c r="L142" s="260"/>
      <c r="M142" s="260"/>
      <c r="N142" s="259">
        <f t="shared" si="10"/>
        <v>1000</v>
      </c>
    </row>
    <row r="143" spans="1:14">
      <c r="A143" s="247"/>
      <c r="B143" s="261" t="s">
        <v>84</v>
      </c>
      <c r="C143" s="261" t="s">
        <v>101</v>
      </c>
      <c r="D143" s="261" t="s">
        <v>304</v>
      </c>
      <c r="E143" s="268">
        <v>378547</v>
      </c>
      <c r="F143" s="267">
        <v>43714</v>
      </c>
      <c r="G143" s="261" t="s">
        <v>548</v>
      </c>
      <c r="H143" s="258">
        <f t="shared" si="8"/>
        <v>4000</v>
      </c>
      <c r="I143" s="259">
        <f t="shared" si="9"/>
        <v>4600</v>
      </c>
      <c r="J143" s="260"/>
      <c r="K143" s="259">
        <f t="shared" si="11"/>
        <v>7000</v>
      </c>
      <c r="L143" s="260"/>
      <c r="M143" s="260"/>
      <c r="N143" s="259">
        <f t="shared" si="10"/>
        <v>1000</v>
      </c>
    </row>
    <row r="144" spans="1:14">
      <c r="A144" s="247"/>
      <c r="B144" s="261" t="s">
        <v>84</v>
      </c>
      <c r="C144" s="261" t="s">
        <v>101</v>
      </c>
      <c r="D144" s="261" t="s">
        <v>305</v>
      </c>
      <c r="E144" s="268">
        <v>378285</v>
      </c>
      <c r="F144" s="267">
        <v>43706</v>
      </c>
      <c r="G144" s="261" t="s">
        <v>548</v>
      </c>
      <c r="H144" s="258">
        <f t="shared" si="8"/>
        <v>4000</v>
      </c>
      <c r="I144" s="259">
        <f t="shared" si="9"/>
        <v>4600</v>
      </c>
      <c r="J144" s="260"/>
      <c r="K144" s="259">
        <f t="shared" si="11"/>
        <v>7000</v>
      </c>
      <c r="L144" s="260"/>
      <c r="M144" s="260"/>
      <c r="N144" s="259">
        <f t="shared" si="10"/>
        <v>1000</v>
      </c>
    </row>
    <row r="145" spans="1:14">
      <c r="A145" s="247"/>
      <c r="B145" s="261" t="s">
        <v>84</v>
      </c>
      <c r="C145" s="261" t="s">
        <v>101</v>
      </c>
      <c r="D145" s="261" t="s">
        <v>306</v>
      </c>
      <c r="E145" s="268">
        <v>378377</v>
      </c>
      <c r="F145" s="267">
        <v>43711</v>
      </c>
      <c r="G145" s="261" t="s">
        <v>548</v>
      </c>
      <c r="H145" s="258">
        <f t="shared" si="8"/>
        <v>4000</v>
      </c>
      <c r="I145" s="259">
        <f t="shared" si="9"/>
        <v>4600</v>
      </c>
      <c r="J145" s="260"/>
      <c r="K145" s="259">
        <f t="shared" si="11"/>
        <v>7000</v>
      </c>
      <c r="L145" s="260"/>
      <c r="M145" s="260"/>
      <c r="N145" s="259">
        <f t="shared" si="10"/>
        <v>1000</v>
      </c>
    </row>
    <row r="146" spans="1:14">
      <c r="A146" s="247"/>
      <c r="B146" s="261" t="s">
        <v>77</v>
      </c>
      <c r="C146" s="261" t="s">
        <v>104</v>
      </c>
      <c r="D146" s="261" t="s">
        <v>307</v>
      </c>
      <c r="E146" s="268">
        <v>378416</v>
      </c>
      <c r="F146" s="267">
        <v>43711</v>
      </c>
      <c r="G146" s="261" t="s">
        <v>548</v>
      </c>
      <c r="H146" s="258">
        <f t="shared" si="8"/>
        <v>4000</v>
      </c>
      <c r="I146" s="259">
        <f t="shared" si="9"/>
        <v>4600</v>
      </c>
      <c r="J146" s="260"/>
      <c r="K146" s="259">
        <f t="shared" si="11"/>
        <v>7000</v>
      </c>
      <c r="L146" s="260"/>
      <c r="M146" s="260"/>
      <c r="N146" s="259">
        <f t="shared" si="10"/>
        <v>1000</v>
      </c>
    </row>
    <row r="147" spans="1:14">
      <c r="A147" s="247"/>
      <c r="B147" s="261" t="s">
        <v>92</v>
      </c>
      <c r="C147" s="261" t="s">
        <v>140</v>
      </c>
      <c r="D147" s="261" t="s">
        <v>308</v>
      </c>
      <c r="E147" s="268">
        <v>378233</v>
      </c>
      <c r="F147" s="267">
        <v>43706</v>
      </c>
      <c r="G147" s="261" t="s">
        <v>548</v>
      </c>
      <c r="H147" s="258">
        <f t="shared" si="8"/>
        <v>4000</v>
      </c>
      <c r="I147" s="259">
        <f t="shared" si="9"/>
        <v>4600</v>
      </c>
      <c r="J147" s="260"/>
      <c r="K147" s="259">
        <f t="shared" si="11"/>
        <v>7000</v>
      </c>
      <c r="L147" s="260"/>
      <c r="M147" s="260"/>
      <c r="N147" s="259">
        <f t="shared" si="10"/>
        <v>1000</v>
      </c>
    </row>
    <row r="148" spans="1:14">
      <c r="A148" s="247"/>
      <c r="B148" s="261" t="s">
        <v>77</v>
      </c>
      <c r="C148" s="261" t="s">
        <v>105</v>
      </c>
      <c r="D148" s="261" t="s">
        <v>309</v>
      </c>
      <c r="E148" s="268">
        <v>378548</v>
      </c>
      <c r="F148" s="267">
        <v>43714</v>
      </c>
      <c r="G148" s="261" t="s">
        <v>548</v>
      </c>
      <c r="H148" s="258">
        <f t="shared" si="8"/>
        <v>4000</v>
      </c>
      <c r="I148" s="259">
        <f t="shared" si="9"/>
        <v>4600</v>
      </c>
      <c r="J148" s="260"/>
      <c r="K148" s="259">
        <f t="shared" si="11"/>
        <v>7000</v>
      </c>
      <c r="L148" s="260"/>
      <c r="M148" s="260"/>
      <c r="N148" s="259">
        <f t="shared" si="10"/>
        <v>1000</v>
      </c>
    </row>
    <row r="149" spans="1:14">
      <c r="A149" s="247"/>
      <c r="B149" s="261" t="s">
        <v>77</v>
      </c>
      <c r="C149" s="261" t="s">
        <v>105</v>
      </c>
      <c r="D149" s="261" t="s">
        <v>310</v>
      </c>
      <c r="E149" s="268">
        <v>378222</v>
      </c>
      <c r="F149" s="267">
        <v>43706</v>
      </c>
      <c r="G149" s="261" t="s">
        <v>548</v>
      </c>
      <c r="H149" s="258">
        <f t="shared" si="8"/>
        <v>4000</v>
      </c>
      <c r="I149" s="259">
        <f t="shared" si="9"/>
        <v>4600</v>
      </c>
      <c r="J149" s="260"/>
      <c r="K149" s="259">
        <f t="shared" si="11"/>
        <v>7000</v>
      </c>
      <c r="L149" s="260"/>
      <c r="M149" s="260"/>
      <c r="N149" s="259">
        <f t="shared" si="10"/>
        <v>1000</v>
      </c>
    </row>
    <row r="150" spans="1:14">
      <c r="A150" s="247"/>
      <c r="B150" s="261" t="s">
        <v>77</v>
      </c>
      <c r="C150" s="261" t="s">
        <v>105</v>
      </c>
      <c r="D150" s="261" t="s">
        <v>311</v>
      </c>
      <c r="E150" s="268">
        <v>378181</v>
      </c>
      <c r="F150" s="267">
        <v>43706</v>
      </c>
      <c r="G150" s="261" t="s">
        <v>548</v>
      </c>
      <c r="H150" s="258">
        <f t="shared" si="8"/>
        <v>4000</v>
      </c>
      <c r="I150" s="259">
        <f t="shared" si="9"/>
        <v>4600</v>
      </c>
      <c r="J150" s="260"/>
      <c r="K150" s="259">
        <f t="shared" si="11"/>
        <v>7000</v>
      </c>
      <c r="L150" s="260"/>
      <c r="M150" s="260"/>
      <c r="N150" s="259">
        <f t="shared" si="10"/>
        <v>1000</v>
      </c>
    </row>
    <row r="151" spans="1:14">
      <c r="A151" s="247"/>
      <c r="B151" s="261" t="s">
        <v>77</v>
      </c>
      <c r="C151" s="261" t="s">
        <v>105</v>
      </c>
      <c r="D151" s="261" t="s">
        <v>312</v>
      </c>
      <c r="E151" s="268">
        <v>378520</v>
      </c>
      <c r="F151" s="267">
        <v>43714</v>
      </c>
      <c r="G151" s="261" t="s">
        <v>548</v>
      </c>
      <c r="H151" s="258">
        <f t="shared" si="8"/>
        <v>4000</v>
      </c>
      <c r="I151" s="259">
        <f t="shared" si="9"/>
        <v>4600</v>
      </c>
      <c r="J151" s="260"/>
      <c r="K151" s="259">
        <f t="shared" si="11"/>
        <v>7000</v>
      </c>
      <c r="L151" s="260"/>
      <c r="M151" s="260"/>
      <c r="N151" s="259">
        <f t="shared" si="10"/>
        <v>1000</v>
      </c>
    </row>
    <row r="152" spans="1:14">
      <c r="A152" s="247"/>
      <c r="B152" s="261" t="s">
        <v>77</v>
      </c>
      <c r="C152" s="261" t="s">
        <v>104</v>
      </c>
      <c r="D152" s="261" t="s">
        <v>313</v>
      </c>
      <c r="E152" s="268">
        <v>378296</v>
      </c>
      <c r="F152" s="267">
        <v>43706</v>
      </c>
      <c r="G152" s="261" t="s">
        <v>548</v>
      </c>
      <c r="H152" s="258">
        <f t="shared" si="8"/>
        <v>4000</v>
      </c>
      <c r="I152" s="259">
        <f t="shared" si="9"/>
        <v>4600</v>
      </c>
      <c r="J152" s="260"/>
      <c r="K152" s="259">
        <f t="shared" si="11"/>
        <v>7000</v>
      </c>
      <c r="L152" s="260"/>
      <c r="M152" s="260"/>
      <c r="N152" s="259">
        <f t="shared" si="10"/>
        <v>1000</v>
      </c>
    </row>
    <row r="153" spans="1:14">
      <c r="A153" s="247"/>
      <c r="B153" s="261" t="s">
        <v>84</v>
      </c>
      <c r="C153" s="261" t="s">
        <v>86</v>
      </c>
      <c r="D153" s="261" t="s">
        <v>314</v>
      </c>
      <c r="E153" s="268">
        <v>378557</v>
      </c>
      <c r="F153" s="267">
        <v>43714</v>
      </c>
      <c r="G153" s="261" t="s">
        <v>548</v>
      </c>
      <c r="H153" s="258">
        <f t="shared" si="8"/>
        <v>4000</v>
      </c>
      <c r="I153" s="259">
        <f t="shared" si="9"/>
        <v>4600</v>
      </c>
      <c r="J153" s="260"/>
      <c r="K153" s="259">
        <f t="shared" si="11"/>
        <v>7000</v>
      </c>
      <c r="L153" s="260"/>
      <c r="M153" s="260"/>
      <c r="N153" s="259">
        <f t="shared" si="10"/>
        <v>1000</v>
      </c>
    </row>
    <row r="154" spans="1:14">
      <c r="A154" s="247"/>
      <c r="B154" s="261" t="s">
        <v>84</v>
      </c>
      <c r="C154" s="261" t="s">
        <v>86</v>
      </c>
      <c r="D154" s="261" t="s">
        <v>315</v>
      </c>
      <c r="E154" s="268">
        <v>378555</v>
      </c>
      <c r="F154" s="267">
        <v>43714</v>
      </c>
      <c r="G154" s="261" t="s">
        <v>548</v>
      </c>
      <c r="H154" s="258">
        <f t="shared" si="8"/>
        <v>4000</v>
      </c>
      <c r="I154" s="259">
        <f t="shared" si="9"/>
        <v>4600</v>
      </c>
      <c r="J154" s="260"/>
      <c r="K154" s="259">
        <f t="shared" si="11"/>
        <v>7000</v>
      </c>
      <c r="L154" s="260"/>
      <c r="M154" s="260"/>
      <c r="N154" s="259">
        <f t="shared" si="10"/>
        <v>1000</v>
      </c>
    </row>
    <row r="155" spans="1:14">
      <c r="A155" s="247"/>
      <c r="B155" s="261" t="s">
        <v>77</v>
      </c>
      <c r="C155" s="261" t="s">
        <v>136</v>
      </c>
      <c r="D155" s="261" t="s">
        <v>316</v>
      </c>
      <c r="E155" s="268">
        <v>378224</v>
      </c>
      <c r="F155" s="267">
        <v>43706</v>
      </c>
      <c r="G155" s="261" t="s">
        <v>548</v>
      </c>
      <c r="H155" s="258">
        <f t="shared" si="8"/>
        <v>4000</v>
      </c>
      <c r="I155" s="259">
        <f t="shared" si="9"/>
        <v>4600</v>
      </c>
      <c r="J155" s="260"/>
      <c r="K155" s="259">
        <f t="shared" si="11"/>
        <v>7000</v>
      </c>
      <c r="L155" s="260"/>
      <c r="M155" s="260"/>
      <c r="N155" s="259">
        <f t="shared" si="10"/>
        <v>1000</v>
      </c>
    </row>
    <row r="156" spans="1:14">
      <c r="A156" s="247"/>
      <c r="B156" s="261" t="s">
        <v>77</v>
      </c>
      <c r="C156" s="261" t="s">
        <v>106</v>
      </c>
      <c r="D156" s="261" t="s">
        <v>317</v>
      </c>
      <c r="E156" s="268">
        <v>378200</v>
      </c>
      <c r="F156" s="267">
        <v>43706</v>
      </c>
      <c r="G156" s="261" t="s">
        <v>548</v>
      </c>
      <c r="H156" s="258">
        <f t="shared" si="8"/>
        <v>4000</v>
      </c>
      <c r="I156" s="259">
        <f t="shared" si="9"/>
        <v>4600</v>
      </c>
      <c r="J156" s="260"/>
      <c r="K156" s="259">
        <f t="shared" si="11"/>
        <v>7000</v>
      </c>
      <c r="L156" s="260"/>
      <c r="M156" s="260"/>
      <c r="N156" s="259">
        <f t="shared" si="10"/>
        <v>1000</v>
      </c>
    </row>
    <row r="157" spans="1:14">
      <c r="A157" s="247"/>
      <c r="B157" s="261" t="s">
        <v>84</v>
      </c>
      <c r="C157" s="261" t="s">
        <v>124</v>
      </c>
      <c r="D157" s="261" t="s">
        <v>318</v>
      </c>
      <c r="E157" s="268">
        <v>378476</v>
      </c>
      <c r="F157" s="267">
        <v>43712</v>
      </c>
      <c r="G157" s="261" t="s">
        <v>548</v>
      </c>
      <c r="H157" s="258">
        <f t="shared" si="8"/>
        <v>4000</v>
      </c>
      <c r="I157" s="259">
        <f t="shared" si="9"/>
        <v>4600</v>
      </c>
      <c r="J157" s="260"/>
      <c r="K157" s="259">
        <f t="shared" si="11"/>
        <v>7000</v>
      </c>
      <c r="L157" s="260"/>
      <c r="M157" s="260"/>
      <c r="N157" s="259">
        <f t="shared" si="10"/>
        <v>1000</v>
      </c>
    </row>
    <row r="158" spans="1:14">
      <c r="A158" s="247"/>
      <c r="B158" s="261" t="s">
        <v>84</v>
      </c>
      <c r="C158" s="261" t="s">
        <v>128</v>
      </c>
      <c r="D158" s="261" t="s">
        <v>319</v>
      </c>
      <c r="E158" s="268">
        <v>378155</v>
      </c>
      <c r="F158" s="267">
        <v>43706</v>
      </c>
      <c r="G158" s="261" t="s">
        <v>548</v>
      </c>
      <c r="H158" s="258">
        <f t="shared" si="8"/>
        <v>4000</v>
      </c>
      <c r="I158" s="259">
        <f t="shared" si="9"/>
        <v>4600</v>
      </c>
      <c r="J158" s="260"/>
      <c r="K158" s="259">
        <f t="shared" si="11"/>
        <v>7000</v>
      </c>
      <c r="L158" s="260"/>
      <c r="M158" s="260"/>
      <c r="N158" s="259">
        <f t="shared" si="10"/>
        <v>1000</v>
      </c>
    </row>
    <row r="159" spans="1:14">
      <c r="A159" s="247"/>
      <c r="B159" s="261" t="s">
        <v>87</v>
      </c>
      <c r="C159" s="261" t="s">
        <v>119</v>
      </c>
      <c r="D159" s="261" t="s">
        <v>320</v>
      </c>
      <c r="E159" s="268">
        <v>378286</v>
      </c>
      <c r="F159" s="267">
        <v>43706</v>
      </c>
      <c r="G159" s="261" t="s">
        <v>548</v>
      </c>
      <c r="H159" s="258">
        <f t="shared" si="8"/>
        <v>4000</v>
      </c>
      <c r="I159" s="259">
        <f t="shared" si="9"/>
        <v>4600</v>
      </c>
      <c r="J159" s="260"/>
      <c r="K159" s="259">
        <f t="shared" si="11"/>
        <v>7000</v>
      </c>
      <c r="L159" s="260"/>
      <c r="M159" s="260"/>
      <c r="N159" s="259">
        <f t="shared" si="10"/>
        <v>1000</v>
      </c>
    </row>
    <row r="160" spans="1:14">
      <c r="A160" s="247"/>
      <c r="B160" s="261" t="s">
        <v>87</v>
      </c>
      <c r="C160" s="261" t="s">
        <v>119</v>
      </c>
      <c r="D160" s="261" t="s">
        <v>321</v>
      </c>
      <c r="E160" s="268">
        <v>378583</v>
      </c>
      <c r="F160" s="267">
        <v>43714</v>
      </c>
      <c r="G160" s="261" t="s">
        <v>548</v>
      </c>
      <c r="H160" s="258">
        <f t="shared" si="8"/>
        <v>4000</v>
      </c>
      <c r="I160" s="259">
        <f t="shared" si="9"/>
        <v>4600</v>
      </c>
      <c r="J160" s="260"/>
      <c r="K160" s="259">
        <f t="shared" si="11"/>
        <v>7000</v>
      </c>
      <c r="L160" s="260"/>
      <c r="M160" s="260"/>
      <c r="N160" s="259">
        <f t="shared" si="10"/>
        <v>1000</v>
      </c>
    </row>
    <row r="161" spans="1:14">
      <c r="A161" s="247"/>
      <c r="B161" s="261" t="s">
        <v>77</v>
      </c>
      <c r="C161" s="261" t="s">
        <v>385</v>
      </c>
      <c r="D161" s="261" t="s">
        <v>322</v>
      </c>
      <c r="E161" s="268">
        <v>378444</v>
      </c>
      <c r="F161" s="267">
        <v>43712</v>
      </c>
      <c r="G161" s="261" t="s">
        <v>548</v>
      </c>
      <c r="H161" s="258">
        <f t="shared" si="8"/>
        <v>4000</v>
      </c>
      <c r="I161" s="259">
        <f t="shared" si="9"/>
        <v>4600</v>
      </c>
      <c r="J161" s="260"/>
      <c r="K161" s="259">
        <f t="shared" si="11"/>
        <v>7000</v>
      </c>
      <c r="L161" s="260"/>
      <c r="M161" s="260"/>
      <c r="N161" s="259">
        <f t="shared" si="10"/>
        <v>1000</v>
      </c>
    </row>
    <row r="162" spans="1:14">
      <c r="A162" s="243"/>
      <c r="B162" s="261" t="s">
        <v>87</v>
      </c>
      <c r="C162" s="261" t="s">
        <v>390</v>
      </c>
      <c r="D162" s="261" t="s">
        <v>323</v>
      </c>
      <c r="E162" s="268">
        <v>378468</v>
      </c>
      <c r="F162" s="267">
        <v>43712</v>
      </c>
      <c r="G162" s="261" t="s">
        <v>548</v>
      </c>
      <c r="H162" s="258">
        <f t="shared" si="8"/>
        <v>4000</v>
      </c>
      <c r="I162" s="259">
        <f t="shared" si="9"/>
        <v>4600</v>
      </c>
      <c r="J162" s="260"/>
      <c r="K162" s="259">
        <f t="shared" si="11"/>
        <v>7000</v>
      </c>
      <c r="L162" s="260"/>
      <c r="M162" s="260"/>
      <c r="N162" s="259">
        <f t="shared" si="10"/>
        <v>1000</v>
      </c>
    </row>
    <row r="163" spans="1:14">
      <c r="A163" s="247"/>
      <c r="B163" s="261" t="s">
        <v>87</v>
      </c>
      <c r="C163" s="261" t="s">
        <v>107</v>
      </c>
      <c r="D163" s="261" t="s">
        <v>324</v>
      </c>
      <c r="E163" s="268">
        <v>378287</v>
      </c>
      <c r="F163" s="267">
        <v>43706</v>
      </c>
      <c r="G163" s="261" t="s">
        <v>548</v>
      </c>
      <c r="H163" s="258">
        <f t="shared" ref="H163:H226" si="12">IF(D163&gt;0,4000,"")</f>
        <v>4000</v>
      </c>
      <c r="I163" s="259">
        <f t="shared" ref="I163:I226" si="13">IF(E163&gt;0,IF(J163="",4600,""),"")</f>
        <v>4600</v>
      </c>
      <c r="J163" s="260"/>
      <c r="K163" s="259">
        <f t="shared" si="11"/>
        <v>7000</v>
      </c>
      <c r="L163" s="260"/>
      <c r="M163" s="260"/>
      <c r="N163" s="259">
        <f t="shared" ref="N163:N226" si="14">IF(D163&gt;0,1000,"")</f>
        <v>1000</v>
      </c>
    </row>
    <row r="164" spans="1:14">
      <c r="A164" s="247"/>
      <c r="B164" s="261" t="s">
        <v>87</v>
      </c>
      <c r="C164" s="261" t="s">
        <v>107</v>
      </c>
      <c r="D164" s="261" t="s">
        <v>325</v>
      </c>
      <c r="E164" s="268">
        <v>378167</v>
      </c>
      <c r="F164" s="267">
        <v>43706</v>
      </c>
      <c r="G164" s="261" t="s">
        <v>548</v>
      </c>
      <c r="H164" s="258">
        <f t="shared" si="12"/>
        <v>4000</v>
      </c>
      <c r="I164" s="259">
        <f t="shared" si="13"/>
        <v>4600</v>
      </c>
      <c r="J164" s="260"/>
      <c r="K164" s="259">
        <f t="shared" si="11"/>
        <v>7000</v>
      </c>
      <c r="L164" s="260"/>
      <c r="M164" s="260"/>
      <c r="N164" s="259">
        <f t="shared" si="14"/>
        <v>1000</v>
      </c>
    </row>
    <row r="165" spans="1:14">
      <c r="A165" s="244"/>
      <c r="B165" s="261" t="s">
        <v>87</v>
      </c>
      <c r="C165" s="261" t="s">
        <v>107</v>
      </c>
      <c r="D165" s="261" t="s">
        <v>326</v>
      </c>
      <c r="E165" s="268">
        <v>378589</v>
      </c>
      <c r="F165" s="267">
        <v>43714</v>
      </c>
      <c r="G165" s="261" t="s">
        <v>548</v>
      </c>
      <c r="H165" s="258">
        <f t="shared" si="12"/>
        <v>4000</v>
      </c>
      <c r="I165" s="259">
        <f t="shared" si="13"/>
        <v>4600</v>
      </c>
      <c r="J165" s="260"/>
      <c r="K165" s="259">
        <f t="shared" si="11"/>
        <v>7000</v>
      </c>
      <c r="L165" s="260"/>
      <c r="M165" s="260"/>
      <c r="N165" s="259">
        <f t="shared" si="14"/>
        <v>1000</v>
      </c>
    </row>
    <row r="166" spans="1:14">
      <c r="A166" s="247"/>
      <c r="B166" s="261" t="s">
        <v>87</v>
      </c>
      <c r="C166" s="261" t="s">
        <v>107</v>
      </c>
      <c r="D166" s="261" t="s">
        <v>327</v>
      </c>
      <c r="E166" s="268">
        <v>378281</v>
      </c>
      <c r="F166" s="267">
        <v>43706</v>
      </c>
      <c r="G166" s="261" t="s">
        <v>548</v>
      </c>
      <c r="H166" s="258">
        <f t="shared" si="12"/>
        <v>4000</v>
      </c>
      <c r="I166" s="259">
        <f t="shared" si="13"/>
        <v>4600</v>
      </c>
      <c r="J166" s="260"/>
      <c r="K166" s="259">
        <f t="shared" si="11"/>
        <v>7000</v>
      </c>
      <c r="L166" s="260"/>
      <c r="M166" s="260"/>
      <c r="N166" s="259">
        <f t="shared" si="14"/>
        <v>1000</v>
      </c>
    </row>
    <row r="167" spans="1:14">
      <c r="A167" s="245"/>
      <c r="B167" s="261" t="s">
        <v>87</v>
      </c>
      <c r="C167" s="261" t="s">
        <v>107</v>
      </c>
      <c r="D167" s="261" t="s">
        <v>328</v>
      </c>
      <c r="E167" s="268">
        <v>378250</v>
      </c>
      <c r="F167" s="267">
        <v>43706</v>
      </c>
      <c r="G167" s="261" t="s">
        <v>548</v>
      </c>
      <c r="H167" s="258">
        <f t="shared" si="12"/>
        <v>4000</v>
      </c>
      <c r="I167" s="259">
        <f t="shared" si="13"/>
        <v>4600</v>
      </c>
      <c r="J167" s="260"/>
      <c r="K167" s="259">
        <f t="shared" si="11"/>
        <v>7000</v>
      </c>
      <c r="L167" s="260"/>
      <c r="M167" s="260"/>
      <c r="N167" s="259">
        <f t="shared" si="14"/>
        <v>1000</v>
      </c>
    </row>
    <row r="168" spans="1:14">
      <c r="A168" s="247"/>
      <c r="B168" s="261" t="s">
        <v>87</v>
      </c>
      <c r="C168" s="261" t="s">
        <v>107</v>
      </c>
      <c r="D168" s="261" t="s">
        <v>329</v>
      </c>
      <c r="E168" s="268">
        <v>378369</v>
      </c>
      <c r="F168" s="267">
        <v>43711</v>
      </c>
      <c r="G168" s="261" t="s">
        <v>548</v>
      </c>
      <c r="H168" s="258">
        <f t="shared" si="12"/>
        <v>4000</v>
      </c>
      <c r="I168" s="259">
        <f t="shared" si="13"/>
        <v>4600</v>
      </c>
      <c r="J168" s="260"/>
      <c r="K168" s="259">
        <f t="shared" si="11"/>
        <v>7000</v>
      </c>
      <c r="L168" s="260"/>
      <c r="M168" s="260"/>
      <c r="N168" s="259">
        <f t="shared" si="14"/>
        <v>1000</v>
      </c>
    </row>
    <row r="169" spans="1:14">
      <c r="A169" s="247"/>
      <c r="B169" s="261" t="s">
        <v>87</v>
      </c>
      <c r="C169" s="261" t="s">
        <v>120</v>
      </c>
      <c r="D169" s="261" t="s">
        <v>330</v>
      </c>
      <c r="E169" s="268">
        <v>378370</v>
      </c>
      <c r="F169" s="267">
        <v>43711</v>
      </c>
      <c r="G169" s="261" t="s">
        <v>548</v>
      </c>
      <c r="H169" s="258">
        <f t="shared" si="12"/>
        <v>4000</v>
      </c>
      <c r="I169" s="259">
        <f t="shared" si="13"/>
        <v>4600</v>
      </c>
      <c r="J169" s="260"/>
      <c r="K169" s="259">
        <f t="shared" si="11"/>
        <v>7000</v>
      </c>
      <c r="L169" s="260"/>
      <c r="M169" s="260"/>
      <c r="N169" s="259">
        <f t="shared" si="14"/>
        <v>1000</v>
      </c>
    </row>
    <row r="170" spans="1:14">
      <c r="A170" s="247"/>
      <c r="B170" s="261" t="s">
        <v>84</v>
      </c>
      <c r="C170" s="261" t="s">
        <v>108</v>
      </c>
      <c r="D170" s="261" t="s">
        <v>331</v>
      </c>
      <c r="E170" s="268">
        <v>378298</v>
      </c>
      <c r="F170" s="267">
        <v>43706</v>
      </c>
      <c r="G170" s="261" t="s">
        <v>548</v>
      </c>
      <c r="H170" s="258">
        <f t="shared" si="12"/>
        <v>4000</v>
      </c>
      <c r="I170" s="259">
        <f t="shared" si="13"/>
        <v>4600</v>
      </c>
      <c r="J170" s="260"/>
      <c r="K170" s="259">
        <f t="shared" si="11"/>
        <v>7000</v>
      </c>
      <c r="L170" s="260"/>
      <c r="M170" s="260"/>
      <c r="N170" s="259">
        <f t="shared" si="14"/>
        <v>1000</v>
      </c>
    </row>
    <row r="171" spans="1:14">
      <c r="A171" s="247"/>
      <c r="B171" s="261" t="s">
        <v>84</v>
      </c>
      <c r="C171" s="261" t="s">
        <v>108</v>
      </c>
      <c r="D171" s="261" t="s">
        <v>332</v>
      </c>
      <c r="E171" s="268">
        <v>378173</v>
      </c>
      <c r="F171" s="267">
        <v>43706</v>
      </c>
      <c r="G171" s="261" t="s">
        <v>548</v>
      </c>
      <c r="H171" s="258">
        <f t="shared" si="12"/>
        <v>4000</v>
      </c>
      <c r="I171" s="259">
        <f t="shared" si="13"/>
        <v>4600</v>
      </c>
      <c r="J171" s="260"/>
      <c r="K171" s="259">
        <f t="shared" si="11"/>
        <v>7000</v>
      </c>
      <c r="L171" s="260"/>
      <c r="M171" s="260"/>
      <c r="N171" s="259">
        <f t="shared" si="14"/>
        <v>1000</v>
      </c>
    </row>
    <row r="172" spans="1:14">
      <c r="A172" s="247"/>
      <c r="B172" s="261" t="s">
        <v>84</v>
      </c>
      <c r="C172" s="261" t="s">
        <v>108</v>
      </c>
      <c r="D172" s="261" t="s">
        <v>333</v>
      </c>
      <c r="E172" s="268">
        <v>378241</v>
      </c>
      <c r="F172" s="267">
        <v>43706</v>
      </c>
      <c r="G172" s="261" t="s">
        <v>548</v>
      </c>
      <c r="H172" s="258">
        <f t="shared" si="12"/>
        <v>4000</v>
      </c>
      <c r="I172" s="259">
        <f t="shared" si="13"/>
        <v>4600</v>
      </c>
      <c r="J172" s="260"/>
      <c r="K172" s="259">
        <f t="shared" si="11"/>
        <v>7000</v>
      </c>
      <c r="L172" s="260"/>
      <c r="M172" s="260"/>
      <c r="N172" s="259">
        <f t="shared" si="14"/>
        <v>1000</v>
      </c>
    </row>
    <row r="173" spans="1:14">
      <c r="A173" s="247"/>
      <c r="B173" s="261" t="s">
        <v>84</v>
      </c>
      <c r="C173" s="261" t="s">
        <v>108</v>
      </c>
      <c r="D173" s="261" t="s">
        <v>334</v>
      </c>
      <c r="E173" s="268">
        <v>378534</v>
      </c>
      <c r="F173" s="267">
        <v>43714</v>
      </c>
      <c r="G173" s="261" t="s">
        <v>548</v>
      </c>
      <c r="H173" s="258">
        <f t="shared" si="12"/>
        <v>4000</v>
      </c>
      <c r="I173" s="259">
        <f t="shared" si="13"/>
        <v>4600</v>
      </c>
      <c r="J173" s="260"/>
      <c r="K173" s="259">
        <f t="shared" si="11"/>
        <v>7000</v>
      </c>
      <c r="L173" s="260"/>
      <c r="M173" s="260"/>
      <c r="N173" s="259">
        <f t="shared" si="14"/>
        <v>1000</v>
      </c>
    </row>
    <row r="174" spans="1:14">
      <c r="A174" s="247"/>
      <c r="B174" s="261" t="s">
        <v>77</v>
      </c>
      <c r="C174" s="261" t="s">
        <v>104</v>
      </c>
      <c r="D174" s="261" t="s">
        <v>335</v>
      </c>
      <c r="E174" s="268">
        <v>378195</v>
      </c>
      <c r="F174" s="267">
        <v>43706</v>
      </c>
      <c r="G174" s="261" t="s">
        <v>548</v>
      </c>
      <c r="H174" s="258">
        <f t="shared" si="12"/>
        <v>4000</v>
      </c>
      <c r="I174" s="259">
        <f t="shared" si="13"/>
        <v>4600</v>
      </c>
      <c r="J174" s="260"/>
      <c r="K174" s="259">
        <f t="shared" si="11"/>
        <v>7000</v>
      </c>
      <c r="L174" s="260"/>
      <c r="M174" s="260"/>
      <c r="N174" s="259">
        <f t="shared" si="14"/>
        <v>1000</v>
      </c>
    </row>
    <row r="175" spans="1:14">
      <c r="A175" s="247"/>
      <c r="B175" s="261" t="s">
        <v>81</v>
      </c>
      <c r="C175" s="261" t="s">
        <v>141</v>
      </c>
      <c r="D175" s="261" t="s">
        <v>336</v>
      </c>
      <c r="E175" s="268">
        <v>378313</v>
      </c>
      <c r="F175" s="267">
        <v>43710</v>
      </c>
      <c r="G175" s="261" t="s">
        <v>548</v>
      </c>
      <c r="H175" s="258">
        <f t="shared" si="12"/>
        <v>4000</v>
      </c>
      <c r="I175" s="259">
        <f t="shared" si="13"/>
        <v>4600</v>
      </c>
      <c r="J175" s="260"/>
      <c r="K175" s="259">
        <f t="shared" si="11"/>
        <v>7000</v>
      </c>
      <c r="L175" s="260"/>
      <c r="M175" s="260"/>
      <c r="N175" s="259">
        <f t="shared" si="14"/>
        <v>1000</v>
      </c>
    </row>
    <row r="176" spans="1:14">
      <c r="A176" s="247"/>
      <c r="B176" s="261" t="s">
        <v>81</v>
      </c>
      <c r="C176" s="261" t="s">
        <v>141</v>
      </c>
      <c r="D176" s="261" t="s">
        <v>337</v>
      </c>
      <c r="E176" s="268">
        <v>378230</v>
      </c>
      <c r="F176" s="267">
        <v>43706</v>
      </c>
      <c r="G176" s="261" t="s">
        <v>548</v>
      </c>
      <c r="H176" s="258">
        <f t="shared" si="12"/>
        <v>4000</v>
      </c>
      <c r="I176" s="259">
        <f t="shared" si="13"/>
        <v>4600</v>
      </c>
      <c r="J176" s="260"/>
      <c r="K176" s="259">
        <f t="shared" si="11"/>
        <v>7000</v>
      </c>
      <c r="L176" s="260"/>
      <c r="M176" s="260"/>
      <c r="N176" s="259">
        <f t="shared" si="14"/>
        <v>1000</v>
      </c>
    </row>
    <row r="177" spans="1:14">
      <c r="A177" s="247"/>
      <c r="B177" s="261" t="s">
        <v>81</v>
      </c>
      <c r="C177" s="261" t="s">
        <v>141</v>
      </c>
      <c r="D177" s="261" t="s">
        <v>338</v>
      </c>
      <c r="E177" s="268">
        <v>378225</v>
      </c>
      <c r="F177" s="267">
        <v>43706</v>
      </c>
      <c r="G177" s="261" t="s">
        <v>548</v>
      </c>
      <c r="H177" s="258">
        <f t="shared" si="12"/>
        <v>4000</v>
      </c>
      <c r="I177" s="259">
        <f t="shared" si="13"/>
        <v>4600</v>
      </c>
      <c r="J177" s="260"/>
      <c r="K177" s="259">
        <f t="shared" si="11"/>
        <v>7000</v>
      </c>
      <c r="L177" s="260"/>
      <c r="M177" s="260"/>
      <c r="N177" s="259">
        <f t="shared" si="14"/>
        <v>1000</v>
      </c>
    </row>
    <row r="178" spans="1:14">
      <c r="A178" s="247"/>
      <c r="B178" s="261" t="s">
        <v>81</v>
      </c>
      <c r="C178" s="261" t="s">
        <v>141</v>
      </c>
      <c r="D178" s="261" t="s">
        <v>339</v>
      </c>
      <c r="E178" s="268">
        <v>378221</v>
      </c>
      <c r="F178" s="267">
        <v>43706</v>
      </c>
      <c r="G178" s="261" t="s">
        <v>548</v>
      </c>
      <c r="H178" s="258">
        <f t="shared" si="12"/>
        <v>4000</v>
      </c>
      <c r="I178" s="259">
        <f t="shared" si="13"/>
        <v>4600</v>
      </c>
      <c r="J178" s="260"/>
      <c r="K178" s="259">
        <f t="shared" si="11"/>
        <v>7000</v>
      </c>
      <c r="L178" s="260"/>
      <c r="M178" s="260"/>
      <c r="N178" s="259">
        <f t="shared" si="14"/>
        <v>1000</v>
      </c>
    </row>
    <row r="179" spans="1:14">
      <c r="A179" s="247"/>
      <c r="B179" s="261" t="s">
        <v>84</v>
      </c>
      <c r="C179" s="261" t="s">
        <v>86</v>
      </c>
      <c r="D179" s="261" t="s">
        <v>340</v>
      </c>
      <c r="E179" s="268">
        <v>378284</v>
      </c>
      <c r="F179" s="267">
        <v>43706</v>
      </c>
      <c r="G179" s="261" t="s">
        <v>548</v>
      </c>
      <c r="H179" s="258">
        <f t="shared" si="12"/>
        <v>4000</v>
      </c>
      <c r="I179" s="259">
        <f t="shared" si="13"/>
        <v>4600</v>
      </c>
      <c r="J179" s="260"/>
      <c r="K179" s="259">
        <f t="shared" si="11"/>
        <v>7000</v>
      </c>
      <c r="L179" s="260"/>
      <c r="M179" s="260"/>
      <c r="N179" s="259">
        <f t="shared" si="14"/>
        <v>1000</v>
      </c>
    </row>
    <row r="180" spans="1:14">
      <c r="A180" s="247"/>
      <c r="B180" s="261" t="s">
        <v>84</v>
      </c>
      <c r="C180" s="261" t="s">
        <v>124</v>
      </c>
      <c r="D180" s="261" t="s">
        <v>341</v>
      </c>
      <c r="E180" s="268">
        <v>378244</v>
      </c>
      <c r="F180" s="267">
        <v>43706</v>
      </c>
      <c r="G180" s="261" t="s">
        <v>548</v>
      </c>
      <c r="H180" s="258">
        <f t="shared" si="12"/>
        <v>4000</v>
      </c>
      <c r="I180" s="259">
        <f t="shared" si="13"/>
        <v>4600</v>
      </c>
      <c r="J180" s="260"/>
      <c r="K180" s="259">
        <f t="shared" si="11"/>
        <v>7000</v>
      </c>
      <c r="L180" s="260"/>
      <c r="M180" s="260"/>
      <c r="N180" s="259">
        <f t="shared" si="14"/>
        <v>1000</v>
      </c>
    </row>
    <row r="181" spans="1:14">
      <c r="A181" s="247"/>
      <c r="B181" s="261" t="s">
        <v>84</v>
      </c>
      <c r="C181" s="261" t="s">
        <v>124</v>
      </c>
      <c r="D181" s="261" t="s">
        <v>342</v>
      </c>
      <c r="E181" s="268">
        <v>378192</v>
      </c>
      <c r="F181" s="267">
        <v>43706</v>
      </c>
      <c r="G181" s="261" t="s">
        <v>548</v>
      </c>
      <c r="H181" s="258">
        <f t="shared" si="12"/>
        <v>4000</v>
      </c>
      <c r="I181" s="259">
        <f t="shared" si="13"/>
        <v>4600</v>
      </c>
      <c r="J181" s="260"/>
      <c r="K181" s="259">
        <f t="shared" si="11"/>
        <v>7000</v>
      </c>
      <c r="L181" s="260"/>
      <c r="M181" s="260"/>
      <c r="N181" s="259">
        <f t="shared" si="14"/>
        <v>1000</v>
      </c>
    </row>
    <row r="182" spans="1:14">
      <c r="A182" s="247"/>
      <c r="B182" s="261" t="s">
        <v>112</v>
      </c>
      <c r="C182" s="261" t="s">
        <v>558</v>
      </c>
      <c r="D182" s="261" t="s">
        <v>343</v>
      </c>
      <c r="E182" s="268">
        <v>378164</v>
      </c>
      <c r="F182" s="267">
        <v>43706</v>
      </c>
      <c r="G182" s="261" t="s">
        <v>548</v>
      </c>
      <c r="H182" s="258">
        <f t="shared" si="12"/>
        <v>4000</v>
      </c>
      <c r="I182" s="259">
        <f t="shared" si="13"/>
        <v>4600</v>
      </c>
      <c r="J182" s="260"/>
      <c r="K182" s="259">
        <f t="shared" si="11"/>
        <v>7000</v>
      </c>
      <c r="L182" s="260"/>
      <c r="M182" s="260"/>
      <c r="N182" s="259">
        <f t="shared" si="14"/>
        <v>1000</v>
      </c>
    </row>
    <row r="183" spans="1:14">
      <c r="A183" s="247"/>
      <c r="B183" s="261" t="s">
        <v>77</v>
      </c>
      <c r="C183" s="261" t="s">
        <v>142</v>
      </c>
      <c r="D183" s="261" t="s">
        <v>344</v>
      </c>
      <c r="E183" s="268">
        <v>378576</v>
      </c>
      <c r="F183" s="267">
        <v>43714</v>
      </c>
      <c r="G183" s="261" t="s">
        <v>548</v>
      </c>
      <c r="H183" s="258">
        <f t="shared" si="12"/>
        <v>4000</v>
      </c>
      <c r="I183" s="259">
        <f t="shared" si="13"/>
        <v>4600</v>
      </c>
      <c r="J183" s="260"/>
      <c r="K183" s="259">
        <f t="shared" si="11"/>
        <v>7000</v>
      </c>
      <c r="L183" s="260"/>
      <c r="M183" s="260"/>
      <c r="N183" s="259">
        <f t="shared" si="14"/>
        <v>1000</v>
      </c>
    </row>
    <row r="184" spans="1:14">
      <c r="A184" s="247"/>
      <c r="B184" s="261" t="s">
        <v>84</v>
      </c>
      <c r="C184" s="261" t="s">
        <v>118</v>
      </c>
      <c r="D184" s="261" t="s">
        <v>345</v>
      </c>
      <c r="E184" s="268">
        <v>378203</v>
      </c>
      <c r="F184" s="267">
        <v>43706</v>
      </c>
      <c r="G184" s="261" t="s">
        <v>548</v>
      </c>
      <c r="H184" s="258">
        <f t="shared" si="12"/>
        <v>4000</v>
      </c>
      <c r="I184" s="259">
        <f t="shared" si="13"/>
        <v>4600</v>
      </c>
      <c r="J184" s="260"/>
      <c r="K184" s="259">
        <f t="shared" si="11"/>
        <v>7000</v>
      </c>
      <c r="L184" s="260"/>
      <c r="M184" s="260"/>
      <c r="N184" s="259">
        <f t="shared" si="14"/>
        <v>1000</v>
      </c>
    </row>
    <row r="185" spans="1:14">
      <c r="A185" s="247"/>
      <c r="B185" s="261" t="s">
        <v>110</v>
      </c>
      <c r="C185" s="261" t="s">
        <v>143</v>
      </c>
      <c r="D185" s="261" t="s">
        <v>346</v>
      </c>
      <c r="E185" s="268">
        <v>378380</v>
      </c>
      <c r="F185" s="267">
        <v>43711</v>
      </c>
      <c r="G185" s="261" t="s">
        <v>548</v>
      </c>
      <c r="H185" s="258">
        <f t="shared" si="12"/>
        <v>4000</v>
      </c>
      <c r="I185" s="259">
        <f t="shared" si="13"/>
        <v>4600</v>
      </c>
      <c r="J185" s="260"/>
      <c r="K185" s="259">
        <f t="shared" si="11"/>
        <v>7000</v>
      </c>
      <c r="L185" s="260"/>
      <c r="M185" s="260"/>
      <c r="N185" s="259">
        <f t="shared" si="14"/>
        <v>1000</v>
      </c>
    </row>
    <row r="186" spans="1:14">
      <c r="A186" s="247"/>
      <c r="B186" s="261" t="s">
        <v>110</v>
      </c>
      <c r="C186" s="261" t="s">
        <v>553</v>
      </c>
      <c r="D186" s="261" t="s">
        <v>347</v>
      </c>
      <c r="E186" s="268">
        <v>378299</v>
      </c>
      <c r="F186" s="267">
        <v>43706</v>
      </c>
      <c r="G186" s="261" t="s">
        <v>548</v>
      </c>
      <c r="H186" s="258">
        <f t="shared" si="12"/>
        <v>4000</v>
      </c>
      <c r="I186" s="259">
        <f t="shared" si="13"/>
        <v>4600</v>
      </c>
      <c r="J186" s="260"/>
      <c r="K186" s="259">
        <f t="shared" si="11"/>
        <v>7000</v>
      </c>
      <c r="L186" s="260"/>
      <c r="M186" s="260"/>
      <c r="N186" s="259">
        <f t="shared" si="14"/>
        <v>1000</v>
      </c>
    </row>
    <row r="187" spans="1:14">
      <c r="A187" s="247"/>
      <c r="B187" s="261" t="s">
        <v>110</v>
      </c>
      <c r="C187" s="261" t="s">
        <v>145</v>
      </c>
      <c r="D187" s="261" t="s">
        <v>348</v>
      </c>
      <c r="E187" s="268">
        <v>378232</v>
      </c>
      <c r="F187" s="267">
        <v>43706</v>
      </c>
      <c r="G187" s="261" t="s">
        <v>548</v>
      </c>
      <c r="H187" s="258">
        <f t="shared" si="12"/>
        <v>4000</v>
      </c>
      <c r="I187" s="259">
        <f t="shared" si="13"/>
        <v>4600</v>
      </c>
      <c r="J187" s="260"/>
      <c r="K187" s="259">
        <f t="shared" si="11"/>
        <v>7000</v>
      </c>
      <c r="L187" s="260"/>
      <c r="M187" s="260"/>
      <c r="N187" s="259">
        <f t="shared" si="14"/>
        <v>1000</v>
      </c>
    </row>
    <row r="188" spans="1:14">
      <c r="A188" s="247"/>
      <c r="B188" s="261" t="s">
        <v>88</v>
      </c>
      <c r="C188" s="261" t="s">
        <v>111</v>
      </c>
      <c r="D188" s="261" t="s">
        <v>349</v>
      </c>
      <c r="E188" s="268">
        <v>378602</v>
      </c>
      <c r="F188" s="267">
        <v>43714</v>
      </c>
      <c r="G188" s="261" t="s">
        <v>548</v>
      </c>
      <c r="H188" s="258">
        <f t="shared" si="12"/>
        <v>4000</v>
      </c>
      <c r="I188" s="259">
        <f t="shared" si="13"/>
        <v>4600</v>
      </c>
      <c r="J188" s="260"/>
      <c r="K188" s="259">
        <f t="shared" si="11"/>
        <v>7000</v>
      </c>
      <c r="L188" s="260"/>
      <c r="M188" s="260"/>
      <c r="N188" s="259">
        <f t="shared" si="14"/>
        <v>1000</v>
      </c>
    </row>
    <row r="189" spans="1:14">
      <c r="A189" s="247"/>
      <c r="B189" s="261" t="s">
        <v>88</v>
      </c>
      <c r="C189" s="261" t="s">
        <v>146</v>
      </c>
      <c r="D189" s="261" t="s">
        <v>350</v>
      </c>
      <c r="E189" s="268">
        <v>378383</v>
      </c>
      <c r="F189" s="267">
        <v>43711</v>
      </c>
      <c r="G189" s="261" t="s">
        <v>548</v>
      </c>
      <c r="H189" s="258">
        <f t="shared" si="12"/>
        <v>4000</v>
      </c>
      <c r="I189" s="259">
        <f t="shared" si="13"/>
        <v>4600</v>
      </c>
      <c r="J189" s="260"/>
      <c r="K189" s="259">
        <f t="shared" si="11"/>
        <v>7000</v>
      </c>
      <c r="L189" s="260"/>
      <c r="M189" s="260"/>
      <c r="N189" s="259">
        <f t="shared" si="14"/>
        <v>1000</v>
      </c>
    </row>
    <row r="190" spans="1:14">
      <c r="A190" s="247"/>
      <c r="B190" s="261" t="s">
        <v>88</v>
      </c>
      <c r="C190" s="261" t="s">
        <v>111</v>
      </c>
      <c r="D190" s="261" t="s">
        <v>351</v>
      </c>
      <c r="E190" s="268">
        <v>378480</v>
      </c>
      <c r="F190" s="267">
        <v>43714</v>
      </c>
      <c r="G190" s="261" t="s">
        <v>548</v>
      </c>
      <c r="H190" s="258">
        <f t="shared" si="12"/>
        <v>4000</v>
      </c>
      <c r="I190" s="259">
        <f t="shared" si="13"/>
        <v>4600</v>
      </c>
      <c r="J190" s="260"/>
      <c r="K190" s="259">
        <f t="shared" si="11"/>
        <v>7000</v>
      </c>
      <c r="L190" s="260"/>
      <c r="M190" s="260"/>
      <c r="N190" s="259">
        <f t="shared" si="14"/>
        <v>1000</v>
      </c>
    </row>
    <row r="191" spans="1:14">
      <c r="A191" s="247"/>
      <c r="B191" s="261" t="s">
        <v>88</v>
      </c>
      <c r="C191" s="261" t="s">
        <v>556</v>
      </c>
      <c r="D191" s="261" t="s">
        <v>352</v>
      </c>
      <c r="E191" s="268">
        <v>378574</v>
      </c>
      <c r="F191" s="267">
        <v>43714</v>
      </c>
      <c r="G191" s="261" t="s">
        <v>548</v>
      </c>
      <c r="H191" s="258">
        <f t="shared" si="12"/>
        <v>4000</v>
      </c>
      <c r="I191" s="259">
        <f t="shared" si="13"/>
        <v>4600</v>
      </c>
      <c r="J191" s="260"/>
      <c r="K191" s="259">
        <f t="shared" si="11"/>
        <v>7000</v>
      </c>
      <c r="L191" s="260"/>
      <c r="M191" s="260"/>
      <c r="N191" s="259">
        <f t="shared" si="14"/>
        <v>1000</v>
      </c>
    </row>
    <row r="192" spans="1:14">
      <c r="A192" s="247"/>
      <c r="B192" s="261" t="s">
        <v>88</v>
      </c>
      <c r="C192" s="261" t="s">
        <v>556</v>
      </c>
      <c r="D192" s="261" t="s">
        <v>353</v>
      </c>
      <c r="E192" s="268">
        <v>378443</v>
      </c>
      <c r="F192" s="267">
        <v>43712</v>
      </c>
      <c r="G192" s="261" t="s">
        <v>548</v>
      </c>
      <c r="H192" s="258">
        <f t="shared" si="12"/>
        <v>4000</v>
      </c>
      <c r="I192" s="259">
        <f t="shared" si="13"/>
        <v>4600</v>
      </c>
      <c r="J192" s="260"/>
      <c r="K192" s="259">
        <f t="shared" si="11"/>
        <v>7000</v>
      </c>
      <c r="L192" s="260"/>
      <c r="M192" s="260"/>
      <c r="N192" s="259">
        <f t="shared" si="14"/>
        <v>1000</v>
      </c>
    </row>
    <row r="193" spans="1:14">
      <c r="A193" s="247"/>
      <c r="B193" s="261" t="s">
        <v>88</v>
      </c>
      <c r="C193" s="261" t="s">
        <v>147</v>
      </c>
      <c r="D193" s="261" t="s">
        <v>354</v>
      </c>
      <c r="E193" s="268">
        <v>378434</v>
      </c>
      <c r="F193" s="267">
        <v>43712</v>
      </c>
      <c r="G193" s="261" t="s">
        <v>548</v>
      </c>
      <c r="H193" s="258">
        <f t="shared" si="12"/>
        <v>4000</v>
      </c>
      <c r="I193" s="259">
        <f t="shared" si="13"/>
        <v>4600</v>
      </c>
      <c r="J193" s="260"/>
      <c r="K193" s="259">
        <f t="shared" si="11"/>
        <v>7000</v>
      </c>
      <c r="L193" s="260"/>
      <c r="M193" s="260"/>
      <c r="N193" s="259">
        <f t="shared" si="14"/>
        <v>1000</v>
      </c>
    </row>
    <row r="194" spans="1:14">
      <c r="A194" s="247"/>
      <c r="B194" s="261" t="s">
        <v>88</v>
      </c>
      <c r="C194" s="261" t="s">
        <v>111</v>
      </c>
      <c r="D194" s="261" t="s">
        <v>355</v>
      </c>
      <c r="E194" s="268">
        <v>378537</v>
      </c>
      <c r="F194" s="267">
        <v>43714</v>
      </c>
      <c r="G194" s="261" t="s">
        <v>548</v>
      </c>
      <c r="H194" s="258">
        <f t="shared" si="12"/>
        <v>4000</v>
      </c>
      <c r="I194" s="259">
        <f t="shared" si="13"/>
        <v>4600</v>
      </c>
      <c r="J194" s="260"/>
      <c r="K194" s="259">
        <f t="shared" si="11"/>
        <v>7000</v>
      </c>
      <c r="L194" s="260"/>
      <c r="M194" s="260"/>
      <c r="N194" s="259">
        <f t="shared" si="14"/>
        <v>1000</v>
      </c>
    </row>
    <row r="195" spans="1:14">
      <c r="A195" s="247"/>
      <c r="B195" s="261" t="s">
        <v>81</v>
      </c>
      <c r="C195" s="261" t="s">
        <v>121</v>
      </c>
      <c r="D195" s="261" t="s">
        <v>356</v>
      </c>
      <c r="E195" s="268">
        <v>378365</v>
      </c>
      <c r="F195" s="267">
        <v>43711</v>
      </c>
      <c r="G195" s="261" t="s">
        <v>548</v>
      </c>
      <c r="H195" s="258">
        <f t="shared" si="12"/>
        <v>4000</v>
      </c>
      <c r="I195" s="259">
        <f t="shared" si="13"/>
        <v>4600</v>
      </c>
      <c r="J195" s="260"/>
      <c r="K195" s="259">
        <f t="shared" si="11"/>
        <v>7000</v>
      </c>
      <c r="L195" s="260"/>
      <c r="M195" s="260"/>
      <c r="N195" s="259">
        <f t="shared" si="14"/>
        <v>1000</v>
      </c>
    </row>
    <row r="196" spans="1:14">
      <c r="A196" s="247"/>
      <c r="B196" s="261" t="s">
        <v>81</v>
      </c>
      <c r="C196" s="261" t="s">
        <v>121</v>
      </c>
      <c r="D196" s="261" t="s">
        <v>357</v>
      </c>
      <c r="E196" s="268">
        <v>378205</v>
      </c>
      <c r="F196" s="267">
        <v>43706</v>
      </c>
      <c r="G196" s="261" t="s">
        <v>548</v>
      </c>
      <c r="H196" s="258">
        <f t="shared" si="12"/>
        <v>4000</v>
      </c>
      <c r="I196" s="259">
        <f t="shared" si="13"/>
        <v>4600</v>
      </c>
      <c r="J196" s="260"/>
      <c r="K196" s="259">
        <f t="shared" ref="K196:K259" si="15">IF(F196&gt;0,IF(M196="",7000,""),"")</f>
        <v>7000</v>
      </c>
      <c r="L196" s="260"/>
      <c r="M196" s="260"/>
      <c r="N196" s="259">
        <f t="shared" si="14"/>
        <v>1000</v>
      </c>
    </row>
    <row r="197" spans="1:14">
      <c r="A197" s="247"/>
      <c r="B197" s="261" t="s">
        <v>84</v>
      </c>
      <c r="C197" s="261" t="s">
        <v>122</v>
      </c>
      <c r="D197" s="261" t="s">
        <v>358</v>
      </c>
      <c r="E197" s="268">
        <v>378441</v>
      </c>
      <c r="F197" s="267">
        <v>43712</v>
      </c>
      <c r="G197" s="261" t="s">
        <v>548</v>
      </c>
      <c r="H197" s="258">
        <f t="shared" si="12"/>
        <v>4000</v>
      </c>
      <c r="I197" s="259">
        <f t="shared" si="13"/>
        <v>4600</v>
      </c>
      <c r="J197" s="260"/>
      <c r="K197" s="259">
        <f t="shared" si="15"/>
        <v>7000</v>
      </c>
      <c r="L197" s="260"/>
      <c r="M197" s="260"/>
      <c r="N197" s="259">
        <f t="shared" si="14"/>
        <v>1000</v>
      </c>
    </row>
    <row r="198" spans="1:14">
      <c r="A198" s="247"/>
      <c r="B198" s="261" t="s">
        <v>84</v>
      </c>
      <c r="C198" s="261" t="s">
        <v>122</v>
      </c>
      <c r="D198" s="261" t="s">
        <v>359</v>
      </c>
      <c r="E198" s="268">
        <v>378194</v>
      </c>
      <c r="F198" s="267">
        <v>43706</v>
      </c>
      <c r="G198" s="261" t="s">
        <v>548</v>
      </c>
      <c r="H198" s="258">
        <f t="shared" si="12"/>
        <v>4000</v>
      </c>
      <c r="I198" s="259">
        <f t="shared" si="13"/>
        <v>4600</v>
      </c>
      <c r="J198" s="260"/>
      <c r="K198" s="259">
        <f t="shared" si="15"/>
        <v>7000</v>
      </c>
      <c r="L198" s="260"/>
      <c r="M198" s="260"/>
      <c r="N198" s="259">
        <f t="shared" si="14"/>
        <v>1000</v>
      </c>
    </row>
    <row r="199" spans="1:14">
      <c r="A199" s="247"/>
      <c r="B199" s="261" t="s">
        <v>84</v>
      </c>
      <c r="C199" s="261" t="s">
        <v>122</v>
      </c>
      <c r="D199" s="261" t="s">
        <v>360</v>
      </c>
      <c r="E199" s="268">
        <v>378569</v>
      </c>
      <c r="F199" s="267">
        <v>43714</v>
      </c>
      <c r="G199" s="261" t="s">
        <v>548</v>
      </c>
      <c r="H199" s="258">
        <f t="shared" si="12"/>
        <v>4000</v>
      </c>
      <c r="I199" s="259">
        <f t="shared" si="13"/>
        <v>4600</v>
      </c>
      <c r="J199" s="260"/>
      <c r="K199" s="259">
        <f t="shared" si="15"/>
        <v>7000</v>
      </c>
      <c r="L199" s="260"/>
      <c r="M199" s="260"/>
      <c r="N199" s="259">
        <f t="shared" si="14"/>
        <v>1000</v>
      </c>
    </row>
    <row r="200" spans="1:14">
      <c r="A200" s="247"/>
      <c r="B200" s="261" t="s">
        <v>84</v>
      </c>
      <c r="C200" s="261" t="s">
        <v>122</v>
      </c>
      <c r="D200" s="261" t="s">
        <v>361</v>
      </c>
      <c r="E200" s="268">
        <v>378575</v>
      </c>
      <c r="F200" s="267">
        <v>43714</v>
      </c>
      <c r="G200" s="261" t="s">
        <v>548</v>
      </c>
      <c r="H200" s="258">
        <f t="shared" si="12"/>
        <v>4000</v>
      </c>
      <c r="I200" s="259">
        <f t="shared" si="13"/>
        <v>4600</v>
      </c>
      <c r="J200" s="260"/>
      <c r="K200" s="259">
        <f t="shared" si="15"/>
        <v>7000</v>
      </c>
      <c r="L200" s="260"/>
      <c r="M200" s="260"/>
      <c r="N200" s="259">
        <f t="shared" si="14"/>
        <v>1000</v>
      </c>
    </row>
    <row r="201" spans="1:14">
      <c r="A201" s="247"/>
      <c r="B201" s="261" t="s">
        <v>84</v>
      </c>
      <c r="C201" s="261" t="s">
        <v>149</v>
      </c>
      <c r="D201" s="261" t="s">
        <v>362</v>
      </c>
      <c r="E201" s="268">
        <v>378514</v>
      </c>
      <c r="F201" s="267">
        <v>43714</v>
      </c>
      <c r="G201" s="261" t="s">
        <v>548</v>
      </c>
      <c r="H201" s="258">
        <f t="shared" si="12"/>
        <v>4000</v>
      </c>
      <c r="I201" s="259">
        <f t="shared" si="13"/>
        <v>4600</v>
      </c>
      <c r="J201" s="260"/>
      <c r="K201" s="259">
        <f t="shared" si="15"/>
        <v>7000</v>
      </c>
      <c r="L201" s="260"/>
      <c r="M201" s="260"/>
      <c r="N201" s="259">
        <f t="shared" si="14"/>
        <v>1000</v>
      </c>
    </row>
    <row r="202" spans="1:14">
      <c r="A202" s="247"/>
      <c r="B202" s="261" t="s">
        <v>112</v>
      </c>
      <c r="C202" s="261" t="s">
        <v>113</v>
      </c>
      <c r="D202" s="261" t="s">
        <v>363</v>
      </c>
      <c r="E202" s="268">
        <v>378206</v>
      </c>
      <c r="F202" s="267">
        <v>43706</v>
      </c>
      <c r="G202" s="261" t="s">
        <v>548</v>
      </c>
      <c r="H202" s="258">
        <f t="shared" si="12"/>
        <v>4000</v>
      </c>
      <c r="I202" s="259">
        <f t="shared" si="13"/>
        <v>4600</v>
      </c>
      <c r="J202" s="260"/>
      <c r="K202" s="259">
        <f t="shared" si="15"/>
        <v>7000</v>
      </c>
      <c r="L202" s="260"/>
      <c r="M202" s="260"/>
      <c r="N202" s="259">
        <f t="shared" si="14"/>
        <v>1000</v>
      </c>
    </row>
    <row r="203" spans="1:14">
      <c r="A203" s="247"/>
      <c r="B203" s="261" t="s">
        <v>112</v>
      </c>
      <c r="C203" s="261" t="s">
        <v>113</v>
      </c>
      <c r="D203" s="261" t="s">
        <v>364</v>
      </c>
      <c r="E203" s="268">
        <v>378153</v>
      </c>
      <c r="F203" s="267">
        <v>43706</v>
      </c>
      <c r="G203" s="261" t="s">
        <v>548</v>
      </c>
      <c r="H203" s="258">
        <f t="shared" si="12"/>
        <v>4000</v>
      </c>
      <c r="I203" s="259">
        <f t="shared" si="13"/>
        <v>4600</v>
      </c>
      <c r="J203" s="260"/>
      <c r="K203" s="259">
        <f t="shared" si="15"/>
        <v>7000</v>
      </c>
      <c r="L203" s="260"/>
      <c r="M203" s="260"/>
      <c r="N203" s="259">
        <f t="shared" si="14"/>
        <v>1000</v>
      </c>
    </row>
    <row r="204" spans="1:14">
      <c r="A204" s="247"/>
      <c r="B204" s="261" t="s">
        <v>112</v>
      </c>
      <c r="C204" s="261" t="s">
        <v>113</v>
      </c>
      <c r="D204" s="261" t="s">
        <v>365</v>
      </c>
      <c r="E204" s="268">
        <v>378353</v>
      </c>
      <c r="F204" s="267">
        <v>43710</v>
      </c>
      <c r="G204" s="261" t="s">
        <v>548</v>
      </c>
      <c r="H204" s="258">
        <f t="shared" si="12"/>
        <v>4000</v>
      </c>
      <c r="I204" s="259">
        <f t="shared" si="13"/>
        <v>4600</v>
      </c>
      <c r="J204" s="260"/>
      <c r="K204" s="259">
        <f t="shared" si="15"/>
        <v>7000</v>
      </c>
      <c r="L204" s="260"/>
      <c r="M204" s="260"/>
      <c r="N204" s="259">
        <f t="shared" si="14"/>
        <v>1000</v>
      </c>
    </row>
    <row r="205" spans="1:14">
      <c r="A205" s="247"/>
      <c r="B205" s="261" t="s">
        <v>112</v>
      </c>
      <c r="C205" s="261" t="s">
        <v>113</v>
      </c>
      <c r="D205" s="261" t="s">
        <v>366</v>
      </c>
      <c r="E205" s="268">
        <v>378394</v>
      </c>
      <c r="F205" s="267">
        <v>43711</v>
      </c>
      <c r="G205" s="261" t="s">
        <v>548</v>
      </c>
      <c r="H205" s="258">
        <f t="shared" si="12"/>
        <v>4000</v>
      </c>
      <c r="I205" s="259">
        <f t="shared" si="13"/>
        <v>4600</v>
      </c>
      <c r="J205" s="260"/>
      <c r="K205" s="259">
        <f t="shared" si="15"/>
        <v>7000</v>
      </c>
      <c r="L205" s="260"/>
      <c r="M205" s="260"/>
      <c r="N205" s="259">
        <f t="shared" si="14"/>
        <v>1000</v>
      </c>
    </row>
    <row r="206" spans="1:14">
      <c r="A206" s="247"/>
      <c r="B206" s="261" t="s">
        <v>112</v>
      </c>
      <c r="C206" s="261" t="s">
        <v>113</v>
      </c>
      <c r="D206" s="261" t="s">
        <v>367</v>
      </c>
      <c r="E206" s="268">
        <v>378190</v>
      </c>
      <c r="F206" s="267">
        <v>43706</v>
      </c>
      <c r="G206" s="261" t="s">
        <v>548</v>
      </c>
      <c r="H206" s="258">
        <f t="shared" si="12"/>
        <v>4000</v>
      </c>
      <c r="I206" s="259">
        <f t="shared" si="13"/>
        <v>4600</v>
      </c>
      <c r="J206" s="260"/>
      <c r="K206" s="259">
        <f t="shared" si="15"/>
        <v>7000</v>
      </c>
      <c r="L206" s="260"/>
      <c r="M206" s="260"/>
      <c r="N206" s="259">
        <f t="shared" si="14"/>
        <v>1000</v>
      </c>
    </row>
    <row r="207" spans="1:14">
      <c r="A207" s="247"/>
      <c r="B207" s="261" t="s">
        <v>112</v>
      </c>
      <c r="C207" s="261" t="s">
        <v>113</v>
      </c>
      <c r="D207" s="261" t="s">
        <v>368</v>
      </c>
      <c r="E207" s="268">
        <v>378551</v>
      </c>
      <c r="F207" s="267">
        <v>43714</v>
      </c>
      <c r="G207" s="261" t="s">
        <v>548</v>
      </c>
      <c r="H207" s="258">
        <f t="shared" si="12"/>
        <v>4000</v>
      </c>
      <c r="I207" s="259">
        <f t="shared" si="13"/>
        <v>4600</v>
      </c>
      <c r="J207" s="260"/>
      <c r="K207" s="259">
        <f t="shared" si="15"/>
        <v>7000</v>
      </c>
      <c r="L207" s="260"/>
      <c r="M207" s="260"/>
      <c r="N207" s="259">
        <f t="shared" si="14"/>
        <v>1000</v>
      </c>
    </row>
    <row r="208" spans="1:14">
      <c r="A208" s="247"/>
      <c r="B208" s="261" t="s">
        <v>112</v>
      </c>
      <c r="C208" s="261" t="s">
        <v>113</v>
      </c>
      <c r="D208" s="261" t="s">
        <v>369</v>
      </c>
      <c r="E208" s="268">
        <v>378513</v>
      </c>
      <c r="F208" s="267">
        <v>43714</v>
      </c>
      <c r="G208" s="261" t="s">
        <v>548</v>
      </c>
      <c r="H208" s="258">
        <f t="shared" si="12"/>
        <v>4000</v>
      </c>
      <c r="I208" s="259">
        <f t="shared" si="13"/>
        <v>4600</v>
      </c>
      <c r="J208" s="260"/>
      <c r="K208" s="259">
        <f t="shared" si="15"/>
        <v>7000</v>
      </c>
      <c r="L208" s="260"/>
      <c r="M208" s="260"/>
      <c r="N208" s="259">
        <f t="shared" si="14"/>
        <v>1000</v>
      </c>
    </row>
    <row r="209" spans="1:14">
      <c r="A209" s="247"/>
      <c r="B209" s="261" t="s">
        <v>112</v>
      </c>
      <c r="C209" s="261" t="s">
        <v>113</v>
      </c>
      <c r="D209" s="261" t="s">
        <v>370</v>
      </c>
      <c r="E209" s="268">
        <v>378566</v>
      </c>
      <c r="F209" s="267">
        <v>43714</v>
      </c>
      <c r="G209" s="261" t="s">
        <v>548</v>
      </c>
      <c r="H209" s="258">
        <f t="shared" si="12"/>
        <v>4000</v>
      </c>
      <c r="I209" s="259">
        <f t="shared" si="13"/>
        <v>4600</v>
      </c>
      <c r="J209" s="260"/>
      <c r="K209" s="259">
        <f t="shared" si="15"/>
        <v>7000</v>
      </c>
      <c r="L209" s="260"/>
      <c r="M209" s="260"/>
      <c r="N209" s="259">
        <f t="shared" si="14"/>
        <v>1000</v>
      </c>
    </row>
    <row r="210" spans="1:14">
      <c r="A210" s="247"/>
      <c r="B210" s="261" t="s">
        <v>112</v>
      </c>
      <c r="C210" s="261" t="s">
        <v>113</v>
      </c>
      <c r="D210" s="261" t="s">
        <v>371</v>
      </c>
      <c r="E210" s="268">
        <v>378158</v>
      </c>
      <c r="F210" s="267">
        <v>43706</v>
      </c>
      <c r="G210" s="261" t="s">
        <v>548</v>
      </c>
      <c r="H210" s="258">
        <f t="shared" si="12"/>
        <v>4000</v>
      </c>
      <c r="I210" s="259">
        <f t="shared" si="13"/>
        <v>4600</v>
      </c>
      <c r="J210" s="260"/>
      <c r="K210" s="259">
        <f t="shared" si="15"/>
        <v>7000</v>
      </c>
      <c r="L210" s="260"/>
      <c r="M210" s="260"/>
      <c r="N210" s="259">
        <f t="shared" si="14"/>
        <v>1000</v>
      </c>
    </row>
    <row r="211" spans="1:14">
      <c r="A211" s="247"/>
      <c r="B211" s="261" t="s">
        <v>112</v>
      </c>
      <c r="C211" s="261" t="s">
        <v>113</v>
      </c>
      <c r="D211" s="261" t="s">
        <v>372</v>
      </c>
      <c r="E211" s="268">
        <v>378182</v>
      </c>
      <c r="F211" s="267">
        <v>43706</v>
      </c>
      <c r="G211" s="261" t="s">
        <v>548</v>
      </c>
      <c r="H211" s="258">
        <f t="shared" si="12"/>
        <v>4000</v>
      </c>
      <c r="I211" s="259">
        <f t="shared" si="13"/>
        <v>4600</v>
      </c>
      <c r="J211" s="260"/>
      <c r="K211" s="259">
        <f t="shared" si="15"/>
        <v>7000</v>
      </c>
      <c r="L211" s="260"/>
      <c r="M211" s="260"/>
      <c r="N211" s="259">
        <f t="shared" si="14"/>
        <v>1000</v>
      </c>
    </row>
    <row r="212" spans="1:14">
      <c r="A212" s="247"/>
      <c r="B212" s="261" t="s">
        <v>112</v>
      </c>
      <c r="C212" s="261" t="s">
        <v>113</v>
      </c>
      <c r="D212" s="261" t="s">
        <v>373</v>
      </c>
      <c r="E212" s="268">
        <v>378521</v>
      </c>
      <c r="F212" s="267">
        <v>43714</v>
      </c>
      <c r="G212" s="261" t="s">
        <v>548</v>
      </c>
      <c r="H212" s="258">
        <f t="shared" si="12"/>
        <v>4000</v>
      </c>
      <c r="I212" s="259">
        <f t="shared" si="13"/>
        <v>4600</v>
      </c>
      <c r="J212" s="260"/>
      <c r="K212" s="259">
        <f t="shared" si="15"/>
        <v>7000</v>
      </c>
      <c r="L212" s="260"/>
      <c r="M212" s="260"/>
      <c r="N212" s="259">
        <f t="shared" si="14"/>
        <v>1000</v>
      </c>
    </row>
    <row r="213" spans="1:14">
      <c r="A213" s="247"/>
      <c r="B213" s="261" t="s">
        <v>112</v>
      </c>
      <c r="C213" s="261" t="s">
        <v>113</v>
      </c>
      <c r="D213" s="261" t="s">
        <v>374</v>
      </c>
      <c r="E213" s="268">
        <v>378174</v>
      </c>
      <c r="F213" s="267">
        <v>43706</v>
      </c>
      <c r="G213" s="261" t="s">
        <v>548</v>
      </c>
      <c r="H213" s="258">
        <f t="shared" si="12"/>
        <v>4000</v>
      </c>
      <c r="I213" s="259">
        <f t="shared" si="13"/>
        <v>4600</v>
      </c>
      <c r="J213" s="260"/>
      <c r="K213" s="259">
        <f t="shared" si="15"/>
        <v>7000</v>
      </c>
      <c r="L213" s="260"/>
      <c r="M213" s="260"/>
      <c r="N213" s="259">
        <f t="shared" si="14"/>
        <v>1000</v>
      </c>
    </row>
    <row r="214" spans="1:14">
      <c r="A214" s="247"/>
      <c r="B214" s="261" t="s">
        <v>87</v>
      </c>
      <c r="C214" s="261" t="s">
        <v>133</v>
      </c>
      <c r="D214" s="261" t="s">
        <v>375</v>
      </c>
      <c r="E214" s="268">
        <v>378550</v>
      </c>
      <c r="F214" s="267">
        <v>43714</v>
      </c>
      <c r="G214" s="261" t="s">
        <v>548</v>
      </c>
      <c r="H214" s="258">
        <f t="shared" si="12"/>
        <v>4000</v>
      </c>
      <c r="I214" s="259">
        <f t="shared" si="13"/>
        <v>4600</v>
      </c>
      <c r="J214" s="260"/>
      <c r="K214" s="259">
        <f t="shared" si="15"/>
        <v>7000</v>
      </c>
      <c r="L214" s="260"/>
      <c r="M214" s="260"/>
      <c r="N214" s="259">
        <f t="shared" si="14"/>
        <v>1000</v>
      </c>
    </row>
    <row r="215" spans="1:14">
      <c r="A215" s="247"/>
      <c r="B215" s="261" t="s">
        <v>554</v>
      </c>
      <c r="C215" s="261" t="s">
        <v>555</v>
      </c>
      <c r="D215" s="261" t="s">
        <v>376</v>
      </c>
      <c r="E215" s="268">
        <v>378501</v>
      </c>
      <c r="F215" s="267">
        <v>43714</v>
      </c>
      <c r="G215" s="261" t="s">
        <v>548</v>
      </c>
      <c r="H215" s="258">
        <f t="shared" si="12"/>
        <v>4000</v>
      </c>
      <c r="I215" s="259">
        <f t="shared" si="13"/>
        <v>4600</v>
      </c>
      <c r="J215" s="260"/>
      <c r="K215" s="259">
        <f t="shared" si="15"/>
        <v>7000</v>
      </c>
      <c r="L215" s="260"/>
      <c r="M215" s="260"/>
      <c r="N215" s="259">
        <f t="shared" si="14"/>
        <v>1000</v>
      </c>
    </row>
    <row r="216" spans="1:14">
      <c r="A216" s="247"/>
      <c r="B216" s="261" t="s">
        <v>77</v>
      </c>
      <c r="C216" s="261" t="s">
        <v>114</v>
      </c>
      <c r="D216" s="261" t="s">
        <v>377</v>
      </c>
      <c r="E216" s="268">
        <v>378269</v>
      </c>
      <c r="F216" s="267">
        <v>43706</v>
      </c>
      <c r="G216" s="261" t="s">
        <v>548</v>
      </c>
      <c r="H216" s="258">
        <f t="shared" si="12"/>
        <v>4000</v>
      </c>
      <c r="I216" s="259">
        <f t="shared" si="13"/>
        <v>4600</v>
      </c>
      <c r="J216" s="260"/>
      <c r="K216" s="259">
        <f t="shared" si="15"/>
        <v>7000</v>
      </c>
      <c r="L216" s="260"/>
      <c r="M216" s="260"/>
      <c r="N216" s="259">
        <f t="shared" si="14"/>
        <v>1000</v>
      </c>
    </row>
    <row r="217" spans="1:14">
      <c r="A217" s="247"/>
      <c r="B217" s="261" t="s">
        <v>77</v>
      </c>
      <c r="C217" s="261" t="s">
        <v>114</v>
      </c>
      <c r="D217" s="261" t="s">
        <v>378</v>
      </c>
      <c r="E217" s="268">
        <v>378561</v>
      </c>
      <c r="F217" s="267">
        <v>43714</v>
      </c>
      <c r="G217" s="261" t="s">
        <v>548</v>
      </c>
      <c r="H217" s="258">
        <f t="shared" si="12"/>
        <v>4000</v>
      </c>
      <c r="I217" s="259">
        <f t="shared" si="13"/>
        <v>4600</v>
      </c>
      <c r="J217" s="260"/>
      <c r="K217" s="259">
        <f t="shared" si="15"/>
        <v>7000</v>
      </c>
      <c r="L217" s="260"/>
      <c r="M217" s="260"/>
      <c r="N217" s="259">
        <f t="shared" si="14"/>
        <v>1000</v>
      </c>
    </row>
    <row r="218" spans="1:14">
      <c r="A218" s="247"/>
      <c r="B218" s="261" t="s">
        <v>77</v>
      </c>
      <c r="C218" s="261" t="s">
        <v>114</v>
      </c>
      <c r="D218" s="261" t="s">
        <v>379</v>
      </c>
      <c r="E218" s="268">
        <v>378512</v>
      </c>
      <c r="F218" s="267">
        <v>43714</v>
      </c>
      <c r="G218" s="261" t="s">
        <v>548</v>
      </c>
      <c r="H218" s="258">
        <f t="shared" si="12"/>
        <v>4000</v>
      </c>
      <c r="I218" s="259">
        <f t="shared" si="13"/>
        <v>4600</v>
      </c>
      <c r="J218" s="260"/>
      <c r="K218" s="259">
        <f t="shared" si="15"/>
        <v>7000</v>
      </c>
      <c r="L218" s="260"/>
      <c r="M218" s="260"/>
      <c r="N218" s="259">
        <f t="shared" si="14"/>
        <v>1000</v>
      </c>
    </row>
    <row r="219" spans="1:14">
      <c r="A219" s="247"/>
      <c r="B219" s="261" t="s">
        <v>77</v>
      </c>
      <c r="C219" s="261" t="s">
        <v>106</v>
      </c>
      <c r="D219" s="261" t="s">
        <v>380</v>
      </c>
      <c r="E219" s="268">
        <v>378372</v>
      </c>
      <c r="F219" s="267">
        <v>43711</v>
      </c>
      <c r="G219" s="261" t="s">
        <v>548</v>
      </c>
      <c r="H219" s="258">
        <f t="shared" si="12"/>
        <v>4000</v>
      </c>
      <c r="I219" s="259">
        <f t="shared" si="13"/>
        <v>4600</v>
      </c>
      <c r="J219" s="260"/>
      <c r="K219" s="259">
        <f t="shared" si="15"/>
        <v>7000</v>
      </c>
      <c r="L219" s="260"/>
      <c r="M219" s="260"/>
      <c r="N219" s="259">
        <f t="shared" si="14"/>
        <v>1000</v>
      </c>
    </row>
    <row r="220" spans="1:14">
      <c r="A220" s="247"/>
      <c r="B220" s="261" t="s">
        <v>77</v>
      </c>
      <c r="C220" s="261" t="s">
        <v>106</v>
      </c>
      <c r="D220" s="261" t="s">
        <v>381</v>
      </c>
      <c r="E220" s="268">
        <v>378258</v>
      </c>
      <c r="F220" s="267">
        <v>43706</v>
      </c>
      <c r="G220" s="261" t="s">
        <v>548</v>
      </c>
      <c r="H220" s="258">
        <f t="shared" si="12"/>
        <v>4000</v>
      </c>
      <c r="I220" s="259">
        <f t="shared" si="13"/>
        <v>4600</v>
      </c>
      <c r="J220" s="260"/>
      <c r="K220" s="259">
        <f t="shared" si="15"/>
        <v>7000</v>
      </c>
      <c r="L220" s="260"/>
      <c r="M220" s="260"/>
      <c r="N220" s="259">
        <f t="shared" si="14"/>
        <v>1000</v>
      </c>
    </row>
    <row r="221" spans="1:14">
      <c r="A221" s="247"/>
      <c r="B221" s="261" t="s">
        <v>77</v>
      </c>
      <c r="C221" s="261" t="s">
        <v>89</v>
      </c>
      <c r="D221" s="261" t="s">
        <v>382</v>
      </c>
      <c r="E221" s="268">
        <v>378279</v>
      </c>
      <c r="F221" s="267">
        <v>43706</v>
      </c>
      <c r="G221" s="261" t="s">
        <v>548</v>
      </c>
      <c r="H221" s="258">
        <f t="shared" si="12"/>
        <v>4000</v>
      </c>
      <c r="I221" s="259">
        <f t="shared" si="13"/>
        <v>4600</v>
      </c>
      <c r="J221" s="260"/>
      <c r="K221" s="259">
        <f t="shared" si="15"/>
        <v>7000</v>
      </c>
      <c r="L221" s="260"/>
      <c r="M221" s="260"/>
      <c r="N221" s="259">
        <f t="shared" si="14"/>
        <v>1000</v>
      </c>
    </row>
    <row r="222" spans="1:14">
      <c r="A222" s="247"/>
      <c r="B222" s="261"/>
      <c r="C222" s="261"/>
      <c r="D222" s="261" t="s">
        <v>383</v>
      </c>
      <c r="E222" s="268">
        <v>378401</v>
      </c>
      <c r="F222" s="267">
        <v>43711</v>
      </c>
      <c r="G222" s="261" t="s">
        <v>548</v>
      </c>
      <c r="H222" s="258">
        <f t="shared" si="12"/>
        <v>4000</v>
      </c>
      <c r="I222" s="259">
        <f t="shared" si="13"/>
        <v>4600</v>
      </c>
      <c r="J222" s="260"/>
      <c r="K222" s="259">
        <f t="shared" si="15"/>
        <v>7000</v>
      </c>
      <c r="L222" s="260"/>
      <c r="M222" s="260"/>
      <c r="N222" s="259">
        <f t="shared" si="14"/>
        <v>1000</v>
      </c>
    </row>
    <row r="223" spans="1:14">
      <c r="A223" s="247"/>
      <c r="B223" s="261" t="s">
        <v>77</v>
      </c>
      <c r="C223" s="261" t="s">
        <v>123</v>
      </c>
      <c r="D223" s="261" t="s">
        <v>384</v>
      </c>
      <c r="E223" s="268">
        <v>378256</v>
      </c>
      <c r="F223" s="267">
        <v>43706</v>
      </c>
      <c r="G223" s="261" t="s">
        <v>548</v>
      </c>
      <c r="H223" s="258">
        <f t="shared" si="12"/>
        <v>4000</v>
      </c>
      <c r="I223" s="259">
        <f t="shared" si="13"/>
        <v>4600</v>
      </c>
      <c r="J223" s="260"/>
      <c r="K223" s="259">
        <f t="shared" si="15"/>
        <v>7000</v>
      </c>
      <c r="L223" s="260"/>
      <c r="M223" s="260"/>
      <c r="N223" s="259">
        <f t="shared" si="14"/>
        <v>1000</v>
      </c>
    </row>
    <row r="224" spans="1:14">
      <c r="A224" s="247"/>
      <c r="B224" s="261"/>
      <c r="C224" s="261"/>
      <c r="D224" s="261"/>
      <c r="E224" s="268"/>
      <c r="F224" s="267"/>
      <c r="G224" s="261"/>
      <c r="H224" s="258" t="str">
        <f t="shared" si="12"/>
        <v/>
      </c>
      <c r="I224" s="259" t="str">
        <f t="shared" si="13"/>
        <v/>
      </c>
      <c r="J224" s="260"/>
      <c r="K224" s="259" t="str">
        <f t="shared" si="15"/>
        <v/>
      </c>
      <c r="L224" s="260"/>
      <c r="M224" s="260"/>
      <c r="N224" s="259" t="str">
        <f t="shared" si="14"/>
        <v/>
      </c>
    </row>
    <row r="225" spans="1:14">
      <c r="A225" s="256">
        <v>43727</v>
      </c>
      <c r="B225" s="261"/>
      <c r="C225" s="261"/>
      <c r="D225" s="261"/>
      <c r="E225" s="268"/>
      <c r="F225" s="267"/>
      <c r="G225" s="261"/>
      <c r="H225" s="258" t="str">
        <f t="shared" si="12"/>
        <v/>
      </c>
      <c r="I225" s="259" t="str">
        <f t="shared" si="13"/>
        <v/>
      </c>
      <c r="J225" s="260"/>
      <c r="K225" s="259" t="str">
        <f t="shared" si="15"/>
        <v/>
      </c>
      <c r="L225" s="260"/>
      <c r="M225" s="260"/>
      <c r="N225" s="259" t="str">
        <f t="shared" si="14"/>
        <v/>
      </c>
    </row>
    <row r="226" spans="1:14" ht="25.5">
      <c r="A226" s="247" t="s">
        <v>595</v>
      </c>
      <c r="B226" s="261"/>
      <c r="C226" s="261"/>
      <c r="D226" s="261"/>
      <c r="E226" s="268"/>
      <c r="F226" s="267"/>
      <c r="G226" s="261"/>
      <c r="H226" s="258" t="str">
        <f t="shared" si="12"/>
        <v/>
      </c>
      <c r="I226" s="259" t="str">
        <f t="shared" si="13"/>
        <v/>
      </c>
      <c r="J226" s="260"/>
      <c r="K226" s="259" t="str">
        <f t="shared" si="15"/>
        <v/>
      </c>
      <c r="L226" s="260"/>
      <c r="M226" s="260"/>
      <c r="N226" s="259" t="str">
        <f t="shared" si="14"/>
        <v/>
      </c>
    </row>
    <row r="227" spans="1:14">
      <c r="A227" s="247" t="s">
        <v>391</v>
      </c>
      <c r="B227" s="261" t="s">
        <v>87</v>
      </c>
      <c r="C227" s="262" t="s">
        <v>139</v>
      </c>
      <c r="D227" s="262" t="s">
        <v>164</v>
      </c>
      <c r="E227" s="268"/>
      <c r="F227" s="262"/>
      <c r="G227" s="262" t="s">
        <v>547</v>
      </c>
      <c r="H227" s="258">
        <f t="shared" ref="H227:H290" si="16">IF(D227&gt;0,4000,"")</f>
        <v>4000</v>
      </c>
      <c r="I227" s="259" t="str">
        <f t="shared" ref="I227:I290" si="17">IF(E227&gt;0,IF(J227="",4600,""),"")</f>
        <v/>
      </c>
      <c r="J227" s="260"/>
      <c r="K227" s="259" t="str">
        <f t="shared" si="15"/>
        <v/>
      </c>
      <c r="L227" s="260"/>
      <c r="M227" s="260"/>
      <c r="N227" s="259">
        <f t="shared" ref="N227:N290" si="18">IF(D227&gt;0,1000,"")</f>
        <v>1000</v>
      </c>
    </row>
    <row r="228" spans="1:14">
      <c r="A228" s="247"/>
      <c r="B228" s="261" t="s">
        <v>77</v>
      </c>
      <c r="C228" s="262" t="s">
        <v>83</v>
      </c>
      <c r="D228" s="262" t="s">
        <v>161</v>
      </c>
      <c r="E228" s="268"/>
      <c r="F228" s="262"/>
      <c r="G228" s="262" t="s">
        <v>547</v>
      </c>
      <c r="H228" s="258">
        <f t="shared" si="16"/>
        <v>4000</v>
      </c>
      <c r="I228" s="259" t="str">
        <f t="shared" si="17"/>
        <v/>
      </c>
      <c r="J228" s="260"/>
      <c r="K228" s="259" t="str">
        <f t="shared" si="15"/>
        <v/>
      </c>
      <c r="L228" s="260"/>
      <c r="M228" s="260"/>
      <c r="N228" s="259">
        <f t="shared" si="18"/>
        <v>1000</v>
      </c>
    </row>
    <row r="229" spans="1:14">
      <c r="A229" s="247"/>
      <c r="B229" s="261" t="s">
        <v>77</v>
      </c>
      <c r="C229" s="262" t="s">
        <v>559</v>
      </c>
      <c r="D229" s="262" t="s">
        <v>386</v>
      </c>
      <c r="E229" s="268"/>
      <c r="F229" s="262"/>
      <c r="G229" s="262" t="s">
        <v>547</v>
      </c>
      <c r="H229" s="258">
        <f t="shared" si="16"/>
        <v>4000</v>
      </c>
      <c r="I229" s="259" t="str">
        <f t="shared" si="17"/>
        <v/>
      </c>
      <c r="J229" s="260"/>
      <c r="K229" s="259" t="str">
        <f t="shared" si="15"/>
        <v/>
      </c>
      <c r="L229" s="260"/>
      <c r="M229" s="260"/>
      <c r="N229" s="259">
        <f t="shared" si="18"/>
        <v>1000</v>
      </c>
    </row>
    <row r="230" spans="1:14">
      <c r="A230" s="247"/>
      <c r="B230" s="261" t="s">
        <v>77</v>
      </c>
      <c r="C230" s="262" t="s">
        <v>559</v>
      </c>
      <c r="D230" s="262" t="s">
        <v>387</v>
      </c>
      <c r="E230" s="268"/>
      <c r="F230" s="262"/>
      <c r="G230" s="262" t="s">
        <v>547</v>
      </c>
      <c r="H230" s="258">
        <f t="shared" si="16"/>
        <v>4000</v>
      </c>
      <c r="I230" s="259" t="str">
        <f t="shared" si="17"/>
        <v/>
      </c>
      <c r="J230" s="260"/>
      <c r="K230" s="259" t="str">
        <f t="shared" si="15"/>
        <v/>
      </c>
      <c r="L230" s="260"/>
      <c r="M230" s="260"/>
      <c r="N230" s="259">
        <f t="shared" si="18"/>
        <v>1000</v>
      </c>
    </row>
    <row r="231" spans="1:14">
      <c r="A231" s="247"/>
      <c r="B231" s="261" t="s">
        <v>87</v>
      </c>
      <c r="C231" s="262" t="s">
        <v>390</v>
      </c>
      <c r="D231" s="262" t="s">
        <v>162</v>
      </c>
      <c r="E231" s="268"/>
      <c r="F231" s="262"/>
      <c r="G231" s="262" t="s">
        <v>547</v>
      </c>
      <c r="H231" s="258">
        <f t="shared" si="16"/>
        <v>4000</v>
      </c>
      <c r="I231" s="259" t="str">
        <f t="shared" si="17"/>
        <v/>
      </c>
      <c r="J231" s="260"/>
      <c r="K231" s="259" t="str">
        <f t="shared" si="15"/>
        <v/>
      </c>
      <c r="L231" s="260"/>
      <c r="M231" s="260"/>
      <c r="N231" s="259">
        <f t="shared" si="18"/>
        <v>1000</v>
      </c>
    </row>
    <row r="232" spans="1:14">
      <c r="A232" s="247"/>
      <c r="B232" s="261" t="s">
        <v>87</v>
      </c>
      <c r="C232" s="262" t="s">
        <v>390</v>
      </c>
      <c r="D232" s="262" t="s">
        <v>388</v>
      </c>
      <c r="E232" s="268"/>
      <c r="F232" s="262"/>
      <c r="G232" s="262" t="s">
        <v>547</v>
      </c>
      <c r="H232" s="258">
        <f t="shared" si="16"/>
        <v>4000</v>
      </c>
      <c r="I232" s="259" t="str">
        <f t="shared" si="17"/>
        <v/>
      </c>
      <c r="J232" s="260"/>
      <c r="K232" s="259" t="str">
        <f t="shared" si="15"/>
        <v/>
      </c>
      <c r="L232" s="260"/>
      <c r="M232" s="260"/>
      <c r="N232" s="259">
        <f t="shared" si="18"/>
        <v>1000</v>
      </c>
    </row>
    <row r="233" spans="1:14">
      <c r="A233" s="247"/>
      <c r="B233" s="261" t="s">
        <v>84</v>
      </c>
      <c r="C233" s="262" t="s">
        <v>103</v>
      </c>
      <c r="D233" s="262" t="s">
        <v>389</v>
      </c>
      <c r="E233" s="268"/>
      <c r="F233" s="262"/>
      <c r="G233" s="262" t="s">
        <v>547</v>
      </c>
      <c r="H233" s="258">
        <f t="shared" si="16"/>
        <v>4000</v>
      </c>
      <c r="I233" s="259" t="str">
        <f t="shared" si="17"/>
        <v/>
      </c>
      <c r="J233" s="260"/>
      <c r="K233" s="259" t="str">
        <f t="shared" si="15"/>
        <v/>
      </c>
      <c r="L233" s="260"/>
      <c r="M233" s="260"/>
      <c r="N233" s="259">
        <f t="shared" si="18"/>
        <v>1000</v>
      </c>
    </row>
    <row r="234" spans="1:14">
      <c r="A234" s="247"/>
      <c r="B234" s="261" t="s">
        <v>77</v>
      </c>
      <c r="C234" s="262" t="s">
        <v>91</v>
      </c>
      <c r="D234" s="262" t="s">
        <v>163</v>
      </c>
      <c r="E234" s="268"/>
      <c r="F234" s="262"/>
      <c r="G234" s="262" t="s">
        <v>547</v>
      </c>
      <c r="H234" s="258">
        <f t="shared" si="16"/>
        <v>4000</v>
      </c>
      <c r="I234" s="259" t="str">
        <f t="shared" si="17"/>
        <v/>
      </c>
      <c r="J234" s="260"/>
      <c r="K234" s="259" t="str">
        <f t="shared" si="15"/>
        <v/>
      </c>
      <c r="L234" s="260"/>
      <c r="M234" s="260"/>
      <c r="N234" s="259">
        <f t="shared" si="18"/>
        <v>1000</v>
      </c>
    </row>
    <row r="235" spans="1:14">
      <c r="A235" s="247"/>
      <c r="B235" s="261"/>
      <c r="C235" s="261"/>
      <c r="D235" s="261"/>
      <c r="E235" s="268"/>
      <c r="F235" s="267"/>
      <c r="G235" s="261"/>
      <c r="H235" s="258" t="str">
        <f t="shared" si="16"/>
        <v/>
      </c>
      <c r="I235" s="259" t="str">
        <f t="shared" si="17"/>
        <v/>
      </c>
      <c r="J235" s="260"/>
      <c r="K235" s="259" t="str">
        <f t="shared" si="15"/>
        <v/>
      </c>
      <c r="L235" s="260"/>
      <c r="M235" s="260"/>
      <c r="N235" s="259" t="str">
        <f t="shared" si="18"/>
        <v/>
      </c>
    </row>
    <row r="236" spans="1:14">
      <c r="A236" s="256">
        <v>43727</v>
      </c>
      <c r="B236" s="261"/>
      <c r="C236" s="261"/>
      <c r="D236" s="261"/>
      <c r="E236" s="268"/>
      <c r="F236" s="267"/>
      <c r="G236" s="261"/>
      <c r="H236" s="258" t="str">
        <f t="shared" si="16"/>
        <v/>
      </c>
      <c r="I236" s="259" t="str">
        <f t="shared" si="17"/>
        <v/>
      </c>
      <c r="J236" s="260"/>
      <c r="K236" s="259" t="str">
        <f t="shared" si="15"/>
        <v/>
      </c>
      <c r="L236" s="260"/>
      <c r="M236" s="260"/>
      <c r="N236" s="259" t="str">
        <f t="shared" si="18"/>
        <v/>
      </c>
    </row>
    <row r="237" spans="1:14">
      <c r="A237" s="247" t="s">
        <v>596</v>
      </c>
      <c r="B237" s="261"/>
      <c r="C237" s="261"/>
      <c r="D237" s="261"/>
      <c r="E237" s="268"/>
      <c r="F237" s="267"/>
      <c r="G237" s="261"/>
      <c r="H237" s="258" t="str">
        <f t="shared" si="16"/>
        <v/>
      </c>
      <c r="I237" s="259" t="str">
        <f t="shared" si="17"/>
        <v/>
      </c>
      <c r="J237" s="260"/>
      <c r="K237" s="259" t="str">
        <f t="shared" si="15"/>
        <v/>
      </c>
      <c r="L237" s="260"/>
      <c r="M237" s="260"/>
      <c r="N237" s="259" t="str">
        <f t="shared" si="18"/>
        <v/>
      </c>
    </row>
    <row r="238" spans="1:14">
      <c r="A238" s="247" t="s">
        <v>170</v>
      </c>
      <c r="B238" s="261" t="s">
        <v>77</v>
      </c>
      <c r="C238" s="262" t="s">
        <v>78</v>
      </c>
      <c r="D238" s="261" t="s">
        <v>158</v>
      </c>
      <c r="E238" s="268"/>
      <c r="F238" s="267"/>
      <c r="G238" s="262" t="s">
        <v>547</v>
      </c>
      <c r="H238" s="258">
        <f t="shared" si="16"/>
        <v>4000</v>
      </c>
      <c r="I238" s="259" t="str">
        <f t="shared" si="17"/>
        <v/>
      </c>
      <c r="J238" s="260"/>
      <c r="K238" s="259" t="str">
        <f t="shared" si="15"/>
        <v/>
      </c>
      <c r="L238" s="260"/>
      <c r="M238" s="260"/>
      <c r="N238" s="259">
        <f t="shared" si="18"/>
        <v>1000</v>
      </c>
    </row>
    <row r="239" spans="1:14">
      <c r="A239" s="247" t="s">
        <v>393</v>
      </c>
      <c r="B239" s="261" t="s">
        <v>77</v>
      </c>
      <c r="C239" s="262" t="s">
        <v>560</v>
      </c>
      <c r="D239" s="261" t="s">
        <v>394</v>
      </c>
      <c r="E239" s="268"/>
      <c r="F239" s="267"/>
      <c r="G239" s="262" t="s">
        <v>547</v>
      </c>
      <c r="H239" s="258">
        <f t="shared" si="16"/>
        <v>4000</v>
      </c>
      <c r="I239" s="259" t="str">
        <f t="shared" si="17"/>
        <v/>
      </c>
      <c r="J239" s="260"/>
      <c r="K239" s="259" t="str">
        <f t="shared" si="15"/>
        <v/>
      </c>
      <c r="L239" s="260"/>
      <c r="M239" s="260"/>
      <c r="N239" s="259">
        <f t="shared" si="18"/>
        <v>1000</v>
      </c>
    </row>
    <row r="240" spans="1:14">
      <c r="A240" s="247"/>
      <c r="B240" s="261" t="s">
        <v>81</v>
      </c>
      <c r="C240" s="262" t="s">
        <v>95</v>
      </c>
      <c r="D240" s="261" t="s">
        <v>395</v>
      </c>
      <c r="E240" s="268"/>
      <c r="F240" s="267"/>
      <c r="G240" s="262" t="s">
        <v>547</v>
      </c>
      <c r="H240" s="258">
        <f t="shared" si="16"/>
        <v>4000</v>
      </c>
      <c r="I240" s="259" t="str">
        <f t="shared" si="17"/>
        <v/>
      </c>
      <c r="J240" s="260"/>
      <c r="K240" s="259" t="str">
        <f t="shared" si="15"/>
        <v/>
      </c>
      <c r="L240" s="260"/>
      <c r="M240" s="260"/>
      <c r="N240" s="259">
        <f t="shared" si="18"/>
        <v>1000</v>
      </c>
    </row>
    <row r="241" spans="1:14">
      <c r="A241" s="247"/>
      <c r="B241" s="261" t="s">
        <v>77</v>
      </c>
      <c r="C241" s="262" t="s">
        <v>142</v>
      </c>
      <c r="D241" s="261" t="s">
        <v>396</v>
      </c>
      <c r="E241" s="268"/>
      <c r="F241" s="267"/>
      <c r="G241" s="262" t="s">
        <v>547</v>
      </c>
      <c r="H241" s="258">
        <f t="shared" si="16"/>
        <v>4000</v>
      </c>
      <c r="I241" s="259" t="str">
        <f t="shared" si="17"/>
        <v/>
      </c>
      <c r="J241" s="260"/>
      <c r="K241" s="259" t="str">
        <f t="shared" si="15"/>
        <v/>
      </c>
      <c r="L241" s="260"/>
      <c r="M241" s="260"/>
      <c r="N241" s="259">
        <f t="shared" si="18"/>
        <v>1000</v>
      </c>
    </row>
    <row r="242" spans="1:14">
      <c r="A242" s="247"/>
      <c r="B242" s="261" t="s">
        <v>84</v>
      </c>
      <c r="C242" s="262" t="s">
        <v>85</v>
      </c>
      <c r="D242" s="261" t="s">
        <v>397</v>
      </c>
      <c r="E242" s="268"/>
      <c r="F242" s="267"/>
      <c r="G242" s="262" t="s">
        <v>547</v>
      </c>
      <c r="H242" s="258">
        <f t="shared" si="16"/>
        <v>4000</v>
      </c>
      <c r="I242" s="259" t="str">
        <f t="shared" si="17"/>
        <v/>
      </c>
      <c r="J242" s="260"/>
      <c r="K242" s="259" t="str">
        <f t="shared" si="15"/>
        <v/>
      </c>
      <c r="L242" s="260"/>
      <c r="M242" s="260"/>
      <c r="N242" s="259">
        <f t="shared" si="18"/>
        <v>1000</v>
      </c>
    </row>
    <row r="243" spans="1:14">
      <c r="A243" s="247"/>
      <c r="B243" s="261" t="s">
        <v>77</v>
      </c>
      <c r="C243" s="262" t="s">
        <v>138</v>
      </c>
      <c r="D243" s="261" t="s">
        <v>152</v>
      </c>
      <c r="E243" s="266"/>
      <c r="F243" s="267"/>
      <c r="G243" s="262" t="s">
        <v>547</v>
      </c>
      <c r="H243" s="258">
        <f t="shared" si="16"/>
        <v>4000</v>
      </c>
      <c r="I243" s="259" t="str">
        <f t="shared" si="17"/>
        <v/>
      </c>
      <c r="J243" s="260"/>
      <c r="K243" s="259" t="str">
        <f t="shared" si="15"/>
        <v/>
      </c>
      <c r="L243" s="260"/>
      <c r="M243" s="260"/>
      <c r="N243" s="259">
        <f t="shared" si="18"/>
        <v>1000</v>
      </c>
    </row>
    <row r="244" spans="1:14">
      <c r="A244" s="247"/>
      <c r="B244" s="261" t="s">
        <v>77</v>
      </c>
      <c r="C244" s="262" t="s">
        <v>138</v>
      </c>
      <c r="D244" s="261" t="s">
        <v>153</v>
      </c>
      <c r="E244" s="268"/>
      <c r="F244" s="267"/>
      <c r="G244" s="262" t="s">
        <v>547</v>
      </c>
      <c r="H244" s="258">
        <f t="shared" si="16"/>
        <v>4000</v>
      </c>
      <c r="I244" s="259" t="str">
        <f t="shared" si="17"/>
        <v/>
      </c>
      <c r="J244" s="260"/>
      <c r="K244" s="259" t="str">
        <f t="shared" si="15"/>
        <v/>
      </c>
      <c r="L244" s="260"/>
      <c r="M244" s="260"/>
      <c r="N244" s="259">
        <f t="shared" si="18"/>
        <v>1000</v>
      </c>
    </row>
    <row r="245" spans="1:14">
      <c r="A245" s="247"/>
      <c r="B245" s="261" t="s">
        <v>77</v>
      </c>
      <c r="C245" s="262" t="s">
        <v>561</v>
      </c>
      <c r="D245" s="261" t="s">
        <v>398</v>
      </c>
      <c r="E245" s="268"/>
      <c r="F245" s="267"/>
      <c r="G245" s="262" t="s">
        <v>547</v>
      </c>
      <c r="H245" s="258">
        <f t="shared" si="16"/>
        <v>4000</v>
      </c>
      <c r="I245" s="259" t="str">
        <f t="shared" si="17"/>
        <v/>
      </c>
      <c r="J245" s="260"/>
      <c r="K245" s="259" t="str">
        <f t="shared" si="15"/>
        <v/>
      </c>
      <c r="L245" s="260"/>
      <c r="M245" s="260"/>
      <c r="N245" s="259">
        <f t="shared" si="18"/>
        <v>1000</v>
      </c>
    </row>
    <row r="246" spans="1:14">
      <c r="A246" s="247"/>
      <c r="B246" s="261" t="s">
        <v>77</v>
      </c>
      <c r="C246" s="262" t="s">
        <v>136</v>
      </c>
      <c r="D246" s="261" t="s">
        <v>154</v>
      </c>
      <c r="E246" s="268"/>
      <c r="F246" s="267"/>
      <c r="G246" s="262" t="s">
        <v>547</v>
      </c>
      <c r="H246" s="258">
        <f t="shared" si="16"/>
        <v>4000</v>
      </c>
      <c r="I246" s="259" t="str">
        <f t="shared" si="17"/>
        <v/>
      </c>
      <c r="J246" s="260"/>
      <c r="K246" s="259" t="str">
        <f t="shared" si="15"/>
        <v/>
      </c>
      <c r="L246" s="260"/>
      <c r="M246" s="260"/>
      <c r="N246" s="259">
        <f t="shared" si="18"/>
        <v>1000</v>
      </c>
    </row>
    <row r="247" spans="1:14">
      <c r="A247" s="247"/>
      <c r="B247" s="261" t="s">
        <v>87</v>
      </c>
      <c r="C247" s="262" t="s">
        <v>562</v>
      </c>
      <c r="D247" s="261" t="s">
        <v>157</v>
      </c>
      <c r="E247" s="268">
        <v>377140</v>
      </c>
      <c r="F247" s="267"/>
      <c r="G247" s="262" t="s">
        <v>547</v>
      </c>
      <c r="H247" s="258">
        <f t="shared" si="16"/>
        <v>4000</v>
      </c>
      <c r="I247" s="259"/>
      <c r="J247" s="260">
        <v>3000</v>
      </c>
      <c r="K247" s="259" t="str">
        <f t="shared" si="15"/>
        <v/>
      </c>
      <c r="L247" s="260"/>
      <c r="M247" s="260"/>
      <c r="N247" s="259">
        <f t="shared" si="18"/>
        <v>1000</v>
      </c>
    </row>
    <row r="248" spans="1:14">
      <c r="A248" s="247"/>
      <c r="B248" s="261" t="s">
        <v>87</v>
      </c>
      <c r="C248" s="262" t="s">
        <v>562</v>
      </c>
      <c r="D248" s="261" t="s">
        <v>399</v>
      </c>
      <c r="E248" s="268"/>
      <c r="F248" s="267"/>
      <c r="G248" s="262" t="s">
        <v>547</v>
      </c>
      <c r="H248" s="258">
        <f t="shared" si="16"/>
        <v>4000</v>
      </c>
      <c r="I248" s="259" t="str">
        <f t="shared" si="17"/>
        <v/>
      </c>
      <c r="J248" s="260"/>
      <c r="K248" s="259" t="str">
        <f t="shared" si="15"/>
        <v/>
      </c>
      <c r="L248" s="260"/>
      <c r="M248" s="260"/>
      <c r="N248" s="259">
        <f t="shared" si="18"/>
        <v>1000</v>
      </c>
    </row>
    <row r="249" spans="1:14">
      <c r="A249" s="247"/>
      <c r="B249" s="261" t="s">
        <v>81</v>
      </c>
      <c r="C249" s="262" t="s">
        <v>141</v>
      </c>
      <c r="D249" s="261" t="s">
        <v>400</v>
      </c>
      <c r="E249" s="268"/>
      <c r="F249" s="267"/>
      <c r="G249" s="262" t="s">
        <v>547</v>
      </c>
      <c r="H249" s="258">
        <f t="shared" si="16"/>
        <v>4000</v>
      </c>
      <c r="I249" s="259" t="str">
        <f t="shared" si="17"/>
        <v/>
      </c>
      <c r="J249" s="260"/>
      <c r="K249" s="259" t="str">
        <f t="shared" si="15"/>
        <v/>
      </c>
      <c r="L249" s="260"/>
      <c r="M249" s="260"/>
      <c r="N249" s="259">
        <f t="shared" si="18"/>
        <v>1000</v>
      </c>
    </row>
    <row r="250" spans="1:14">
      <c r="A250" s="247"/>
      <c r="B250" s="261" t="s">
        <v>77</v>
      </c>
      <c r="C250" s="262" t="s">
        <v>142</v>
      </c>
      <c r="D250" s="261" t="s">
        <v>155</v>
      </c>
      <c r="E250" s="268"/>
      <c r="F250" s="267"/>
      <c r="G250" s="262" t="s">
        <v>547</v>
      </c>
      <c r="H250" s="258">
        <f t="shared" si="16"/>
        <v>4000</v>
      </c>
      <c r="I250" s="259" t="str">
        <f t="shared" si="17"/>
        <v/>
      </c>
      <c r="J250" s="260"/>
      <c r="K250" s="259" t="str">
        <f t="shared" si="15"/>
        <v/>
      </c>
      <c r="L250" s="260"/>
      <c r="M250" s="260"/>
      <c r="N250" s="259">
        <f t="shared" si="18"/>
        <v>1000</v>
      </c>
    </row>
    <row r="251" spans="1:14">
      <c r="A251" s="247"/>
      <c r="B251" s="261" t="s">
        <v>110</v>
      </c>
      <c r="C251" s="262" t="s">
        <v>115</v>
      </c>
      <c r="D251" s="261" t="s">
        <v>156</v>
      </c>
      <c r="E251" s="268"/>
      <c r="F251" s="267"/>
      <c r="G251" s="262" t="s">
        <v>547</v>
      </c>
      <c r="H251" s="258">
        <f t="shared" si="16"/>
        <v>4000</v>
      </c>
      <c r="I251" s="259" t="str">
        <f t="shared" si="17"/>
        <v/>
      </c>
      <c r="J251" s="260"/>
      <c r="K251" s="259" t="str">
        <f t="shared" si="15"/>
        <v/>
      </c>
      <c r="L251" s="260"/>
      <c r="M251" s="260"/>
      <c r="N251" s="259">
        <f t="shared" si="18"/>
        <v>1000</v>
      </c>
    </row>
    <row r="252" spans="1:14">
      <c r="A252" s="247"/>
      <c r="B252" s="261" t="s">
        <v>110</v>
      </c>
      <c r="C252" s="262" t="s">
        <v>145</v>
      </c>
      <c r="D252" s="261" t="s">
        <v>160</v>
      </c>
      <c r="E252" s="268"/>
      <c r="F252" s="267"/>
      <c r="G252" s="262" t="s">
        <v>547</v>
      </c>
      <c r="H252" s="258">
        <f t="shared" si="16"/>
        <v>4000</v>
      </c>
      <c r="I252" s="259" t="str">
        <f t="shared" si="17"/>
        <v/>
      </c>
      <c r="J252" s="260"/>
      <c r="K252" s="259" t="str">
        <f t="shared" si="15"/>
        <v/>
      </c>
      <c r="L252" s="260"/>
      <c r="M252" s="260"/>
      <c r="N252" s="259">
        <f t="shared" si="18"/>
        <v>1000</v>
      </c>
    </row>
    <row r="253" spans="1:14">
      <c r="A253" s="247"/>
      <c r="B253" s="261" t="s">
        <v>88</v>
      </c>
      <c r="C253" s="262" t="s">
        <v>111</v>
      </c>
      <c r="D253" s="261" t="s">
        <v>401</v>
      </c>
      <c r="E253" s="268"/>
      <c r="F253" s="267"/>
      <c r="G253" s="262" t="s">
        <v>547</v>
      </c>
      <c r="H253" s="258">
        <f t="shared" si="16"/>
        <v>4000</v>
      </c>
      <c r="I253" s="259" t="str">
        <f t="shared" si="17"/>
        <v/>
      </c>
      <c r="J253" s="260"/>
      <c r="K253" s="259" t="str">
        <f t="shared" si="15"/>
        <v/>
      </c>
      <c r="L253" s="260"/>
      <c r="M253" s="260"/>
      <c r="N253" s="259">
        <f t="shared" si="18"/>
        <v>1000</v>
      </c>
    </row>
    <row r="254" spans="1:14">
      <c r="A254" s="247"/>
      <c r="B254" s="261" t="s">
        <v>77</v>
      </c>
      <c r="C254" s="262" t="s">
        <v>106</v>
      </c>
      <c r="D254" s="261" t="s">
        <v>402</v>
      </c>
      <c r="E254" s="268"/>
      <c r="F254" s="267"/>
      <c r="G254" s="262" t="s">
        <v>547</v>
      </c>
      <c r="H254" s="258">
        <f t="shared" si="16"/>
        <v>4000</v>
      </c>
      <c r="I254" s="259" t="str">
        <f t="shared" si="17"/>
        <v/>
      </c>
      <c r="J254" s="260"/>
      <c r="K254" s="259" t="str">
        <f t="shared" si="15"/>
        <v/>
      </c>
      <c r="L254" s="260"/>
      <c r="M254" s="260"/>
      <c r="N254" s="259">
        <f t="shared" si="18"/>
        <v>1000</v>
      </c>
    </row>
    <row r="255" spans="1:14">
      <c r="A255" s="247"/>
      <c r="B255" s="261" t="s">
        <v>77</v>
      </c>
      <c r="C255" s="262" t="s">
        <v>563</v>
      </c>
      <c r="D255" s="261" t="s">
        <v>403</v>
      </c>
      <c r="E255" s="268"/>
      <c r="F255" s="267"/>
      <c r="G255" s="262" t="s">
        <v>547</v>
      </c>
      <c r="H255" s="258">
        <f t="shared" si="16"/>
        <v>4000</v>
      </c>
      <c r="I255" s="259" t="str">
        <f t="shared" si="17"/>
        <v/>
      </c>
      <c r="J255" s="260"/>
      <c r="K255" s="259" t="str">
        <f t="shared" si="15"/>
        <v/>
      </c>
      <c r="L255" s="260"/>
      <c r="M255" s="260"/>
      <c r="N255" s="259">
        <f t="shared" si="18"/>
        <v>1000</v>
      </c>
    </row>
    <row r="256" spans="1:14">
      <c r="A256" s="247"/>
      <c r="B256" s="261"/>
      <c r="C256" s="261"/>
      <c r="D256" s="261"/>
      <c r="E256" s="268"/>
      <c r="F256" s="267"/>
      <c r="G256" s="261"/>
      <c r="H256" s="258" t="str">
        <f t="shared" si="16"/>
        <v/>
      </c>
      <c r="I256" s="259" t="str">
        <f t="shared" si="17"/>
        <v/>
      </c>
      <c r="J256" s="260"/>
      <c r="K256" s="259" t="str">
        <f t="shared" si="15"/>
        <v/>
      </c>
      <c r="L256" s="260"/>
      <c r="M256" s="260"/>
      <c r="N256" s="259" t="str">
        <f t="shared" si="18"/>
        <v/>
      </c>
    </row>
    <row r="257" spans="1:14">
      <c r="A257" s="256">
        <v>43730</v>
      </c>
      <c r="B257" s="261"/>
      <c r="C257" s="261"/>
      <c r="D257" s="261"/>
      <c r="E257" s="268"/>
      <c r="F257" s="267"/>
      <c r="G257" s="261"/>
      <c r="H257" s="258" t="str">
        <f t="shared" si="16"/>
        <v/>
      </c>
      <c r="I257" s="259" t="str">
        <f t="shared" si="17"/>
        <v/>
      </c>
      <c r="J257" s="260"/>
      <c r="K257" s="259" t="str">
        <f t="shared" si="15"/>
        <v/>
      </c>
      <c r="L257" s="260"/>
      <c r="M257" s="260"/>
      <c r="N257" s="259" t="str">
        <f t="shared" si="18"/>
        <v/>
      </c>
    </row>
    <row r="258" spans="1:14">
      <c r="A258" s="247" t="s">
        <v>564</v>
      </c>
      <c r="B258" s="261"/>
      <c r="C258" s="261"/>
      <c r="D258" s="261"/>
      <c r="E258" s="268"/>
      <c r="F258" s="267"/>
      <c r="G258" s="261"/>
      <c r="H258" s="258" t="str">
        <f t="shared" si="16"/>
        <v/>
      </c>
      <c r="I258" s="259" t="str">
        <f t="shared" si="17"/>
        <v/>
      </c>
      <c r="J258" s="260"/>
      <c r="K258" s="259" t="str">
        <f t="shared" si="15"/>
        <v/>
      </c>
      <c r="L258" s="260"/>
      <c r="M258" s="260"/>
      <c r="N258" s="259" t="str">
        <f t="shared" si="18"/>
        <v/>
      </c>
    </row>
    <row r="259" spans="1:14">
      <c r="A259" s="247" t="s">
        <v>404</v>
      </c>
      <c r="B259" s="261" t="s">
        <v>77</v>
      </c>
      <c r="C259" s="262" t="s">
        <v>83</v>
      </c>
      <c r="D259" s="262" t="s">
        <v>406</v>
      </c>
      <c r="E259" s="268"/>
      <c r="F259" s="267"/>
      <c r="G259" s="262" t="s">
        <v>547</v>
      </c>
      <c r="H259" s="258">
        <f t="shared" si="16"/>
        <v>4000</v>
      </c>
      <c r="I259" s="259" t="str">
        <f t="shared" si="17"/>
        <v/>
      </c>
      <c r="J259" s="260"/>
      <c r="K259" s="259" t="str">
        <f t="shared" si="15"/>
        <v/>
      </c>
      <c r="L259" s="260"/>
      <c r="M259" s="260"/>
      <c r="N259" s="259">
        <f t="shared" si="18"/>
        <v>1000</v>
      </c>
    </row>
    <row r="260" spans="1:14">
      <c r="A260" s="247" t="s">
        <v>405</v>
      </c>
      <c r="B260" s="261" t="s">
        <v>77</v>
      </c>
      <c r="C260" s="262" t="s">
        <v>83</v>
      </c>
      <c r="D260" s="262" t="s">
        <v>407</v>
      </c>
      <c r="E260" s="268"/>
      <c r="F260" s="267"/>
      <c r="G260" s="262" t="s">
        <v>547</v>
      </c>
      <c r="H260" s="258">
        <f t="shared" si="16"/>
        <v>4000</v>
      </c>
      <c r="I260" s="259" t="str">
        <f t="shared" si="17"/>
        <v/>
      </c>
      <c r="J260" s="260"/>
      <c r="K260" s="259" t="str">
        <f t="shared" ref="K260:K323" si="19">IF(F260&gt;0,IF(M260="",7000,""),"")</f>
        <v/>
      </c>
      <c r="L260" s="260"/>
      <c r="M260" s="260"/>
      <c r="N260" s="259">
        <f t="shared" si="18"/>
        <v>1000</v>
      </c>
    </row>
    <row r="261" spans="1:14">
      <c r="A261" s="247"/>
      <c r="B261" s="261" t="s">
        <v>77</v>
      </c>
      <c r="C261" s="262" t="s">
        <v>142</v>
      </c>
      <c r="D261" s="262" t="s">
        <v>408</v>
      </c>
      <c r="E261" s="268"/>
      <c r="F261" s="267"/>
      <c r="G261" s="262" t="s">
        <v>547</v>
      </c>
      <c r="H261" s="258">
        <f t="shared" si="16"/>
        <v>4000</v>
      </c>
      <c r="I261" s="259" t="str">
        <f t="shared" si="17"/>
        <v/>
      </c>
      <c r="J261" s="260"/>
      <c r="K261" s="259" t="str">
        <f t="shared" si="19"/>
        <v/>
      </c>
      <c r="L261" s="260"/>
      <c r="M261" s="260"/>
      <c r="N261" s="259">
        <f t="shared" si="18"/>
        <v>1000</v>
      </c>
    </row>
    <row r="262" spans="1:14">
      <c r="A262" s="247"/>
      <c r="B262" s="261"/>
      <c r="C262" s="261"/>
      <c r="D262" s="261"/>
      <c r="E262" s="268"/>
      <c r="F262" s="267"/>
      <c r="G262" s="261"/>
      <c r="H262" s="258" t="str">
        <f t="shared" si="16"/>
        <v/>
      </c>
      <c r="I262" s="259" t="str">
        <f t="shared" si="17"/>
        <v/>
      </c>
      <c r="J262" s="260"/>
      <c r="K262" s="259" t="str">
        <f t="shared" si="19"/>
        <v/>
      </c>
      <c r="L262" s="260"/>
      <c r="M262" s="260"/>
      <c r="N262" s="259" t="str">
        <f t="shared" si="18"/>
        <v/>
      </c>
    </row>
    <row r="263" spans="1:14">
      <c r="A263" s="256">
        <v>43732</v>
      </c>
      <c r="B263" s="261"/>
      <c r="C263" s="261"/>
      <c r="D263" s="261"/>
      <c r="E263" s="268"/>
      <c r="F263" s="267"/>
      <c r="G263" s="261"/>
      <c r="H263" s="258" t="str">
        <f t="shared" si="16"/>
        <v/>
      </c>
      <c r="I263" s="259" t="str">
        <f t="shared" si="17"/>
        <v/>
      </c>
      <c r="J263" s="260"/>
      <c r="K263" s="259" t="str">
        <f t="shared" si="19"/>
        <v/>
      </c>
      <c r="L263" s="260"/>
      <c r="M263" s="260"/>
      <c r="N263" s="259" t="str">
        <f t="shared" si="18"/>
        <v/>
      </c>
    </row>
    <row r="264" spans="1:14">
      <c r="A264" s="247" t="s">
        <v>409</v>
      </c>
      <c r="B264" s="261"/>
      <c r="C264" s="261"/>
      <c r="D264" s="261"/>
      <c r="E264" s="268"/>
      <c r="F264" s="267"/>
      <c r="G264" s="261"/>
      <c r="H264" s="258" t="str">
        <f t="shared" si="16"/>
        <v/>
      </c>
      <c r="I264" s="259" t="str">
        <f t="shared" si="17"/>
        <v/>
      </c>
      <c r="J264" s="260"/>
      <c r="K264" s="259" t="str">
        <f t="shared" si="19"/>
        <v/>
      </c>
      <c r="L264" s="260"/>
      <c r="M264" s="260"/>
      <c r="N264" s="259" t="str">
        <f t="shared" si="18"/>
        <v/>
      </c>
    </row>
    <row r="265" spans="1:14">
      <c r="A265" s="247" t="s">
        <v>174</v>
      </c>
      <c r="B265" s="261" t="s">
        <v>77</v>
      </c>
      <c r="C265" s="262" t="s">
        <v>582</v>
      </c>
      <c r="D265" s="262" t="s">
        <v>410</v>
      </c>
      <c r="E265" s="268">
        <v>356678</v>
      </c>
      <c r="F265" s="267">
        <v>43728</v>
      </c>
      <c r="G265" s="262" t="s">
        <v>548</v>
      </c>
      <c r="H265" s="258">
        <f t="shared" si="16"/>
        <v>4000</v>
      </c>
      <c r="I265" s="259">
        <f t="shared" si="17"/>
        <v>4600</v>
      </c>
      <c r="J265" s="260"/>
      <c r="K265" s="259">
        <f t="shared" si="19"/>
        <v>7000</v>
      </c>
      <c r="L265" s="260"/>
      <c r="M265" s="260"/>
      <c r="N265" s="259">
        <f t="shared" si="18"/>
        <v>1000</v>
      </c>
    </row>
    <row r="266" spans="1:14">
      <c r="A266" s="247" t="s">
        <v>172</v>
      </c>
      <c r="B266" s="261" t="s">
        <v>84</v>
      </c>
      <c r="C266" s="262" t="s">
        <v>85</v>
      </c>
      <c r="D266" s="262" t="s">
        <v>411</v>
      </c>
      <c r="E266" s="268">
        <v>356547</v>
      </c>
      <c r="F266" s="267">
        <v>43728</v>
      </c>
      <c r="G266" s="262" t="s">
        <v>548</v>
      </c>
      <c r="H266" s="258">
        <f t="shared" si="16"/>
        <v>4000</v>
      </c>
      <c r="I266" s="259">
        <f t="shared" si="17"/>
        <v>4600</v>
      </c>
      <c r="J266" s="260"/>
      <c r="K266" s="259">
        <f t="shared" si="19"/>
        <v>7000</v>
      </c>
      <c r="L266" s="260"/>
      <c r="M266" s="260"/>
      <c r="N266" s="259">
        <f t="shared" si="18"/>
        <v>1000</v>
      </c>
    </row>
    <row r="267" spans="1:14">
      <c r="A267" s="247" t="s">
        <v>173</v>
      </c>
      <c r="B267" s="261" t="s">
        <v>77</v>
      </c>
      <c r="C267" s="262" t="s">
        <v>565</v>
      </c>
      <c r="D267" s="262" t="s">
        <v>412</v>
      </c>
      <c r="E267" s="268">
        <v>356671</v>
      </c>
      <c r="F267" s="267">
        <v>43728</v>
      </c>
      <c r="G267" s="262" t="s">
        <v>548</v>
      </c>
      <c r="H267" s="258">
        <f t="shared" si="16"/>
        <v>4000</v>
      </c>
      <c r="I267" s="259">
        <f t="shared" si="17"/>
        <v>4600</v>
      </c>
      <c r="J267" s="260"/>
      <c r="K267" s="259">
        <f t="shared" si="19"/>
        <v>7000</v>
      </c>
      <c r="L267" s="260"/>
      <c r="M267" s="260"/>
      <c r="N267" s="259">
        <f t="shared" si="18"/>
        <v>1000</v>
      </c>
    </row>
    <row r="268" spans="1:14">
      <c r="A268" s="247"/>
      <c r="B268" s="261" t="s">
        <v>84</v>
      </c>
      <c r="C268" s="262" t="s">
        <v>534</v>
      </c>
      <c r="D268" s="262" t="s">
        <v>413</v>
      </c>
      <c r="E268" s="268">
        <v>356644</v>
      </c>
      <c r="F268" s="267">
        <v>43728</v>
      </c>
      <c r="G268" s="262" t="s">
        <v>548</v>
      </c>
      <c r="H268" s="258">
        <f t="shared" si="16"/>
        <v>4000</v>
      </c>
      <c r="I268" s="259">
        <f t="shared" si="17"/>
        <v>4600</v>
      </c>
      <c r="J268" s="260"/>
      <c r="K268" s="259">
        <f t="shared" si="19"/>
        <v>7000</v>
      </c>
      <c r="L268" s="260"/>
      <c r="M268" s="260"/>
      <c r="N268" s="259">
        <f t="shared" si="18"/>
        <v>1000</v>
      </c>
    </row>
    <row r="269" spans="1:14">
      <c r="A269" s="247"/>
      <c r="B269" s="261" t="s">
        <v>92</v>
      </c>
      <c r="C269" s="262" t="s">
        <v>94</v>
      </c>
      <c r="D269" s="262" t="s">
        <v>414</v>
      </c>
      <c r="E269" s="268">
        <v>356614</v>
      </c>
      <c r="F269" s="267">
        <v>43728</v>
      </c>
      <c r="G269" s="262" t="s">
        <v>548</v>
      </c>
      <c r="H269" s="258">
        <f t="shared" si="16"/>
        <v>4000</v>
      </c>
      <c r="I269" s="259">
        <f t="shared" si="17"/>
        <v>4600</v>
      </c>
      <c r="J269" s="260"/>
      <c r="K269" s="259">
        <f t="shared" si="19"/>
        <v>7000</v>
      </c>
      <c r="L269" s="260"/>
      <c r="M269" s="260"/>
      <c r="N269" s="259">
        <f t="shared" si="18"/>
        <v>1000</v>
      </c>
    </row>
    <row r="270" spans="1:14">
      <c r="A270" s="247"/>
      <c r="B270" s="261" t="s">
        <v>92</v>
      </c>
      <c r="C270" s="262" t="s">
        <v>94</v>
      </c>
      <c r="D270" s="262" t="s">
        <v>415</v>
      </c>
      <c r="E270" s="268">
        <v>356665</v>
      </c>
      <c r="F270" s="267">
        <v>43728</v>
      </c>
      <c r="G270" s="262" t="s">
        <v>548</v>
      </c>
      <c r="H270" s="258">
        <f t="shared" si="16"/>
        <v>4000</v>
      </c>
      <c r="I270" s="259">
        <f t="shared" si="17"/>
        <v>4600</v>
      </c>
      <c r="J270" s="260"/>
      <c r="K270" s="259">
        <f t="shared" si="19"/>
        <v>7000</v>
      </c>
      <c r="L270" s="260"/>
      <c r="M270" s="260"/>
      <c r="N270" s="259">
        <f t="shared" si="18"/>
        <v>1000</v>
      </c>
    </row>
    <row r="271" spans="1:14">
      <c r="A271" s="247"/>
      <c r="B271" s="261" t="s">
        <v>566</v>
      </c>
      <c r="C271" s="262" t="s">
        <v>567</v>
      </c>
      <c r="D271" s="262" t="s">
        <v>416</v>
      </c>
      <c r="E271" s="268">
        <v>356521</v>
      </c>
      <c r="F271" s="267">
        <v>43727</v>
      </c>
      <c r="G271" s="262" t="s">
        <v>548</v>
      </c>
      <c r="H271" s="258">
        <f t="shared" si="16"/>
        <v>4000</v>
      </c>
      <c r="I271" s="259">
        <f t="shared" si="17"/>
        <v>4600</v>
      </c>
      <c r="J271" s="260"/>
      <c r="K271" s="259">
        <f t="shared" si="19"/>
        <v>7000</v>
      </c>
      <c r="L271" s="260"/>
      <c r="M271" s="260"/>
      <c r="N271" s="259">
        <f t="shared" si="18"/>
        <v>1000</v>
      </c>
    </row>
    <row r="272" spans="1:14">
      <c r="A272" s="247"/>
      <c r="B272" s="261" t="s">
        <v>92</v>
      </c>
      <c r="C272" s="262" t="s">
        <v>93</v>
      </c>
      <c r="D272" s="262" t="s">
        <v>417</v>
      </c>
      <c r="E272" s="268">
        <v>356625</v>
      </c>
      <c r="F272" s="267">
        <v>43728</v>
      </c>
      <c r="G272" s="262" t="s">
        <v>548</v>
      </c>
      <c r="H272" s="258">
        <f t="shared" si="16"/>
        <v>4000</v>
      </c>
      <c r="I272" s="259">
        <f t="shared" si="17"/>
        <v>4600</v>
      </c>
      <c r="J272" s="260"/>
      <c r="K272" s="259">
        <f t="shared" si="19"/>
        <v>7000</v>
      </c>
      <c r="L272" s="260"/>
      <c r="M272" s="260"/>
      <c r="N272" s="259">
        <f t="shared" si="18"/>
        <v>1000</v>
      </c>
    </row>
    <row r="273" spans="1:14">
      <c r="A273" s="247"/>
      <c r="B273" s="261" t="s">
        <v>92</v>
      </c>
      <c r="C273" s="262" t="s">
        <v>94</v>
      </c>
      <c r="D273" s="262" t="s">
        <v>418</v>
      </c>
      <c r="E273" s="268">
        <v>356528</v>
      </c>
      <c r="F273" s="267">
        <v>43727</v>
      </c>
      <c r="G273" s="262" t="s">
        <v>548</v>
      </c>
      <c r="H273" s="258">
        <f t="shared" si="16"/>
        <v>4000</v>
      </c>
      <c r="I273" s="259">
        <f t="shared" si="17"/>
        <v>4600</v>
      </c>
      <c r="J273" s="260"/>
      <c r="K273" s="259">
        <f t="shared" si="19"/>
        <v>7000</v>
      </c>
      <c r="L273" s="260"/>
      <c r="M273" s="260"/>
      <c r="N273" s="259">
        <f t="shared" si="18"/>
        <v>1000</v>
      </c>
    </row>
    <row r="274" spans="1:14">
      <c r="A274" s="247"/>
      <c r="B274" s="261" t="s">
        <v>92</v>
      </c>
      <c r="C274" s="262" t="s">
        <v>93</v>
      </c>
      <c r="D274" s="262" t="s">
        <v>419</v>
      </c>
      <c r="E274" s="268">
        <v>356637</v>
      </c>
      <c r="F274" s="267">
        <v>43728</v>
      </c>
      <c r="G274" s="262" t="s">
        <v>548</v>
      </c>
      <c r="H274" s="258">
        <f t="shared" si="16"/>
        <v>4000</v>
      </c>
      <c r="I274" s="259">
        <f t="shared" si="17"/>
        <v>4600</v>
      </c>
      <c r="J274" s="260"/>
      <c r="K274" s="259">
        <f t="shared" si="19"/>
        <v>7000</v>
      </c>
      <c r="L274" s="260"/>
      <c r="M274" s="260"/>
      <c r="N274" s="259">
        <f t="shared" si="18"/>
        <v>1000</v>
      </c>
    </row>
    <row r="275" spans="1:14">
      <c r="A275" s="247"/>
      <c r="B275" s="261" t="s">
        <v>81</v>
      </c>
      <c r="C275" s="262" t="s">
        <v>95</v>
      </c>
      <c r="D275" s="262" t="s">
        <v>420</v>
      </c>
      <c r="E275" s="268">
        <v>356669</v>
      </c>
      <c r="F275" s="267">
        <v>43728</v>
      </c>
      <c r="G275" s="262" t="s">
        <v>548</v>
      </c>
      <c r="H275" s="258">
        <f t="shared" si="16"/>
        <v>4000</v>
      </c>
      <c r="I275" s="259">
        <f t="shared" si="17"/>
        <v>4600</v>
      </c>
      <c r="J275" s="260"/>
      <c r="K275" s="259">
        <f t="shared" si="19"/>
        <v>7000</v>
      </c>
      <c r="L275" s="260"/>
      <c r="M275" s="260"/>
      <c r="N275" s="259">
        <f t="shared" si="18"/>
        <v>1000</v>
      </c>
    </row>
    <row r="276" spans="1:14">
      <c r="A276" s="247"/>
      <c r="B276" s="261" t="s">
        <v>81</v>
      </c>
      <c r="C276" s="262" t="s">
        <v>95</v>
      </c>
      <c r="D276" s="262" t="s">
        <v>421</v>
      </c>
      <c r="E276" s="268">
        <v>378701</v>
      </c>
      <c r="F276" s="267">
        <v>43726</v>
      </c>
      <c r="G276" s="262" t="s">
        <v>548</v>
      </c>
      <c r="H276" s="258">
        <f t="shared" si="16"/>
        <v>4000</v>
      </c>
      <c r="I276" s="259">
        <f t="shared" si="17"/>
        <v>4600</v>
      </c>
      <c r="J276" s="260"/>
      <c r="K276" s="259">
        <f t="shared" si="19"/>
        <v>7000</v>
      </c>
      <c r="L276" s="260"/>
      <c r="M276" s="260"/>
      <c r="N276" s="259">
        <f t="shared" si="18"/>
        <v>1000</v>
      </c>
    </row>
    <row r="277" spans="1:14">
      <c r="A277" s="247"/>
      <c r="B277" s="261" t="s">
        <v>81</v>
      </c>
      <c r="C277" s="262" t="s">
        <v>95</v>
      </c>
      <c r="D277" s="262" t="s">
        <v>422</v>
      </c>
      <c r="E277" s="268">
        <v>356619</v>
      </c>
      <c r="F277" s="267">
        <v>43728</v>
      </c>
      <c r="G277" s="262" t="s">
        <v>548</v>
      </c>
      <c r="H277" s="258">
        <f t="shared" si="16"/>
        <v>4000</v>
      </c>
      <c r="I277" s="259">
        <f t="shared" si="17"/>
        <v>4600</v>
      </c>
      <c r="J277" s="260"/>
      <c r="K277" s="259">
        <f t="shared" si="19"/>
        <v>7000</v>
      </c>
      <c r="L277" s="260"/>
      <c r="M277" s="260"/>
      <c r="N277" s="259">
        <f t="shared" si="18"/>
        <v>1000</v>
      </c>
    </row>
    <row r="278" spans="1:14">
      <c r="A278" s="247"/>
      <c r="B278" s="261" t="s">
        <v>84</v>
      </c>
      <c r="C278" s="262" t="s">
        <v>96</v>
      </c>
      <c r="D278" s="262" t="s">
        <v>423</v>
      </c>
      <c r="E278" s="268">
        <v>378675</v>
      </c>
      <c r="F278" s="267">
        <v>43726</v>
      </c>
      <c r="G278" s="262" t="s">
        <v>548</v>
      </c>
      <c r="H278" s="258">
        <f t="shared" si="16"/>
        <v>4000</v>
      </c>
      <c r="I278" s="259">
        <f t="shared" si="17"/>
        <v>4600</v>
      </c>
      <c r="J278" s="260"/>
      <c r="K278" s="259">
        <f t="shared" si="19"/>
        <v>7000</v>
      </c>
      <c r="L278" s="260"/>
      <c r="M278" s="260"/>
      <c r="N278" s="259">
        <f t="shared" si="18"/>
        <v>1000</v>
      </c>
    </row>
    <row r="279" spans="1:14">
      <c r="A279" s="247"/>
      <c r="B279" s="261" t="s">
        <v>84</v>
      </c>
      <c r="C279" s="262" t="s">
        <v>96</v>
      </c>
      <c r="D279" s="262" t="s">
        <v>424</v>
      </c>
      <c r="E279" s="268">
        <v>378700</v>
      </c>
      <c r="F279" s="267">
        <v>43726</v>
      </c>
      <c r="G279" s="262" t="s">
        <v>548</v>
      </c>
      <c r="H279" s="258">
        <f t="shared" si="16"/>
        <v>4000</v>
      </c>
      <c r="I279" s="259">
        <f t="shared" si="17"/>
        <v>4600</v>
      </c>
      <c r="J279" s="260"/>
      <c r="K279" s="259">
        <f t="shared" si="19"/>
        <v>7000</v>
      </c>
      <c r="L279" s="260"/>
      <c r="M279" s="260"/>
      <c r="N279" s="259">
        <f t="shared" si="18"/>
        <v>1000</v>
      </c>
    </row>
    <row r="280" spans="1:14">
      <c r="A280" s="247"/>
      <c r="B280" s="261" t="s">
        <v>84</v>
      </c>
      <c r="C280" s="262" t="s">
        <v>96</v>
      </c>
      <c r="D280" s="262" t="s">
        <v>425</v>
      </c>
      <c r="E280" s="268">
        <v>356520</v>
      </c>
      <c r="F280" s="267">
        <v>43727</v>
      </c>
      <c r="G280" s="262" t="s">
        <v>548</v>
      </c>
      <c r="H280" s="258">
        <f t="shared" si="16"/>
        <v>4000</v>
      </c>
      <c r="I280" s="259">
        <f t="shared" si="17"/>
        <v>4600</v>
      </c>
      <c r="J280" s="260"/>
      <c r="K280" s="259">
        <f t="shared" si="19"/>
        <v>7000</v>
      </c>
      <c r="L280" s="260"/>
      <c r="M280" s="260"/>
      <c r="N280" s="259">
        <f t="shared" si="18"/>
        <v>1000</v>
      </c>
    </row>
    <row r="281" spans="1:14">
      <c r="A281" s="247"/>
      <c r="B281" s="261" t="s">
        <v>84</v>
      </c>
      <c r="C281" s="262" t="s">
        <v>96</v>
      </c>
      <c r="D281" s="262" t="s">
        <v>426</v>
      </c>
      <c r="E281" s="268">
        <v>356594</v>
      </c>
      <c r="F281" s="267">
        <v>43728</v>
      </c>
      <c r="G281" s="262" t="s">
        <v>548</v>
      </c>
      <c r="H281" s="258">
        <f t="shared" si="16"/>
        <v>4000</v>
      </c>
      <c r="I281" s="259">
        <f t="shared" si="17"/>
        <v>4600</v>
      </c>
      <c r="J281" s="260"/>
      <c r="K281" s="259">
        <f t="shared" si="19"/>
        <v>7000</v>
      </c>
      <c r="L281" s="260"/>
      <c r="M281" s="260"/>
      <c r="N281" s="259">
        <f t="shared" si="18"/>
        <v>1000</v>
      </c>
    </row>
    <row r="282" spans="1:14">
      <c r="A282" s="247"/>
      <c r="B282" s="261" t="s">
        <v>84</v>
      </c>
      <c r="C282" s="262" t="s">
        <v>96</v>
      </c>
      <c r="D282" s="262" t="s">
        <v>427</v>
      </c>
      <c r="E282" s="268">
        <v>356573</v>
      </c>
      <c r="F282" s="267">
        <v>43728</v>
      </c>
      <c r="G282" s="262" t="s">
        <v>548</v>
      </c>
      <c r="H282" s="258">
        <f t="shared" si="16"/>
        <v>4000</v>
      </c>
      <c r="I282" s="259">
        <f t="shared" si="17"/>
        <v>4600</v>
      </c>
      <c r="J282" s="260"/>
      <c r="K282" s="259">
        <f t="shared" si="19"/>
        <v>7000</v>
      </c>
      <c r="L282" s="260"/>
      <c r="M282" s="260"/>
      <c r="N282" s="259">
        <f t="shared" si="18"/>
        <v>1000</v>
      </c>
    </row>
    <row r="283" spans="1:14">
      <c r="A283" s="247"/>
      <c r="B283" s="261" t="s">
        <v>84</v>
      </c>
      <c r="C283" s="262" t="s">
        <v>96</v>
      </c>
      <c r="D283" s="262" t="s">
        <v>428</v>
      </c>
      <c r="E283" s="268">
        <v>356536</v>
      </c>
      <c r="F283" s="267">
        <v>43727</v>
      </c>
      <c r="G283" s="262" t="s">
        <v>548</v>
      </c>
      <c r="H283" s="258">
        <f t="shared" si="16"/>
        <v>4000</v>
      </c>
      <c r="I283" s="259">
        <f t="shared" si="17"/>
        <v>4600</v>
      </c>
      <c r="J283" s="260"/>
      <c r="K283" s="259">
        <f t="shared" si="19"/>
        <v>7000</v>
      </c>
      <c r="L283" s="260"/>
      <c r="M283" s="260"/>
      <c r="N283" s="259">
        <f t="shared" si="18"/>
        <v>1000</v>
      </c>
    </row>
    <row r="284" spans="1:14">
      <c r="A284" s="243"/>
      <c r="B284" s="261" t="s">
        <v>84</v>
      </c>
      <c r="C284" s="262" t="s">
        <v>96</v>
      </c>
      <c r="D284" s="262" t="s">
        <v>429</v>
      </c>
      <c r="E284" s="268">
        <v>378714</v>
      </c>
      <c r="F284" s="267">
        <v>43726</v>
      </c>
      <c r="G284" s="262" t="s">
        <v>548</v>
      </c>
      <c r="H284" s="258">
        <f t="shared" si="16"/>
        <v>4000</v>
      </c>
      <c r="I284" s="259">
        <f t="shared" si="17"/>
        <v>4600</v>
      </c>
      <c r="J284" s="260"/>
      <c r="K284" s="259">
        <f t="shared" si="19"/>
        <v>7000</v>
      </c>
      <c r="L284" s="260"/>
      <c r="M284" s="260"/>
      <c r="N284" s="259">
        <f t="shared" si="18"/>
        <v>1000</v>
      </c>
    </row>
    <row r="285" spans="1:14">
      <c r="A285" s="247"/>
      <c r="B285" s="261" t="s">
        <v>84</v>
      </c>
      <c r="C285" s="262" t="s">
        <v>96</v>
      </c>
      <c r="D285" s="262" t="s">
        <v>430</v>
      </c>
      <c r="E285" s="268">
        <v>378706</v>
      </c>
      <c r="F285" s="267">
        <v>43726</v>
      </c>
      <c r="G285" s="262" t="s">
        <v>548</v>
      </c>
      <c r="H285" s="258">
        <f t="shared" si="16"/>
        <v>4000</v>
      </c>
      <c r="I285" s="259">
        <f t="shared" si="17"/>
        <v>4600</v>
      </c>
      <c r="J285" s="260"/>
      <c r="K285" s="259">
        <f t="shared" si="19"/>
        <v>7000</v>
      </c>
      <c r="L285" s="260"/>
      <c r="M285" s="260"/>
      <c r="N285" s="259">
        <f t="shared" si="18"/>
        <v>1000</v>
      </c>
    </row>
    <row r="286" spans="1:14">
      <c r="A286" s="244"/>
      <c r="B286" s="261" t="s">
        <v>87</v>
      </c>
      <c r="C286" s="262" t="s">
        <v>126</v>
      </c>
      <c r="D286" s="262" t="s">
        <v>431</v>
      </c>
      <c r="E286" s="268">
        <v>356629</v>
      </c>
      <c r="F286" s="267">
        <v>43728</v>
      </c>
      <c r="G286" s="262" t="s">
        <v>548</v>
      </c>
      <c r="H286" s="258">
        <f t="shared" si="16"/>
        <v>4000</v>
      </c>
      <c r="I286" s="259">
        <f t="shared" si="17"/>
        <v>4600</v>
      </c>
      <c r="J286" s="260"/>
      <c r="K286" s="259">
        <f t="shared" si="19"/>
        <v>7000</v>
      </c>
      <c r="L286" s="260"/>
      <c r="M286" s="260"/>
      <c r="N286" s="259">
        <f t="shared" si="18"/>
        <v>1000</v>
      </c>
    </row>
    <row r="287" spans="1:14">
      <c r="A287" s="245"/>
      <c r="B287" s="261" t="s">
        <v>87</v>
      </c>
      <c r="C287" s="262" t="s">
        <v>126</v>
      </c>
      <c r="D287" s="262" t="s">
        <v>432</v>
      </c>
      <c r="E287" s="268">
        <v>356597</v>
      </c>
      <c r="F287" s="267">
        <v>43728</v>
      </c>
      <c r="G287" s="262" t="s">
        <v>548</v>
      </c>
      <c r="H287" s="258">
        <f t="shared" si="16"/>
        <v>4000</v>
      </c>
      <c r="I287" s="259">
        <f t="shared" si="17"/>
        <v>4600</v>
      </c>
      <c r="J287" s="260"/>
      <c r="K287" s="259">
        <f t="shared" si="19"/>
        <v>7000</v>
      </c>
      <c r="L287" s="260"/>
      <c r="M287" s="260"/>
      <c r="N287" s="259">
        <f t="shared" si="18"/>
        <v>1000</v>
      </c>
    </row>
    <row r="288" spans="1:14">
      <c r="A288" s="247"/>
      <c r="B288" s="261" t="s">
        <v>87</v>
      </c>
      <c r="C288" s="262" t="s">
        <v>126</v>
      </c>
      <c r="D288" s="262" t="s">
        <v>433</v>
      </c>
      <c r="E288" s="268">
        <v>378684</v>
      </c>
      <c r="F288" s="267">
        <v>43726</v>
      </c>
      <c r="G288" s="262" t="s">
        <v>548</v>
      </c>
      <c r="H288" s="258">
        <f t="shared" si="16"/>
        <v>4000</v>
      </c>
      <c r="I288" s="259">
        <f t="shared" si="17"/>
        <v>4600</v>
      </c>
      <c r="J288" s="260"/>
      <c r="K288" s="259">
        <f t="shared" si="19"/>
        <v>7000</v>
      </c>
      <c r="L288" s="260"/>
      <c r="M288" s="260"/>
      <c r="N288" s="259">
        <f t="shared" si="18"/>
        <v>1000</v>
      </c>
    </row>
    <row r="289" spans="1:14">
      <c r="A289" s="247"/>
      <c r="B289" s="261" t="s">
        <v>566</v>
      </c>
      <c r="C289" s="262" t="s">
        <v>568</v>
      </c>
      <c r="D289" s="262" t="s">
        <v>434</v>
      </c>
      <c r="E289" s="268">
        <v>378651</v>
      </c>
      <c r="F289" s="267">
        <v>43726</v>
      </c>
      <c r="G289" s="262" t="s">
        <v>548</v>
      </c>
      <c r="H289" s="258">
        <f t="shared" si="16"/>
        <v>4000</v>
      </c>
      <c r="I289" s="259">
        <f t="shared" si="17"/>
        <v>4600</v>
      </c>
      <c r="J289" s="260"/>
      <c r="K289" s="259">
        <f t="shared" si="19"/>
        <v>7000</v>
      </c>
      <c r="L289" s="260"/>
      <c r="M289" s="260"/>
      <c r="N289" s="259">
        <f t="shared" si="18"/>
        <v>1000</v>
      </c>
    </row>
    <row r="290" spans="1:14">
      <c r="A290" s="247"/>
      <c r="B290" s="261" t="s">
        <v>79</v>
      </c>
      <c r="C290" s="262" t="s">
        <v>584</v>
      </c>
      <c r="D290" s="262" t="s">
        <v>435</v>
      </c>
      <c r="E290" s="268">
        <v>356527</v>
      </c>
      <c r="F290" s="267">
        <v>43727</v>
      </c>
      <c r="G290" s="262" t="s">
        <v>548</v>
      </c>
      <c r="H290" s="258">
        <f t="shared" si="16"/>
        <v>4000</v>
      </c>
      <c r="I290" s="259">
        <f t="shared" si="17"/>
        <v>4600</v>
      </c>
      <c r="J290" s="260"/>
      <c r="K290" s="259">
        <f t="shared" si="19"/>
        <v>7000</v>
      </c>
      <c r="L290" s="260"/>
      <c r="M290" s="260"/>
      <c r="N290" s="259">
        <f t="shared" si="18"/>
        <v>1000</v>
      </c>
    </row>
    <row r="291" spans="1:14">
      <c r="A291" s="247"/>
      <c r="B291" s="261" t="s">
        <v>87</v>
      </c>
      <c r="C291" s="262" t="s">
        <v>126</v>
      </c>
      <c r="D291" s="262" t="s">
        <v>436</v>
      </c>
      <c r="E291" s="268">
        <v>356502</v>
      </c>
      <c r="F291" s="267">
        <v>43727</v>
      </c>
      <c r="G291" s="262" t="s">
        <v>548</v>
      </c>
      <c r="H291" s="258">
        <f t="shared" ref="H291:H354" si="20">IF(D291&gt;0,4000,"")</f>
        <v>4000</v>
      </c>
      <c r="I291" s="259">
        <f t="shared" ref="I291:I354" si="21">IF(E291&gt;0,IF(J291="",4600,""),"")</f>
        <v>4600</v>
      </c>
      <c r="J291" s="260"/>
      <c r="K291" s="259">
        <f t="shared" si="19"/>
        <v>7000</v>
      </c>
      <c r="L291" s="260"/>
      <c r="M291" s="260"/>
      <c r="N291" s="259">
        <f t="shared" ref="N291:N354" si="22">IF(D291&gt;0,1000,"")</f>
        <v>1000</v>
      </c>
    </row>
    <row r="292" spans="1:14">
      <c r="A292" s="247"/>
      <c r="B292" s="261" t="s">
        <v>79</v>
      </c>
      <c r="C292" s="262" t="s">
        <v>80</v>
      </c>
      <c r="D292" s="262" t="s">
        <v>437</v>
      </c>
      <c r="E292" s="268">
        <v>378747</v>
      </c>
      <c r="F292" s="267">
        <v>43727</v>
      </c>
      <c r="G292" s="262" t="s">
        <v>548</v>
      </c>
      <c r="H292" s="258">
        <f t="shared" si="20"/>
        <v>4000</v>
      </c>
      <c r="I292" s="259">
        <f t="shared" si="21"/>
        <v>4600</v>
      </c>
      <c r="J292" s="260"/>
      <c r="K292" s="259">
        <f t="shared" si="19"/>
        <v>7000</v>
      </c>
      <c r="L292" s="260"/>
      <c r="M292" s="260"/>
      <c r="N292" s="259">
        <f t="shared" si="22"/>
        <v>1000</v>
      </c>
    </row>
    <row r="293" spans="1:14">
      <c r="A293" s="247"/>
      <c r="B293" s="261" t="s">
        <v>79</v>
      </c>
      <c r="C293" s="262" t="s">
        <v>80</v>
      </c>
      <c r="D293" s="262" t="s">
        <v>438</v>
      </c>
      <c r="E293" s="268">
        <v>356649</v>
      </c>
      <c r="F293" s="267">
        <v>43728</v>
      </c>
      <c r="G293" s="262" t="s">
        <v>548</v>
      </c>
      <c r="H293" s="258">
        <f t="shared" si="20"/>
        <v>4000</v>
      </c>
      <c r="I293" s="259">
        <f t="shared" si="21"/>
        <v>4600</v>
      </c>
      <c r="J293" s="260"/>
      <c r="K293" s="259">
        <f t="shared" si="19"/>
        <v>7000</v>
      </c>
      <c r="L293" s="260"/>
      <c r="M293" s="260"/>
      <c r="N293" s="259">
        <f t="shared" si="22"/>
        <v>1000</v>
      </c>
    </row>
    <row r="294" spans="1:14">
      <c r="A294" s="247"/>
      <c r="B294" s="261" t="s">
        <v>79</v>
      </c>
      <c r="C294" s="262" t="s">
        <v>80</v>
      </c>
      <c r="D294" s="262" t="s">
        <v>439</v>
      </c>
      <c r="E294" s="268">
        <v>378725</v>
      </c>
      <c r="F294" s="267">
        <v>43726</v>
      </c>
      <c r="G294" s="262" t="s">
        <v>548</v>
      </c>
      <c r="H294" s="258">
        <f t="shared" si="20"/>
        <v>4000</v>
      </c>
      <c r="I294" s="259">
        <f t="shared" si="21"/>
        <v>4600</v>
      </c>
      <c r="J294" s="260"/>
      <c r="K294" s="259">
        <f t="shared" si="19"/>
        <v>7000</v>
      </c>
      <c r="L294" s="260"/>
      <c r="M294" s="260"/>
      <c r="N294" s="259">
        <f t="shared" si="22"/>
        <v>1000</v>
      </c>
    </row>
    <row r="295" spans="1:14">
      <c r="A295" s="247"/>
      <c r="B295" s="261" t="s">
        <v>79</v>
      </c>
      <c r="C295" s="262" t="s">
        <v>80</v>
      </c>
      <c r="D295" s="262" t="s">
        <v>440</v>
      </c>
      <c r="E295" s="268">
        <v>356516</v>
      </c>
      <c r="F295" s="267">
        <v>43727</v>
      </c>
      <c r="G295" s="262" t="s">
        <v>548</v>
      </c>
      <c r="H295" s="258">
        <f t="shared" si="20"/>
        <v>4000</v>
      </c>
      <c r="I295" s="259">
        <f t="shared" si="21"/>
        <v>4600</v>
      </c>
      <c r="J295" s="260"/>
      <c r="K295" s="259">
        <f t="shared" si="19"/>
        <v>7000</v>
      </c>
      <c r="L295" s="260"/>
      <c r="M295" s="260"/>
      <c r="N295" s="259">
        <f t="shared" si="22"/>
        <v>1000</v>
      </c>
    </row>
    <row r="296" spans="1:14">
      <c r="A296" s="247"/>
      <c r="B296" s="261" t="s">
        <v>79</v>
      </c>
      <c r="C296" s="262" t="s">
        <v>80</v>
      </c>
      <c r="D296" s="262" t="s">
        <v>441</v>
      </c>
      <c r="E296" s="268">
        <v>378581</v>
      </c>
      <c r="F296" s="267">
        <v>43714</v>
      </c>
      <c r="G296" s="262" t="s">
        <v>548</v>
      </c>
      <c r="H296" s="258">
        <f t="shared" si="20"/>
        <v>4000</v>
      </c>
      <c r="I296" s="259">
        <f t="shared" si="21"/>
        <v>4600</v>
      </c>
      <c r="J296" s="260"/>
      <c r="K296" s="259">
        <f t="shared" si="19"/>
        <v>7000</v>
      </c>
      <c r="L296" s="260"/>
      <c r="M296" s="260"/>
      <c r="N296" s="259">
        <f t="shared" si="22"/>
        <v>1000</v>
      </c>
    </row>
    <row r="297" spans="1:14">
      <c r="A297" s="247"/>
      <c r="B297" s="261" t="s">
        <v>79</v>
      </c>
      <c r="C297" s="262" t="s">
        <v>80</v>
      </c>
      <c r="D297" s="262" t="s">
        <v>442</v>
      </c>
      <c r="E297" s="268">
        <v>356640</v>
      </c>
      <c r="F297" s="267">
        <v>43728</v>
      </c>
      <c r="G297" s="262" t="s">
        <v>548</v>
      </c>
      <c r="H297" s="258">
        <f t="shared" si="20"/>
        <v>4000</v>
      </c>
      <c r="I297" s="259">
        <f t="shared" si="21"/>
        <v>4600</v>
      </c>
      <c r="J297" s="260"/>
      <c r="K297" s="259">
        <f t="shared" si="19"/>
        <v>7000</v>
      </c>
      <c r="L297" s="260"/>
      <c r="M297" s="260"/>
      <c r="N297" s="259">
        <f t="shared" si="22"/>
        <v>1000</v>
      </c>
    </row>
    <row r="298" spans="1:14">
      <c r="A298" s="247"/>
      <c r="B298" s="261" t="s">
        <v>79</v>
      </c>
      <c r="C298" s="262" t="s">
        <v>80</v>
      </c>
      <c r="D298" s="262" t="s">
        <v>443</v>
      </c>
      <c r="E298" s="268">
        <v>378704</v>
      </c>
      <c r="F298" s="267">
        <v>43726</v>
      </c>
      <c r="G298" s="262" t="s">
        <v>548</v>
      </c>
      <c r="H298" s="258">
        <f t="shared" si="20"/>
        <v>4000</v>
      </c>
      <c r="I298" s="259">
        <f t="shared" si="21"/>
        <v>4600</v>
      </c>
      <c r="J298" s="260"/>
      <c r="K298" s="259">
        <f t="shared" si="19"/>
        <v>7000</v>
      </c>
      <c r="L298" s="260"/>
      <c r="M298" s="260"/>
      <c r="N298" s="259">
        <f t="shared" si="22"/>
        <v>1000</v>
      </c>
    </row>
    <row r="299" spans="1:14">
      <c r="A299" s="247"/>
      <c r="B299" s="261" t="s">
        <v>79</v>
      </c>
      <c r="C299" s="262" t="s">
        <v>97</v>
      </c>
      <c r="D299" s="262" t="s">
        <v>444</v>
      </c>
      <c r="E299" s="268">
        <v>356602</v>
      </c>
      <c r="F299" s="267">
        <v>43728</v>
      </c>
      <c r="G299" s="262" t="s">
        <v>548</v>
      </c>
      <c r="H299" s="258">
        <f t="shared" si="20"/>
        <v>4000</v>
      </c>
      <c r="I299" s="259">
        <f t="shared" si="21"/>
        <v>4600</v>
      </c>
      <c r="J299" s="260"/>
      <c r="K299" s="259">
        <f t="shared" si="19"/>
        <v>7000</v>
      </c>
      <c r="L299" s="260"/>
      <c r="M299" s="260"/>
      <c r="N299" s="259">
        <f t="shared" si="22"/>
        <v>1000</v>
      </c>
    </row>
    <row r="300" spans="1:14">
      <c r="A300" s="247"/>
      <c r="B300" s="261" t="s">
        <v>566</v>
      </c>
      <c r="C300" s="262" t="s">
        <v>127</v>
      </c>
      <c r="D300" s="262" t="s">
        <v>445</v>
      </c>
      <c r="E300" s="268">
        <v>378671</v>
      </c>
      <c r="F300" s="267">
        <v>43726</v>
      </c>
      <c r="G300" s="262" t="s">
        <v>548</v>
      </c>
      <c r="H300" s="258">
        <f t="shared" si="20"/>
        <v>4000</v>
      </c>
      <c r="I300" s="259">
        <f t="shared" si="21"/>
        <v>4600</v>
      </c>
      <c r="J300" s="260"/>
      <c r="K300" s="259">
        <f t="shared" si="19"/>
        <v>7000</v>
      </c>
      <c r="L300" s="260"/>
      <c r="M300" s="260"/>
      <c r="N300" s="259">
        <f t="shared" si="22"/>
        <v>1000</v>
      </c>
    </row>
    <row r="301" spans="1:14">
      <c r="A301" s="247"/>
      <c r="B301" s="261" t="s">
        <v>92</v>
      </c>
      <c r="C301" s="262" t="s">
        <v>127</v>
      </c>
      <c r="D301" s="262" t="s">
        <v>446</v>
      </c>
      <c r="E301" s="268">
        <v>356664</v>
      </c>
      <c r="F301" s="267">
        <v>43728</v>
      </c>
      <c r="G301" s="262" t="s">
        <v>548</v>
      </c>
      <c r="H301" s="258">
        <f t="shared" si="20"/>
        <v>4000</v>
      </c>
      <c r="I301" s="259">
        <f t="shared" si="21"/>
        <v>4600</v>
      </c>
      <c r="J301" s="260"/>
      <c r="K301" s="259">
        <f t="shared" si="19"/>
        <v>7000</v>
      </c>
      <c r="L301" s="260"/>
      <c r="M301" s="260"/>
      <c r="N301" s="259">
        <f t="shared" si="22"/>
        <v>1000</v>
      </c>
    </row>
    <row r="302" spans="1:14">
      <c r="A302" s="247"/>
      <c r="B302" s="261" t="s">
        <v>92</v>
      </c>
      <c r="C302" s="262" t="s">
        <v>127</v>
      </c>
      <c r="D302" s="262" t="s">
        <v>447</v>
      </c>
      <c r="E302" s="268">
        <v>378646</v>
      </c>
      <c r="F302" s="267">
        <v>43726</v>
      </c>
      <c r="G302" s="262" t="s">
        <v>548</v>
      </c>
      <c r="H302" s="258">
        <f t="shared" si="20"/>
        <v>4000</v>
      </c>
      <c r="I302" s="259">
        <f t="shared" si="21"/>
        <v>4600</v>
      </c>
      <c r="J302" s="260"/>
      <c r="K302" s="259">
        <f t="shared" si="19"/>
        <v>7000</v>
      </c>
      <c r="L302" s="260"/>
      <c r="M302" s="260"/>
      <c r="N302" s="259">
        <f t="shared" si="22"/>
        <v>1000</v>
      </c>
    </row>
    <row r="303" spans="1:14">
      <c r="A303" s="247"/>
      <c r="B303" s="261" t="s">
        <v>566</v>
      </c>
      <c r="C303" s="262" t="s">
        <v>569</v>
      </c>
      <c r="D303" s="262" t="s">
        <v>448</v>
      </c>
      <c r="E303" s="268">
        <v>378661</v>
      </c>
      <c r="F303" s="267">
        <v>43726</v>
      </c>
      <c r="G303" s="262" t="s">
        <v>548</v>
      </c>
      <c r="H303" s="258">
        <f t="shared" si="20"/>
        <v>4000</v>
      </c>
      <c r="I303" s="259">
        <f t="shared" si="21"/>
        <v>4600</v>
      </c>
      <c r="J303" s="260"/>
      <c r="K303" s="259">
        <f t="shared" si="19"/>
        <v>7000</v>
      </c>
      <c r="L303" s="260"/>
      <c r="M303" s="260"/>
      <c r="N303" s="259">
        <f t="shared" si="22"/>
        <v>1000</v>
      </c>
    </row>
    <row r="304" spans="1:14">
      <c r="A304" s="247"/>
      <c r="B304" s="261" t="s">
        <v>92</v>
      </c>
      <c r="C304" s="262" t="s">
        <v>98</v>
      </c>
      <c r="D304" s="262" t="s">
        <v>449</v>
      </c>
      <c r="E304" s="268">
        <v>378733</v>
      </c>
      <c r="F304" s="267">
        <v>43727</v>
      </c>
      <c r="G304" s="262" t="s">
        <v>548</v>
      </c>
      <c r="H304" s="258">
        <f t="shared" si="20"/>
        <v>4000</v>
      </c>
      <c r="I304" s="259">
        <f t="shared" si="21"/>
        <v>4600</v>
      </c>
      <c r="J304" s="260"/>
      <c r="K304" s="259">
        <f t="shared" si="19"/>
        <v>7000</v>
      </c>
      <c r="L304" s="260"/>
      <c r="M304" s="260"/>
      <c r="N304" s="259">
        <f t="shared" si="22"/>
        <v>1000</v>
      </c>
    </row>
    <row r="305" spans="1:14">
      <c r="A305" s="247"/>
      <c r="B305" s="261" t="s">
        <v>92</v>
      </c>
      <c r="C305" s="262" t="s">
        <v>98</v>
      </c>
      <c r="D305" s="262" t="s">
        <v>450</v>
      </c>
      <c r="E305" s="268">
        <v>356557</v>
      </c>
      <c r="F305" s="267">
        <v>43728</v>
      </c>
      <c r="G305" s="262" t="s">
        <v>548</v>
      </c>
      <c r="H305" s="258">
        <f t="shared" si="20"/>
        <v>4000</v>
      </c>
      <c r="I305" s="259">
        <f t="shared" si="21"/>
        <v>4600</v>
      </c>
      <c r="J305" s="260"/>
      <c r="K305" s="259">
        <f t="shared" si="19"/>
        <v>7000</v>
      </c>
      <c r="L305" s="260"/>
      <c r="M305" s="260"/>
      <c r="N305" s="259">
        <f t="shared" si="22"/>
        <v>1000</v>
      </c>
    </row>
    <row r="306" spans="1:14">
      <c r="A306" s="247"/>
      <c r="B306" s="261" t="s">
        <v>92</v>
      </c>
      <c r="C306" s="262" t="s">
        <v>98</v>
      </c>
      <c r="D306" s="262" t="s">
        <v>451</v>
      </c>
      <c r="E306" s="268">
        <v>356539</v>
      </c>
      <c r="F306" s="267">
        <v>43727</v>
      </c>
      <c r="G306" s="262" t="s">
        <v>548</v>
      </c>
      <c r="H306" s="258">
        <f t="shared" si="20"/>
        <v>4000</v>
      </c>
      <c r="I306" s="259">
        <f t="shared" si="21"/>
        <v>4600</v>
      </c>
      <c r="J306" s="260"/>
      <c r="K306" s="259">
        <f t="shared" si="19"/>
        <v>7000</v>
      </c>
      <c r="L306" s="260"/>
      <c r="M306" s="260"/>
      <c r="N306" s="259">
        <f t="shared" si="22"/>
        <v>1000</v>
      </c>
    </row>
    <row r="307" spans="1:14">
      <c r="A307" s="247"/>
      <c r="B307" s="261" t="s">
        <v>92</v>
      </c>
      <c r="C307" s="262" t="s">
        <v>98</v>
      </c>
      <c r="D307" s="262" t="s">
        <v>452</v>
      </c>
      <c r="E307" s="268">
        <v>356620</v>
      </c>
      <c r="F307" s="267">
        <v>43728</v>
      </c>
      <c r="G307" s="262" t="s">
        <v>548</v>
      </c>
      <c r="H307" s="258">
        <f t="shared" si="20"/>
        <v>4000</v>
      </c>
      <c r="I307" s="259">
        <f t="shared" si="21"/>
        <v>4600</v>
      </c>
      <c r="J307" s="260"/>
      <c r="K307" s="259">
        <f t="shared" si="19"/>
        <v>7000</v>
      </c>
      <c r="L307" s="260"/>
      <c r="M307" s="260"/>
      <c r="N307" s="259">
        <f t="shared" si="22"/>
        <v>1000</v>
      </c>
    </row>
    <row r="308" spans="1:14" ht="15" customHeight="1">
      <c r="A308" s="247"/>
      <c r="B308" s="261" t="s">
        <v>92</v>
      </c>
      <c r="C308" s="262" t="s">
        <v>98</v>
      </c>
      <c r="D308" s="262" t="s">
        <v>453</v>
      </c>
      <c r="E308" s="268">
        <v>356650</v>
      </c>
      <c r="F308" s="267">
        <v>43728</v>
      </c>
      <c r="G308" s="262" t="s">
        <v>548</v>
      </c>
      <c r="H308" s="258">
        <f t="shared" si="20"/>
        <v>4000</v>
      </c>
      <c r="I308" s="259">
        <f t="shared" si="21"/>
        <v>4600</v>
      </c>
      <c r="J308" s="260"/>
      <c r="K308" s="259">
        <f t="shared" si="19"/>
        <v>7000</v>
      </c>
      <c r="L308" s="260"/>
      <c r="M308" s="260"/>
      <c r="N308" s="259">
        <f t="shared" si="22"/>
        <v>1000</v>
      </c>
    </row>
    <row r="309" spans="1:14">
      <c r="A309" s="247"/>
      <c r="B309" s="261" t="s">
        <v>92</v>
      </c>
      <c r="C309" s="262" t="s">
        <v>98</v>
      </c>
      <c r="D309" s="262" t="s">
        <v>454</v>
      </c>
      <c r="E309" s="268">
        <v>356537</v>
      </c>
      <c r="F309" s="267">
        <v>43727</v>
      </c>
      <c r="G309" s="262" t="s">
        <v>548</v>
      </c>
      <c r="H309" s="258">
        <f t="shared" si="20"/>
        <v>4000</v>
      </c>
      <c r="I309" s="259">
        <f t="shared" si="21"/>
        <v>4600</v>
      </c>
      <c r="J309" s="260"/>
      <c r="K309" s="259">
        <f t="shared" si="19"/>
        <v>7000</v>
      </c>
      <c r="L309" s="260"/>
      <c r="M309" s="260"/>
      <c r="N309" s="259">
        <f t="shared" si="22"/>
        <v>1000</v>
      </c>
    </row>
    <row r="310" spans="1:14">
      <c r="A310" s="247"/>
      <c r="B310" s="261" t="s">
        <v>92</v>
      </c>
      <c r="C310" s="262" t="s">
        <v>98</v>
      </c>
      <c r="D310" s="262" t="s">
        <v>455</v>
      </c>
      <c r="E310" s="268">
        <v>356505</v>
      </c>
      <c r="F310" s="267">
        <v>43727</v>
      </c>
      <c r="G310" s="262" t="s">
        <v>548</v>
      </c>
      <c r="H310" s="258">
        <f t="shared" si="20"/>
        <v>4000</v>
      </c>
      <c r="I310" s="259">
        <f t="shared" si="21"/>
        <v>4600</v>
      </c>
      <c r="J310" s="260"/>
      <c r="K310" s="259">
        <f t="shared" si="19"/>
        <v>7000</v>
      </c>
      <c r="L310" s="260"/>
      <c r="M310" s="260"/>
      <c r="N310" s="259">
        <f t="shared" si="22"/>
        <v>1000</v>
      </c>
    </row>
    <row r="311" spans="1:14">
      <c r="A311" s="247"/>
      <c r="B311" s="261" t="s">
        <v>92</v>
      </c>
      <c r="C311" s="262" t="s">
        <v>98</v>
      </c>
      <c r="D311" s="262" t="s">
        <v>456</v>
      </c>
      <c r="E311" s="268">
        <v>356531</v>
      </c>
      <c r="F311" s="267">
        <v>43727</v>
      </c>
      <c r="G311" s="262" t="s">
        <v>548</v>
      </c>
      <c r="H311" s="258">
        <f t="shared" si="20"/>
        <v>4000</v>
      </c>
      <c r="I311" s="259">
        <f t="shared" si="21"/>
        <v>4600</v>
      </c>
      <c r="J311" s="260"/>
      <c r="K311" s="259">
        <f t="shared" si="19"/>
        <v>7000</v>
      </c>
      <c r="L311" s="260"/>
      <c r="M311" s="260"/>
      <c r="N311" s="259">
        <f t="shared" si="22"/>
        <v>1000</v>
      </c>
    </row>
    <row r="312" spans="1:14">
      <c r="A312" s="247"/>
      <c r="B312" s="261" t="s">
        <v>92</v>
      </c>
      <c r="C312" s="262" t="s">
        <v>98</v>
      </c>
      <c r="D312" s="262" t="s">
        <v>457</v>
      </c>
      <c r="E312" s="268">
        <v>378647</v>
      </c>
      <c r="F312" s="267">
        <v>43726</v>
      </c>
      <c r="G312" s="262" t="s">
        <v>548</v>
      </c>
      <c r="H312" s="258">
        <f t="shared" si="20"/>
        <v>4000</v>
      </c>
      <c r="I312" s="259">
        <f t="shared" si="21"/>
        <v>4600</v>
      </c>
      <c r="J312" s="260"/>
      <c r="K312" s="259">
        <f t="shared" si="19"/>
        <v>7000</v>
      </c>
      <c r="L312" s="260"/>
      <c r="M312" s="260"/>
      <c r="N312" s="259">
        <f t="shared" si="22"/>
        <v>1000</v>
      </c>
    </row>
    <row r="313" spans="1:14">
      <c r="A313" s="247"/>
      <c r="B313" s="261" t="s">
        <v>84</v>
      </c>
      <c r="C313" s="262" t="s">
        <v>99</v>
      </c>
      <c r="D313" s="262" t="s">
        <v>458</v>
      </c>
      <c r="E313" s="268">
        <v>356653</v>
      </c>
      <c r="F313" s="267">
        <v>43728</v>
      </c>
      <c r="G313" s="262" t="s">
        <v>548</v>
      </c>
      <c r="H313" s="258">
        <f t="shared" si="20"/>
        <v>4000</v>
      </c>
      <c r="I313" s="259">
        <f t="shared" si="21"/>
        <v>4600</v>
      </c>
      <c r="J313" s="260"/>
      <c r="K313" s="259">
        <f t="shared" si="19"/>
        <v>7000</v>
      </c>
      <c r="L313" s="260"/>
      <c r="M313" s="260"/>
      <c r="N313" s="259">
        <f t="shared" si="22"/>
        <v>1000</v>
      </c>
    </row>
    <row r="314" spans="1:14">
      <c r="A314" s="247"/>
      <c r="B314" s="261" t="s">
        <v>84</v>
      </c>
      <c r="C314" s="262" t="s">
        <v>99</v>
      </c>
      <c r="D314" s="262" t="s">
        <v>459</v>
      </c>
      <c r="E314" s="268">
        <v>356554</v>
      </c>
      <c r="F314" s="267">
        <v>43728</v>
      </c>
      <c r="G314" s="262" t="s">
        <v>548</v>
      </c>
      <c r="H314" s="258">
        <f t="shared" si="20"/>
        <v>4000</v>
      </c>
      <c r="I314" s="259">
        <f t="shared" si="21"/>
        <v>4600</v>
      </c>
      <c r="J314" s="260"/>
      <c r="K314" s="259">
        <f t="shared" si="19"/>
        <v>7000</v>
      </c>
      <c r="L314" s="260"/>
      <c r="M314" s="260"/>
      <c r="N314" s="259">
        <f t="shared" si="22"/>
        <v>1000</v>
      </c>
    </row>
    <row r="315" spans="1:14">
      <c r="A315" s="247"/>
      <c r="B315" s="261" t="s">
        <v>84</v>
      </c>
      <c r="C315" s="262" t="s">
        <v>99</v>
      </c>
      <c r="D315" s="262" t="s">
        <v>460</v>
      </c>
      <c r="E315" s="268">
        <v>356643</v>
      </c>
      <c r="F315" s="267">
        <v>43728</v>
      </c>
      <c r="G315" s="262" t="s">
        <v>548</v>
      </c>
      <c r="H315" s="258">
        <f t="shared" si="20"/>
        <v>4000</v>
      </c>
      <c r="I315" s="259">
        <f t="shared" si="21"/>
        <v>4600</v>
      </c>
      <c r="J315" s="260"/>
      <c r="K315" s="259">
        <f t="shared" si="19"/>
        <v>7000</v>
      </c>
      <c r="L315" s="260"/>
      <c r="M315" s="260"/>
      <c r="N315" s="259">
        <f t="shared" si="22"/>
        <v>1000</v>
      </c>
    </row>
    <row r="316" spans="1:14">
      <c r="A316" s="247"/>
      <c r="B316" s="261" t="s">
        <v>92</v>
      </c>
      <c r="C316" s="262" t="s">
        <v>570</v>
      </c>
      <c r="D316" s="262" t="s">
        <v>461</v>
      </c>
      <c r="E316" s="268">
        <v>378636</v>
      </c>
      <c r="F316" s="267">
        <v>43726</v>
      </c>
      <c r="G316" s="262" t="s">
        <v>548</v>
      </c>
      <c r="H316" s="258">
        <f t="shared" si="20"/>
        <v>4000</v>
      </c>
      <c r="I316" s="259">
        <f t="shared" si="21"/>
        <v>4600</v>
      </c>
      <c r="J316" s="260"/>
      <c r="K316" s="259">
        <f t="shared" si="19"/>
        <v>7000</v>
      </c>
      <c r="L316" s="260"/>
      <c r="M316" s="260"/>
      <c r="N316" s="259">
        <f t="shared" si="22"/>
        <v>1000</v>
      </c>
    </row>
    <row r="317" spans="1:14">
      <c r="A317" s="247"/>
      <c r="B317" s="261" t="s">
        <v>87</v>
      </c>
      <c r="C317" s="262" t="s">
        <v>100</v>
      </c>
      <c r="D317" s="262" t="s">
        <v>462</v>
      </c>
      <c r="E317" s="268">
        <v>356666</v>
      </c>
      <c r="F317" s="267">
        <v>43728</v>
      </c>
      <c r="G317" s="262" t="s">
        <v>548</v>
      </c>
      <c r="H317" s="258">
        <f t="shared" si="20"/>
        <v>4000</v>
      </c>
      <c r="I317" s="259">
        <f t="shared" si="21"/>
        <v>4600</v>
      </c>
      <c r="J317" s="260"/>
      <c r="K317" s="259">
        <f t="shared" si="19"/>
        <v>7000</v>
      </c>
      <c r="L317" s="260"/>
      <c r="M317" s="260"/>
      <c r="N317" s="259">
        <f t="shared" si="22"/>
        <v>1000</v>
      </c>
    </row>
    <row r="318" spans="1:14">
      <c r="A318" s="247"/>
      <c r="B318" s="261" t="s">
        <v>87</v>
      </c>
      <c r="C318" s="262" t="s">
        <v>100</v>
      </c>
      <c r="D318" s="262" t="s">
        <v>463</v>
      </c>
      <c r="E318" s="268">
        <v>356621</v>
      </c>
      <c r="F318" s="267">
        <v>43728</v>
      </c>
      <c r="G318" s="262" t="s">
        <v>548</v>
      </c>
      <c r="H318" s="258">
        <f t="shared" si="20"/>
        <v>4000</v>
      </c>
      <c r="I318" s="259">
        <f t="shared" si="21"/>
        <v>4600</v>
      </c>
      <c r="J318" s="260"/>
      <c r="K318" s="259">
        <f t="shared" si="19"/>
        <v>7000</v>
      </c>
      <c r="L318" s="260"/>
      <c r="M318" s="260"/>
      <c r="N318" s="259">
        <f t="shared" si="22"/>
        <v>1000</v>
      </c>
    </row>
    <row r="319" spans="1:14">
      <c r="A319" s="247"/>
      <c r="B319" s="261" t="s">
        <v>87</v>
      </c>
      <c r="C319" s="262" t="s">
        <v>100</v>
      </c>
      <c r="D319" s="262" t="s">
        <v>464</v>
      </c>
      <c r="E319" s="268">
        <v>378649</v>
      </c>
      <c r="F319" s="267">
        <v>43726</v>
      </c>
      <c r="G319" s="262" t="s">
        <v>548</v>
      </c>
      <c r="H319" s="258">
        <f t="shared" si="20"/>
        <v>4000</v>
      </c>
      <c r="I319" s="259">
        <f t="shared" si="21"/>
        <v>4600</v>
      </c>
      <c r="J319" s="260"/>
      <c r="K319" s="259">
        <f t="shared" si="19"/>
        <v>7000</v>
      </c>
      <c r="L319" s="260"/>
      <c r="M319" s="260"/>
      <c r="N319" s="259">
        <f t="shared" si="22"/>
        <v>1000</v>
      </c>
    </row>
    <row r="320" spans="1:14">
      <c r="A320" s="247"/>
      <c r="B320" s="261" t="s">
        <v>87</v>
      </c>
      <c r="C320" s="262" t="s">
        <v>100</v>
      </c>
      <c r="D320" s="262" t="s">
        <v>465</v>
      </c>
      <c r="E320" s="268">
        <v>356672</v>
      </c>
      <c r="F320" s="267">
        <v>43728</v>
      </c>
      <c r="G320" s="262" t="s">
        <v>548</v>
      </c>
      <c r="H320" s="258">
        <f t="shared" si="20"/>
        <v>4000</v>
      </c>
      <c r="I320" s="259">
        <f t="shared" si="21"/>
        <v>4600</v>
      </c>
      <c r="J320" s="260"/>
      <c r="K320" s="259">
        <f t="shared" si="19"/>
        <v>7000</v>
      </c>
      <c r="L320" s="260"/>
      <c r="M320" s="260"/>
      <c r="N320" s="259">
        <f t="shared" si="22"/>
        <v>1000</v>
      </c>
    </row>
    <row r="321" spans="1:14">
      <c r="A321" s="247"/>
      <c r="B321" s="261" t="s">
        <v>87</v>
      </c>
      <c r="C321" s="262" t="s">
        <v>100</v>
      </c>
      <c r="D321" s="262" t="s">
        <v>466</v>
      </c>
      <c r="E321" s="268">
        <v>356569</v>
      </c>
      <c r="F321" s="267">
        <v>43728</v>
      </c>
      <c r="G321" s="262" t="s">
        <v>548</v>
      </c>
      <c r="H321" s="258">
        <f t="shared" si="20"/>
        <v>4000</v>
      </c>
      <c r="I321" s="259">
        <f t="shared" si="21"/>
        <v>4600</v>
      </c>
      <c r="J321" s="260"/>
      <c r="K321" s="259">
        <f t="shared" si="19"/>
        <v>7000</v>
      </c>
      <c r="L321" s="260"/>
      <c r="M321" s="260"/>
      <c r="N321" s="259">
        <f t="shared" si="22"/>
        <v>1000</v>
      </c>
    </row>
    <row r="322" spans="1:14">
      <c r="A322" s="247"/>
      <c r="B322" s="261" t="s">
        <v>87</v>
      </c>
      <c r="C322" s="262" t="s">
        <v>100</v>
      </c>
      <c r="D322" s="262" t="s">
        <v>467</v>
      </c>
      <c r="E322" s="268">
        <v>356524</v>
      </c>
      <c r="F322" s="267">
        <v>43727</v>
      </c>
      <c r="G322" s="262" t="s">
        <v>548</v>
      </c>
      <c r="H322" s="258">
        <f t="shared" si="20"/>
        <v>4000</v>
      </c>
      <c r="I322" s="259">
        <f t="shared" si="21"/>
        <v>4600</v>
      </c>
      <c r="J322" s="260"/>
      <c r="K322" s="259">
        <f t="shared" si="19"/>
        <v>7000</v>
      </c>
      <c r="L322" s="260"/>
      <c r="M322" s="260"/>
      <c r="N322" s="259">
        <f t="shared" si="22"/>
        <v>1000</v>
      </c>
    </row>
    <row r="323" spans="1:14">
      <c r="A323" s="247"/>
      <c r="B323" s="261" t="s">
        <v>87</v>
      </c>
      <c r="C323" s="262" t="s">
        <v>100</v>
      </c>
      <c r="D323" s="262" t="s">
        <v>468</v>
      </c>
      <c r="E323" s="268">
        <v>356555</v>
      </c>
      <c r="F323" s="267">
        <v>43728</v>
      </c>
      <c r="G323" s="262" t="s">
        <v>548</v>
      </c>
      <c r="H323" s="258">
        <f t="shared" si="20"/>
        <v>4000</v>
      </c>
      <c r="I323" s="259">
        <f t="shared" si="21"/>
        <v>4600</v>
      </c>
      <c r="J323" s="260"/>
      <c r="K323" s="259">
        <f t="shared" si="19"/>
        <v>7000</v>
      </c>
      <c r="L323" s="260"/>
      <c r="M323" s="260"/>
      <c r="N323" s="259">
        <f t="shared" si="22"/>
        <v>1000</v>
      </c>
    </row>
    <row r="324" spans="1:14">
      <c r="A324" s="247"/>
      <c r="B324" s="261" t="s">
        <v>87</v>
      </c>
      <c r="C324" s="262" t="s">
        <v>100</v>
      </c>
      <c r="D324" s="262" t="s">
        <v>469</v>
      </c>
      <c r="E324" s="268">
        <v>378705</v>
      </c>
      <c r="F324" s="267">
        <v>43726</v>
      </c>
      <c r="G324" s="262" t="s">
        <v>548</v>
      </c>
      <c r="H324" s="258">
        <f t="shared" si="20"/>
        <v>4000</v>
      </c>
      <c r="I324" s="259">
        <f t="shared" si="21"/>
        <v>4600</v>
      </c>
      <c r="J324" s="260"/>
      <c r="K324" s="259">
        <f t="shared" ref="K324:K387" si="23">IF(F324&gt;0,IF(M324="",7000,""),"")</f>
        <v>7000</v>
      </c>
      <c r="L324" s="260"/>
      <c r="M324" s="260"/>
      <c r="N324" s="259">
        <f t="shared" si="22"/>
        <v>1000</v>
      </c>
    </row>
    <row r="325" spans="1:14">
      <c r="A325" s="247"/>
      <c r="B325" s="261" t="s">
        <v>87</v>
      </c>
      <c r="C325" s="262" t="s">
        <v>100</v>
      </c>
      <c r="D325" s="262" t="s">
        <v>470</v>
      </c>
      <c r="E325" s="268">
        <v>356612</v>
      </c>
      <c r="F325" s="267">
        <v>43728</v>
      </c>
      <c r="G325" s="262" t="s">
        <v>548</v>
      </c>
      <c r="H325" s="258">
        <f t="shared" si="20"/>
        <v>4000</v>
      </c>
      <c r="I325" s="259">
        <f t="shared" si="21"/>
        <v>4600</v>
      </c>
      <c r="J325" s="260"/>
      <c r="K325" s="259">
        <f t="shared" si="23"/>
        <v>7000</v>
      </c>
      <c r="L325" s="260"/>
      <c r="M325" s="260"/>
      <c r="N325" s="259">
        <f t="shared" si="22"/>
        <v>1000</v>
      </c>
    </row>
    <row r="326" spans="1:14">
      <c r="A326" s="247"/>
      <c r="B326" s="261" t="s">
        <v>87</v>
      </c>
      <c r="C326" s="262" t="s">
        <v>100</v>
      </c>
      <c r="D326" s="262" t="s">
        <v>471</v>
      </c>
      <c r="E326" s="268">
        <v>378719</v>
      </c>
      <c r="F326" s="267">
        <v>43726</v>
      </c>
      <c r="G326" s="262" t="s">
        <v>548</v>
      </c>
      <c r="H326" s="258">
        <f t="shared" si="20"/>
        <v>4000</v>
      </c>
      <c r="I326" s="259">
        <f t="shared" si="21"/>
        <v>4600</v>
      </c>
      <c r="J326" s="260"/>
      <c r="K326" s="259">
        <f t="shared" si="23"/>
        <v>7000</v>
      </c>
      <c r="L326" s="260"/>
      <c r="M326" s="260"/>
      <c r="N326" s="259">
        <f t="shared" si="22"/>
        <v>1000</v>
      </c>
    </row>
    <row r="327" spans="1:14">
      <c r="A327" s="247"/>
      <c r="B327" s="261" t="s">
        <v>87</v>
      </c>
      <c r="C327" s="262" t="s">
        <v>100</v>
      </c>
      <c r="D327" s="262" t="s">
        <v>472</v>
      </c>
      <c r="E327" s="268">
        <v>356607</v>
      </c>
      <c r="F327" s="267">
        <v>43728</v>
      </c>
      <c r="G327" s="262" t="s">
        <v>548</v>
      </c>
      <c r="H327" s="258">
        <f t="shared" si="20"/>
        <v>4000</v>
      </c>
      <c r="I327" s="259">
        <f t="shared" si="21"/>
        <v>4600</v>
      </c>
      <c r="J327" s="260"/>
      <c r="K327" s="259">
        <f t="shared" si="23"/>
        <v>7000</v>
      </c>
      <c r="L327" s="260"/>
      <c r="M327" s="260"/>
      <c r="N327" s="259">
        <f t="shared" si="22"/>
        <v>1000</v>
      </c>
    </row>
    <row r="328" spans="1:14">
      <c r="A328" s="247"/>
      <c r="B328" s="261" t="s">
        <v>87</v>
      </c>
      <c r="C328" s="262" t="s">
        <v>100</v>
      </c>
      <c r="D328" s="262" t="s">
        <v>473</v>
      </c>
      <c r="E328" s="268">
        <v>356618</v>
      </c>
      <c r="F328" s="267">
        <v>43728</v>
      </c>
      <c r="G328" s="262" t="s">
        <v>548</v>
      </c>
      <c r="H328" s="258">
        <f t="shared" si="20"/>
        <v>4000</v>
      </c>
      <c r="I328" s="259">
        <f t="shared" si="21"/>
        <v>4600</v>
      </c>
      <c r="J328" s="260"/>
      <c r="K328" s="259">
        <f t="shared" si="23"/>
        <v>7000</v>
      </c>
      <c r="L328" s="260"/>
      <c r="M328" s="260"/>
      <c r="N328" s="259">
        <f t="shared" si="22"/>
        <v>1000</v>
      </c>
    </row>
    <row r="329" spans="1:14">
      <c r="A329" s="247"/>
      <c r="B329" s="261" t="s">
        <v>87</v>
      </c>
      <c r="C329" s="262" t="s">
        <v>100</v>
      </c>
      <c r="D329" s="262" t="s">
        <v>474</v>
      </c>
      <c r="E329" s="268">
        <v>356556</v>
      </c>
      <c r="F329" s="267">
        <v>43728</v>
      </c>
      <c r="G329" s="262" t="s">
        <v>548</v>
      </c>
      <c r="H329" s="258">
        <f t="shared" si="20"/>
        <v>4000</v>
      </c>
      <c r="I329" s="259">
        <f t="shared" si="21"/>
        <v>4600</v>
      </c>
      <c r="J329" s="260"/>
      <c r="K329" s="259">
        <f t="shared" si="23"/>
        <v>7000</v>
      </c>
      <c r="L329" s="260"/>
      <c r="M329" s="260"/>
      <c r="N329" s="259">
        <f t="shared" si="22"/>
        <v>1000</v>
      </c>
    </row>
    <row r="330" spans="1:14">
      <c r="A330" s="247"/>
      <c r="B330" s="261" t="s">
        <v>87</v>
      </c>
      <c r="C330" s="262" t="s">
        <v>100</v>
      </c>
      <c r="D330" s="262" t="s">
        <v>475</v>
      </c>
      <c r="E330" s="268">
        <v>378669</v>
      </c>
      <c r="F330" s="267">
        <v>43726</v>
      </c>
      <c r="G330" s="262" t="s">
        <v>548</v>
      </c>
      <c r="H330" s="258">
        <f t="shared" si="20"/>
        <v>4000</v>
      </c>
      <c r="I330" s="259">
        <f t="shared" si="21"/>
        <v>4600</v>
      </c>
      <c r="J330" s="260"/>
      <c r="K330" s="259">
        <f t="shared" si="23"/>
        <v>7000</v>
      </c>
      <c r="L330" s="260"/>
      <c r="M330" s="260"/>
      <c r="N330" s="259">
        <f t="shared" si="22"/>
        <v>1000</v>
      </c>
    </row>
    <row r="331" spans="1:14">
      <c r="A331" s="247"/>
      <c r="B331" s="261" t="s">
        <v>81</v>
      </c>
      <c r="C331" s="262" t="s">
        <v>82</v>
      </c>
      <c r="D331" s="262" t="s">
        <v>476</v>
      </c>
      <c r="E331" s="268">
        <v>356543</v>
      </c>
      <c r="F331" s="267">
        <v>43728</v>
      </c>
      <c r="G331" s="262" t="s">
        <v>548</v>
      </c>
      <c r="H331" s="258">
        <f t="shared" si="20"/>
        <v>4000</v>
      </c>
      <c r="I331" s="259">
        <f t="shared" si="21"/>
        <v>4600</v>
      </c>
      <c r="J331" s="260"/>
      <c r="K331" s="259">
        <f t="shared" si="23"/>
        <v>7000</v>
      </c>
      <c r="L331" s="260"/>
      <c r="M331" s="260"/>
      <c r="N331" s="259">
        <f t="shared" si="22"/>
        <v>1000</v>
      </c>
    </row>
    <row r="332" spans="1:14">
      <c r="A332" s="247"/>
      <c r="B332" s="261" t="s">
        <v>81</v>
      </c>
      <c r="C332" s="262" t="s">
        <v>82</v>
      </c>
      <c r="D332" s="262" t="s">
        <v>589</v>
      </c>
      <c r="E332" s="268">
        <v>378641</v>
      </c>
      <c r="F332" s="267">
        <v>43726</v>
      </c>
      <c r="G332" s="262" t="s">
        <v>548</v>
      </c>
      <c r="H332" s="258">
        <f t="shared" si="20"/>
        <v>4000</v>
      </c>
      <c r="I332" s="259">
        <f t="shared" si="21"/>
        <v>4600</v>
      </c>
      <c r="J332" s="260"/>
      <c r="K332" s="259">
        <f t="shared" si="23"/>
        <v>7000</v>
      </c>
      <c r="L332" s="260"/>
      <c r="M332" s="260"/>
      <c r="N332" s="259">
        <f t="shared" si="22"/>
        <v>1000</v>
      </c>
    </row>
    <row r="333" spans="1:14">
      <c r="A333" s="247"/>
      <c r="B333" s="261" t="s">
        <v>81</v>
      </c>
      <c r="C333" s="262" t="s">
        <v>82</v>
      </c>
      <c r="D333" s="262" t="s">
        <v>477</v>
      </c>
      <c r="E333" s="268">
        <v>356568</v>
      </c>
      <c r="F333" s="267">
        <v>43728</v>
      </c>
      <c r="G333" s="262" t="s">
        <v>548</v>
      </c>
      <c r="H333" s="258">
        <f t="shared" si="20"/>
        <v>4000</v>
      </c>
      <c r="I333" s="259">
        <f t="shared" si="21"/>
        <v>4600</v>
      </c>
      <c r="J333" s="260"/>
      <c r="K333" s="259">
        <f t="shared" si="23"/>
        <v>7000</v>
      </c>
      <c r="L333" s="260"/>
      <c r="M333" s="260"/>
      <c r="N333" s="259">
        <f t="shared" si="22"/>
        <v>1000</v>
      </c>
    </row>
    <row r="334" spans="1:14">
      <c r="A334" s="247"/>
      <c r="B334" s="261" t="s">
        <v>87</v>
      </c>
      <c r="C334" s="262" t="s">
        <v>535</v>
      </c>
      <c r="D334" s="262" t="s">
        <v>478</v>
      </c>
      <c r="E334" s="268">
        <v>356646</v>
      </c>
      <c r="F334" s="267">
        <v>43728</v>
      </c>
      <c r="G334" s="262" t="s">
        <v>548</v>
      </c>
      <c r="H334" s="258">
        <f t="shared" si="20"/>
        <v>4000</v>
      </c>
      <c r="I334" s="259">
        <f t="shared" si="21"/>
        <v>4600</v>
      </c>
      <c r="J334" s="260"/>
      <c r="K334" s="259">
        <f t="shared" si="23"/>
        <v>7000</v>
      </c>
      <c r="L334" s="260"/>
      <c r="M334" s="260"/>
      <c r="N334" s="259">
        <f t="shared" si="22"/>
        <v>1000</v>
      </c>
    </row>
    <row r="335" spans="1:14">
      <c r="A335" s="247"/>
      <c r="B335" s="261" t="s">
        <v>92</v>
      </c>
      <c r="C335" s="262" t="s">
        <v>571</v>
      </c>
      <c r="D335" s="262" t="s">
        <v>479</v>
      </c>
      <c r="E335" s="268">
        <v>378716</v>
      </c>
      <c r="F335" s="267">
        <v>43726</v>
      </c>
      <c r="G335" s="262" t="s">
        <v>548</v>
      </c>
      <c r="H335" s="258">
        <f t="shared" si="20"/>
        <v>4000</v>
      </c>
      <c r="I335" s="259">
        <f t="shared" si="21"/>
        <v>4600</v>
      </c>
      <c r="J335" s="260"/>
      <c r="K335" s="259">
        <f t="shared" si="23"/>
        <v>7000</v>
      </c>
      <c r="L335" s="260"/>
      <c r="M335" s="260"/>
      <c r="N335" s="259">
        <f t="shared" si="22"/>
        <v>1000</v>
      </c>
    </row>
    <row r="336" spans="1:14">
      <c r="A336" s="247"/>
      <c r="B336" s="261" t="s">
        <v>92</v>
      </c>
      <c r="C336" s="262" t="s">
        <v>134</v>
      </c>
      <c r="D336" s="262" t="s">
        <v>480</v>
      </c>
      <c r="E336" s="268">
        <v>356504</v>
      </c>
      <c r="F336" s="267">
        <v>43727</v>
      </c>
      <c r="G336" s="262" t="s">
        <v>548</v>
      </c>
      <c r="H336" s="258">
        <f t="shared" si="20"/>
        <v>4000</v>
      </c>
      <c r="I336" s="259">
        <f t="shared" si="21"/>
        <v>4600</v>
      </c>
      <c r="J336" s="260"/>
      <c r="K336" s="259">
        <f t="shared" si="23"/>
        <v>7000</v>
      </c>
      <c r="L336" s="260"/>
      <c r="M336" s="260"/>
      <c r="N336" s="259">
        <f t="shared" si="22"/>
        <v>1000</v>
      </c>
    </row>
    <row r="337" spans="1:14">
      <c r="A337" s="247"/>
      <c r="B337" s="261" t="s">
        <v>81</v>
      </c>
      <c r="C337" s="262" t="s">
        <v>82</v>
      </c>
      <c r="D337" s="262" t="s">
        <v>481</v>
      </c>
      <c r="E337" s="268">
        <v>356667</v>
      </c>
      <c r="F337" s="267">
        <v>43728</v>
      </c>
      <c r="G337" s="262" t="s">
        <v>548</v>
      </c>
      <c r="H337" s="258">
        <f t="shared" si="20"/>
        <v>4000</v>
      </c>
      <c r="I337" s="259">
        <f t="shared" si="21"/>
        <v>4600</v>
      </c>
      <c r="J337" s="260"/>
      <c r="K337" s="259">
        <f t="shared" si="23"/>
        <v>7000</v>
      </c>
      <c r="L337" s="260"/>
      <c r="M337" s="260"/>
      <c r="N337" s="259">
        <f t="shared" si="22"/>
        <v>1000</v>
      </c>
    </row>
    <row r="338" spans="1:14">
      <c r="A338" s="247"/>
      <c r="B338" s="261" t="s">
        <v>87</v>
      </c>
      <c r="C338" s="262" t="s">
        <v>583</v>
      </c>
      <c r="D338" s="262" t="s">
        <v>482</v>
      </c>
      <c r="E338" s="268">
        <v>378633</v>
      </c>
      <c r="F338" s="267">
        <v>43726</v>
      </c>
      <c r="G338" s="262" t="s">
        <v>548</v>
      </c>
      <c r="H338" s="258">
        <f t="shared" si="20"/>
        <v>4000</v>
      </c>
      <c r="I338" s="259">
        <f t="shared" si="21"/>
        <v>4600</v>
      </c>
      <c r="J338" s="260"/>
      <c r="K338" s="259">
        <f t="shared" si="23"/>
        <v>7000</v>
      </c>
      <c r="L338" s="260"/>
      <c r="M338" s="260"/>
      <c r="N338" s="259">
        <f t="shared" si="22"/>
        <v>1000</v>
      </c>
    </row>
    <row r="339" spans="1:14">
      <c r="A339" s="247"/>
      <c r="B339" s="261" t="s">
        <v>572</v>
      </c>
      <c r="C339" s="262" t="s">
        <v>573</v>
      </c>
      <c r="D339" s="262" t="s">
        <v>483</v>
      </c>
      <c r="E339" s="268">
        <v>378634</v>
      </c>
      <c r="F339" s="267">
        <v>43726</v>
      </c>
      <c r="G339" s="262" t="s">
        <v>548</v>
      </c>
      <c r="H339" s="258">
        <f t="shared" si="20"/>
        <v>4000</v>
      </c>
      <c r="I339" s="259">
        <f t="shared" si="21"/>
        <v>4600</v>
      </c>
      <c r="J339" s="260"/>
      <c r="K339" s="259">
        <f t="shared" si="23"/>
        <v>7000</v>
      </c>
      <c r="L339" s="260"/>
      <c r="M339" s="260"/>
      <c r="N339" s="259">
        <f t="shared" si="22"/>
        <v>1000</v>
      </c>
    </row>
    <row r="340" spans="1:14">
      <c r="A340" s="247"/>
      <c r="B340" s="261" t="s">
        <v>84</v>
      </c>
      <c r="C340" s="262" t="s">
        <v>574</v>
      </c>
      <c r="D340" s="262" t="s">
        <v>484</v>
      </c>
      <c r="E340" s="268">
        <v>356636</v>
      </c>
      <c r="F340" s="267">
        <v>43728</v>
      </c>
      <c r="G340" s="262" t="s">
        <v>548</v>
      </c>
      <c r="H340" s="258">
        <f t="shared" si="20"/>
        <v>4000</v>
      </c>
      <c r="I340" s="259">
        <f t="shared" si="21"/>
        <v>4600</v>
      </c>
      <c r="J340" s="260"/>
      <c r="K340" s="259">
        <f t="shared" si="23"/>
        <v>7000</v>
      </c>
      <c r="L340" s="260"/>
      <c r="M340" s="260"/>
      <c r="N340" s="259">
        <f t="shared" si="22"/>
        <v>1000</v>
      </c>
    </row>
    <row r="341" spans="1:14">
      <c r="A341" s="247"/>
      <c r="B341" s="261" t="s">
        <v>77</v>
      </c>
      <c r="C341" s="262" t="s">
        <v>585</v>
      </c>
      <c r="D341" s="262" t="s">
        <v>485</v>
      </c>
      <c r="E341" s="268">
        <v>356630</v>
      </c>
      <c r="F341" s="267">
        <v>43728</v>
      </c>
      <c r="G341" s="262" t="s">
        <v>548</v>
      </c>
      <c r="H341" s="258">
        <f t="shared" si="20"/>
        <v>4000</v>
      </c>
      <c r="I341" s="259">
        <f t="shared" si="21"/>
        <v>4600</v>
      </c>
      <c r="J341" s="260"/>
      <c r="K341" s="259">
        <f t="shared" si="23"/>
        <v>7000</v>
      </c>
      <c r="L341" s="260"/>
      <c r="M341" s="260"/>
      <c r="N341" s="259">
        <f t="shared" si="22"/>
        <v>1000</v>
      </c>
    </row>
    <row r="342" spans="1:14">
      <c r="A342" s="247"/>
      <c r="B342" s="261" t="s">
        <v>92</v>
      </c>
      <c r="C342" s="262" t="s">
        <v>102</v>
      </c>
      <c r="D342" s="262" t="s">
        <v>486</v>
      </c>
      <c r="E342" s="268">
        <v>356538</v>
      </c>
      <c r="F342" s="267">
        <v>43727</v>
      </c>
      <c r="G342" s="262" t="s">
        <v>548</v>
      </c>
      <c r="H342" s="258">
        <f t="shared" si="20"/>
        <v>4000</v>
      </c>
      <c r="I342" s="259">
        <f t="shared" si="21"/>
        <v>4600</v>
      </c>
      <c r="J342" s="260"/>
      <c r="K342" s="259">
        <f t="shared" si="23"/>
        <v>7000</v>
      </c>
      <c r="L342" s="260"/>
      <c r="M342" s="260"/>
      <c r="N342" s="259">
        <f t="shared" si="22"/>
        <v>1000</v>
      </c>
    </row>
    <row r="343" spans="1:14">
      <c r="A343" s="247"/>
      <c r="B343" s="261" t="s">
        <v>92</v>
      </c>
      <c r="C343" s="262" t="s">
        <v>102</v>
      </c>
      <c r="D343" s="262" t="s">
        <v>487</v>
      </c>
      <c r="E343" s="268">
        <v>356660</v>
      </c>
      <c r="F343" s="267">
        <v>43728</v>
      </c>
      <c r="G343" s="262" t="s">
        <v>548</v>
      </c>
      <c r="H343" s="258">
        <f t="shared" si="20"/>
        <v>4000</v>
      </c>
      <c r="I343" s="259">
        <f t="shared" si="21"/>
        <v>4600</v>
      </c>
      <c r="J343" s="260"/>
      <c r="K343" s="259">
        <f t="shared" si="23"/>
        <v>7000</v>
      </c>
      <c r="L343" s="260"/>
      <c r="M343" s="260"/>
      <c r="N343" s="259">
        <f t="shared" si="22"/>
        <v>1000</v>
      </c>
    </row>
    <row r="344" spans="1:14">
      <c r="A344" s="247"/>
      <c r="B344" s="261" t="s">
        <v>84</v>
      </c>
      <c r="C344" s="262" t="s">
        <v>103</v>
      </c>
      <c r="D344" s="262" t="s">
        <v>488</v>
      </c>
      <c r="E344" s="268">
        <v>356663</v>
      </c>
      <c r="F344" s="267">
        <v>43728</v>
      </c>
      <c r="G344" s="262" t="s">
        <v>548</v>
      </c>
      <c r="H344" s="258">
        <f t="shared" si="20"/>
        <v>4000</v>
      </c>
      <c r="I344" s="259">
        <f t="shared" si="21"/>
        <v>4600</v>
      </c>
      <c r="J344" s="260"/>
      <c r="K344" s="259">
        <f t="shared" si="23"/>
        <v>7000</v>
      </c>
      <c r="L344" s="260"/>
      <c r="M344" s="260"/>
      <c r="N344" s="259">
        <f t="shared" si="22"/>
        <v>1000</v>
      </c>
    </row>
    <row r="345" spans="1:14">
      <c r="A345" s="247"/>
      <c r="B345" s="261" t="s">
        <v>84</v>
      </c>
      <c r="C345" s="262" t="s">
        <v>103</v>
      </c>
      <c r="D345" s="262" t="s">
        <v>489</v>
      </c>
      <c r="E345" s="268">
        <v>356510</v>
      </c>
      <c r="F345" s="267">
        <v>43727</v>
      </c>
      <c r="G345" s="262" t="s">
        <v>548</v>
      </c>
      <c r="H345" s="258">
        <f t="shared" si="20"/>
        <v>4000</v>
      </c>
      <c r="I345" s="259">
        <f t="shared" si="21"/>
        <v>4600</v>
      </c>
      <c r="J345" s="260"/>
      <c r="K345" s="259">
        <f t="shared" si="23"/>
        <v>7000</v>
      </c>
      <c r="L345" s="260"/>
      <c r="M345" s="260"/>
      <c r="N345" s="259">
        <f t="shared" si="22"/>
        <v>1000</v>
      </c>
    </row>
    <row r="346" spans="1:14">
      <c r="A346" s="247"/>
      <c r="B346" s="261" t="s">
        <v>84</v>
      </c>
      <c r="C346" s="262" t="s">
        <v>103</v>
      </c>
      <c r="D346" s="262" t="s">
        <v>490</v>
      </c>
      <c r="E346" s="268">
        <v>356564</v>
      </c>
      <c r="F346" s="267">
        <v>43728</v>
      </c>
      <c r="G346" s="262" t="s">
        <v>548</v>
      </c>
      <c r="H346" s="258">
        <f t="shared" si="20"/>
        <v>4000</v>
      </c>
      <c r="I346" s="259">
        <f t="shared" si="21"/>
        <v>4600</v>
      </c>
      <c r="J346" s="260"/>
      <c r="K346" s="259">
        <f t="shared" si="23"/>
        <v>7000</v>
      </c>
      <c r="L346" s="260"/>
      <c r="M346" s="260"/>
      <c r="N346" s="259">
        <f t="shared" si="22"/>
        <v>1000</v>
      </c>
    </row>
    <row r="347" spans="1:14">
      <c r="A347" s="247"/>
      <c r="B347" s="261" t="s">
        <v>92</v>
      </c>
      <c r="C347" s="262" t="s">
        <v>140</v>
      </c>
      <c r="D347" s="262" t="s">
        <v>491</v>
      </c>
      <c r="E347" s="268">
        <v>378632</v>
      </c>
      <c r="F347" s="267">
        <v>43726</v>
      </c>
      <c r="G347" s="262" t="s">
        <v>548</v>
      </c>
      <c r="H347" s="258">
        <f t="shared" si="20"/>
        <v>4000</v>
      </c>
      <c r="I347" s="259">
        <f t="shared" si="21"/>
        <v>4600</v>
      </c>
      <c r="J347" s="260"/>
      <c r="K347" s="259">
        <f t="shared" si="23"/>
        <v>7000</v>
      </c>
      <c r="L347" s="260"/>
      <c r="M347" s="260"/>
      <c r="N347" s="259">
        <f t="shared" si="22"/>
        <v>1000</v>
      </c>
    </row>
    <row r="348" spans="1:14">
      <c r="A348" s="247"/>
      <c r="B348" s="261" t="s">
        <v>77</v>
      </c>
      <c r="C348" s="262" t="s">
        <v>586</v>
      </c>
      <c r="D348" s="262" t="s">
        <v>492</v>
      </c>
      <c r="E348" s="268">
        <v>356526</v>
      </c>
      <c r="F348" s="267">
        <v>43727</v>
      </c>
      <c r="G348" s="262" t="s">
        <v>548</v>
      </c>
      <c r="H348" s="258">
        <f t="shared" si="20"/>
        <v>4000</v>
      </c>
      <c r="I348" s="259">
        <f t="shared" si="21"/>
        <v>4600</v>
      </c>
      <c r="J348" s="260"/>
      <c r="K348" s="259">
        <f t="shared" si="23"/>
        <v>7000</v>
      </c>
      <c r="L348" s="260"/>
      <c r="M348" s="260"/>
      <c r="N348" s="259">
        <f t="shared" si="22"/>
        <v>1000</v>
      </c>
    </row>
    <row r="349" spans="1:14">
      <c r="A349" s="247"/>
      <c r="B349" s="261" t="s">
        <v>77</v>
      </c>
      <c r="C349" s="262" t="s">
        <v>575</v>
      </c>
      <c r="D349" s="262" t="s">
        <v>493</v>
      </c>
      <c r="E349" s="268">
        <v>378697</v>
      </c>
      <c r="F349" s="267">
        <v>43726</v>
      </c>
      <c r="G349" s="262" t="s">
        <v>548</v>
      </c>
      <c r="H349" s="258">
        <f t="shared" si="20"/>
        <v>4000</v>
      </c>
      <c r="I349" s="259">
        <f t="shared" si="21"/>
        <v>4600</v>
      </c>
      <c r="J349" s="260"/>
      <c r="K349" s="259">
        <f t="shared" si="23"/>
        <v>7000</v>
      </c>
      <c r="L349" s="260"/>
      <c r="M349" s="260"/>
      <c r="N349" s="259">
        <f t="shared" si="22"/>
        <v>1000</v>
      </c>
    </row>
    <row r="350" spans="1:14">
      <c r="A350" s="247"/>
      <c r="B350" s="261" t="s">
        <v>576</v>
      </c>
      <c r="C350" s="262" t="s">
        <v>577</v>
      </c>
      <c r="D350" s="262" t="s">
        <v>494</v>
      </c>
      <c r="E350" s="268">
        <v>356506</v>
      </c>
      <c r="F350" s="267">
        <v>43727</v>
      </c>
      <c r="G350" s="262" t="s">
        <v>548</v>
      </c>
      <c r="H350" s="258">
        <f t="shared" si="20"/>
        <v>4000</v>
      </c>
      <c r="I350" s="259">
        <f t="shared" si="21"/>
        <v>4600</v>
      </c>
      <c r="J350" s="260"/>
      <c r="K350" s="259">
        <f t="shared" si="23"/>
        <v>7000</v>
      </c>
      <c r="L350" s="260"/>
      <c r="M350" s="260"/>
      <c r="N350" s="259">
        <f t="shared" si="22"/>
        <v>1000</v>
      </c>
    </row>
    <row r="351" spans="1:14">
      <c r="A351" s="247"/>
      <c r="B351" s="261" t="s">
        <v>77</v>
      </c>
      <c r="C351" s="262" t="s">
        <v>106</v>
      </c>
      <c r="D351" s="262" t="s">
        <v>495</v>
      </c>
      <c r="E351" s="268">
        <v>378663</v>
      </c>
      <c r="F351" s="267">
        <v>43726</v>
      </c>
      <c r="G351" s="262" t="s">
        <v>548</v>
      </c>
      <c r="H351" s="258">
        <f t="shared" si="20"/>
        <v>4000</v>
      </c>
      <c r="I351" s="259">
        <f t="shared" si="21"/>
        <v>4600</v>
      </c>
      <c r="J351" s="260"/>
      <c r="K351" s="259">
        <f t="shared" si="23"/>
        <v>7000</v>
      </c>
      <c r="L351" s="260"/>
      <c r="M351" s="260"/>
      <c r="N351" s="259">
        <f t="shared" si="22"/>
        <v>1000</v>
      </c>
    </row>
    <row r="352" spans="1:14">
      <c r="A352" s="247"/>
      <c r="B352" s="261" t="s">
        <v>77</v>
      </c>
      <c r="C352" s="262" t="s">
        <v>106</v>
      </c>
      <c r="D352" s="262" t="s">
        <v>496</v>
      </c>
      <c r="E352" s="268">
        <v>378665</v>
      </c>
      <c r="F352" s="267">
        <v>43726</v>
      </c>
      <c r="G352" s="262" t="s">
        <v>548</v>
      </c>
      <c r="H352" s="258">
        <f t="shared" si="20"/>
        <v>4000</v>
      </c>
      <c r="I352" s="259">
        <f t="shared" si="21"/>
        <v>4600</v>
      </c>
      <c r="J352" s="260"/>
      <c r="K352" s="259">
        <f t="shared" si="23"/>
        <v>7000</v>
      </c>
      <c r="L352" s="260"/>
      <c r="M352" s="260"/>
      <c r="N352" s="259">
        <f t="shared" si="22"/>
        <v>1000</v>
      </c>
    </row>
    <row r="353" spans="1:14">
      <c r="A353" s="247"/>
      <c r="B353" s="261" t="s">
        <v>77</v>
      </c>
      <c r="C353" s="262" t="s">
        <v>106</v>
      </c>
      <c r="D353" s="262" t="s">
        <v>497</v>
      </c>
      <c r="E353" s="268">
        <v>356561</v>
      </c>
      <c r="F353" s="267">
        <v>43728</v>
      </c>
      <c r="G353" s="262" t="s">
        <v>548</v>
      </c>
      <c r="H353" s="258">
        <f t="shared" si="20"/>
        <v>4000</v>
      </c>
      <c r="I353" s="259">
        <f t="shared" si="21"/>
        <v>4600</v>
      </c>
      <c r="J353" s="260"/>
      <c r="K353" s="259">
        <f t="shared" si="23"/>
        <v>7000</v>
      </c>
      <c r="L353" s="260"/>
      <c r="M353" s="260"/>
      <c r="N353" s="259">
        <f t="shared" si="22"/>
        <v>1000</v>
      </c>
    </row>
    <row r="354" spans="1:14">
      <c r="A354" s="247"/>
      <c r="B354" s="261" t="s">
        <v>77</v>
      </c>
      <c r="C354" s="262" t="s">
        <v>106</v>
      </c>
      <c r="D354" s="262" t="s">
        <v>498</v>
      </c>
      <c r="E354" s="268">
        <v>356655</v>
      </c>
      <c r="F354" s="267">
        <v>43728</v>
      </c>
      <c r="G354" s="262" t="s">
        <v>548</v>
      </c>
      <c r="H354" s="258">
        <f t="shared" si="20"/>
        <v>4000</v>
      </c>
      <c r="I354" s="259">
        <f t="shared" si="21"/>
        <v>4600</v>
      </c>
      <c r="J354" s="260"/>
      <c r="K354" s="259">
        <f t="shared" si="23"/>
        <v>7000</v>
      </c>
      <c r="L354" s="260"/>
      <c r="M354" s="260"/>
      <c r="N354" s="259">
        <f t="shared" si="22"/>
        <v>1000</v>
      </c>
    </row>
    <row r="355" spans="1:14">
      <c r="A355" s="247"/>
      <c r="B355" s="261" t="s">
        <v>87</v>
      </c>
      <c r="C355" s="262" t="s">
        <v>119</v>
      </c>
      <c r="D355" s="262" t="s">
        <v>499</v>
      </c>
      <c r="E355" s="268">
        <v>378658</v>
      </c>
      <c r="F355" s="267">
        <v>43726</v>
      </c>
      <c r="G355" s="262" t="s">
        <v>548</v>
      </c>
      <c r="H355" s="258">
        <f t="shared" ref="H355:H418" si="24">IF(D355&gt;0,4000,"")</f>
        <v>4000</v>
      </c>
      <c r="I355" s="259">
        <f t="shared" ref="I355:I418" si="25">IF(E355&gt;0,IF(J355="",4600,""),"")</f>
        <v>4600</v>
      </c>
      <c r="J355" s="260"/>
      <c r="K355" s="259">
        <f t="shared" si="23"/>
        <v>7000</v>
      </c>
      <c r="L355" s="260"/>
      <c r="M355" s="260"/>
      <c r="N355" s="259">
        <f t="shared" ref="N355:N418" si="26">IF(D355&gt;0,1000,"")</f>
        <v>1000</v>
      </c>
    </row>
    <row r="356" spans="1:14">
      <c r="A356" s="247"/>
      <c r="B356" s="261" t="s">
        <v>87</v>
      </c>
      <c r="C356" s="262" t="s">
        <v>562</v>
      </c>
      <c r="D356" s="262" t="s">
        <v>500</v>
      </c>
      <c r="E356" s="268">
        <v>378637</v>
      </c>
      <c r="F356" s="267">
        <v>43726</v>
      </c>
      <c r="G356" s="262" t="s">
        <v>548</v>
      </c>
      <c r="H356" s="258">
        <f t="shared" si="24"/>
        <v>4000</v>
      </c>
      <c r="I356" s="259">
        <f t="shared" si="25"/>
        <v>4600</v>
      </c>
      <c r="J356" s="260"/>
      <c r="K356" s="259">
        <f t="shared" si="23"/>
        <v>7000</v>
      </c>
      <c r="L356" s="260"/>
      <c r="M356" s="260"/>
      <c r="N356" s="259">
        <f t="shared" si="26"/>
        <v>1000</v>
      </c>
    </row>
    <row r="357" spans="1:14">
      <c r="A357" s="247"/>
      <c r="B357" s="261" t="s">
        <v>87</v>
      </c>
      <c r="C357" s="262" t="s">
        <v>390</v>
      </c>
      <c r="D357" s="262" t="s">
        <v>501</v>
      </c>
      <c r="E357" s="268">
        <v>356517</v>
      </c>
      <c r="F357" s="267">
        <v>43727</v>
      </c>
      <c r="G357" s="262" t="s">
        <v>548</v>
      </c>
      <c r="H357" s="258">
        <f t="shared" si="24"/>
        <v>4000</v>
      </c>
      <c r="I357" s="259">
        <f t="shared" si="25"/>
        <v>4600</v>
      </c>
      <c r="J357" s="260"/>
      <c r="K357" s="259">
        <f t="shared" si="23"/>
        <v>7000</v>
      </c>
      <c r="L357" s="260"/>
      <c r="M357" s="260"/>
      <c r="N357" s="259">
        <f t="shared" si="26"/>
        <v>1000</v>
      </c>
    </row>
    <row r="358" spans="1:14">
      <c r="A358" s="247"/>
      <c r="B358" s="261" t="s">
        <v>87</v>
      </c>
      <c r="C358" s="262" t="s">
        <v>390</v>
      </c>
      <c r="D358" s="262" t="s">
        <v>502</v>
      </c>
      <c r="E358" s="268">
        <v>356515</v>
      </c>
      <c r="F358" s="267">
        <v>43727</v>
      </c>
      <c r="G358" s="262" t="s">
        <v>548</v>
      </c>
      <c r="H358" s="258">
        <f t="shared" si="24"/>
        <v>4000</v>
      </c>
      <c r="I358" s="259">
        <f t="shared" si="25"/>
        <v>4600</v>
      </c>
      <c r="J358" s="260"/>
      <c r="K358" s="259">
        <f t="shared" si="23"/>
        <v>7000</v>
      </c>
      <c r="L358" s="260"/>
      <c r="M358" s="260"/>
      <c r="N358" s="259">
        <f t="shared" si="26"/>
        <v>1000</v>
      </c>
    </row>
    <row r="359" spans="1:14">
      <c r="A359" s="247"/>
      <c r="B359" s="261" t="s">
        <v>87</v>
      </c>
      <c r="C359" s="262" t="s">
        <v>390</v>
      </c>
      <c r="D359" s="262" t="s">
        <v>503</v>
      </c>
      <c r="E359" s="268">
        <v>356624</v>
      </c>
      <c r="F359" s="267">
        <v>43728</v>
      </c>
      <c r="G359" s="262" t="s">
        <v>548</v>
      </c>
      <c r="H359" s="258">
        <f t="shared" si="24"/>
        <v>4000</v>
      </c>
      <c r="I359" s="259">
        <f t="shared" si="25"/>
        <v>4600</v>
      </c>
      <c r="J359" s="260"/>
      <c r="K359" s="259">
        <f t="shared" si="23"/>
        <v>7000</v>
      </c>
      <c r="L359" s="260"/>
      <c r="M359" s="260"/>
      <c r="N359" s="259">
        <f t="shared" si="26"/>
        <v>1000</v>
      </c>
    </row>
    <row r="360" spans="1:14">
      <c r="A360" s="247"/>
      <c r="B360" s="261" t="s">
        <v>87</v>
      </c>
      <c r="C360" s="262" t="s">
        <v>107</v>
      </c>
      <c r="D360" s="262" t="s">
        <v>504</v>
      </c>
      <c r="E360" s="268">
        <v>378668</v>
      </c>
      <c r="F360" s="267">
        <v>43726</v>
      </c>
      <c r="G360" s="262" t="s">
        <v>548</v>
      </c>
      <c r="H360" s="258">
        <f t="shared" si="24"/>
        <v>4000</v>
      </c>
      <c r="I360" s="259">
        <f t="shared" si="25"/>
        <v>4600</v>
      </c>
      <c r="J360" s="260"/>
      <c r="K360" s="259">
        <f t="shared" si="23"/>
        <v>7000</v>
      </c>
      <c r="L360" s="260"/>
      <c r="M360" s="260"/>
      <c r="N360" s="259">
        <f t="shared" si="26"/>
        <v>1000</v>
      </c>
    </row>
    <row r="361" spans="1:14">
      <c r="A361" s="247"/>
      <c r="B361" s="261" t="s">
        <v>87</v>
      </c>
      <c r="C361" s="262" t="s">
        <v>587</v>
      </c>
      <c r="D361" s="262" t="s">
        <v>505</v>
      </c>
      <c r="E361" s="268">
        <v>356670</v>
      </c>
      <c r="F361" s="267">
        <v>43728</v>
      </c>
      <c r="G361" s="262" t="s">
        <v>548</v>
      </c>
      <c r="H361" s="258">
        <f t="shared" si="24"/>
        <v>4000</v>
      </c>
      <c r="I361" s="259">
        <f t="shared" si="25"/>
        <v>4600</v>
      </c>
      <c r="J361" s="260"/>
      <c r="K361" s="259">
        <f t="shared" si="23"/>
        <v>7000</v>
      </c>
      <c r="L361" s="260"/>
      <c r="M361" s="260"/>
      <c r="N361" s="259">
        <f t="shared" si="26"/>
        <v>1000</v>
      </c>
    </row>
    <row r="362" spans="1:14">
      <c r="A362" s="247"/>
      <c r="B362" s="261" t="s">
        <v>87</v>
      </c>
      <c r="C362" s="262" t="s">
        <v>120</v>
      </c>
      <c r="D362" s="262" t="s">
        <v>506</v>
      </c>
      <c r="E362" s="268">
        <v>356648</v>
      </c>
      <c r="F362" s="267">
        <v>43728</v>
      </c>
      <c r="G362" s="262" t="s">
        <v>548</v>
      </c>
      <c r="H362" s="258">
        <f t="shared" si="24"/>
        <v>4000</v>
      </c>
      <c r="I362" s="259">
        <f t="shared" si="25"/>
        <v>4600</v>
      </c>
      <c r="J362" s="260"/>
      <c r="K362" s="259">
        <f t="shared" si="23"/>
        <v>7000</v>
      </c>
      <c r="L362" s="260"/>
      <c r="M362" s="260"/>
      <c r="N362" s="259">
        <f t="shared" si="26"/>
        <v>1000</v>
      </c>
    </row>
    <row r="363" spans="1:14">
      <c r="A363" s="247"/>
      <c r="B363" s="261" t="s">
        <v>87</v>
      </c>
      <c r="C363" s="262" t="s">
        <v>120</v>
      </c>
      <c r="D363" s="262" t="s">
        <v>507</v>
      </c>
      <c r="E363" s="268">
        <v>356535</v>
      </c>
      <c r="F363" s="267">
        <v>43727</v>
      </c>
      <c r="G363" s="262" t="s">
        <v>548</v>
      </c>
      <c r="H363" s="258">
        <f t="shared" si="24"/>
        <v>4000</v>
      </c>
      <c r="I363" s="259">
        <f t="shared" si="25"/>
        <v>4600</v>
      </c>
      <c r="J363" s="260"/>
      <c r="K363" s="259">
        <f t="shared" si="23"/>
        <v>7000</v>
      </c>
      <c r="L363" s="260"/>
      <c r="M363" s="260"/>
      <c r="N363" s="259">
        <f t="shared" si="26"/>
        <v>1000</v>
      </c>
    </row>
    <row r="364" spans="1:14">
      <c r="A364" s="247"/>
      <c r="B364" s="261" t="s">
        <v>87</v>
      </c>
      <c r="C364" s="262" t="s">
        <v>120</v>
      </c>
      <c r="D364" s="262" t="s">
        <v>508</v>
      </c>
      <c r="E364" s="268">
        <v>378674</v>
      </c>
      <c r="F364" s="267">
        <v>43726</v>
      </c>
      <c r="G364" s="262" t="s">
        <v>548</v>
      </c>
      <c r="H364" s="258">
        <f t="shared" si="24"/>
        <v>4000</v>
      </c>
      <c r="I364" s="259">
        <f t="shared" si="25"/>
        <v>4600</v>
      </c>
      <c r="J364" s="260"/>
      <c r="K364" s="259">
        <f t="shared" si="23"/>
        <v>7000</v>
      </c>
      <c r="L364" s="260"/>
      <c r="M364" s="260"/>
      <c r="N364" s="259">
        <f t="shared" si="26"/>
        <v>1000</v>
      </c>
    </row>
    <row r="365" spans="1:14">
      <c r="A365" s="249"/>
      <c r="B365" s="261" t="s">
        <v>87</v>
      </c>
      <c r="C365" s="262" t="s">
        <v>120</v>
      </c>
      <c r="D365" s="262" t="s">
        <v>509</v>
      </c>
      <c r="E365" s="268">
        <v>356513</v>
      </c>
      <c r="F365" s="267">
        <v>43727</v>
      </c>
      <c r="G365" s="262" t="s">
        <v>548</v>
      </c>
      <c r="H365" s="258">
        <f t="shared" si="24"/>
        <v>4000</v>
      </c>
      <c r="I365" s="259">
        <f t="shared" si="25"/>
        <v>4600</v>
      </c>
      <c r="J365" s="260"/>
      <c r="K365" s="259">
        <f t="shared" si="23"/>
        <v>7000</v>
      </c>
      <c r="L365" s="260"/>
      <c r="M365" s="260"/>
      <c r="N365" s="259">
        <f t="shared" si="26"/>
        <v>1000</v>
      </c>
    </row>
    <row r="366" spans="1:14">
      <c r="A366" s="247"/>
      <c r="B366" s="261" t="s">
        <v>84</v>
      </c>
      <c r="C366" s="262" t="s">
        <v>108</v>
      </c>
      <c r="D366" s="262" t="s">
        <v>510</v>
      </c>
      <c r="E366" s="268">
        <v>378638</v>
      </c>
      <c r="F366" s="267">
        <v>43726</v>
      </c>
      <c r="G366" s="262" t="s">
        <v>548</v>
      </c>
      <c r="H366" s="258">
        <f t="shared" si="24"/>
        <v>4000</v>
      </c>
      <c r="I366" s="259">
        <f t="shared" si="25"/>
        <v>4600</v>
      </c>
      <c r="J366" s="260"/>
      <c r="K366" s="259">
        <f t="shared" si="23"/>
        <v>7000</v>
      </c>
      <c r="L366" s="260"/>
      <c r="M366" s="260"/>
      <c r="N366" s="259">
        <f t="shared" si="26"/>
        <v>1000</v>
      </c>
    </row>
    <row r="367" spans="1:14">
      <c r="A367" s="247"/>
      <c r="B367" s="261" t="s">
        <v>77</v>
      </c>
      <c r="C367" s="262" t="s">
        <v>104</v>
      </c>
      <c r="D367" s="262" t="s">
        <v>511</v>
      </c>
      <c r="E367" s="268">
        <v>356549</v>
      </c>
      <c r="F367" s="267">
        <v>43728</v>
      </c>
      <c r="G367" s="262" t="s">
        <v>548</v>
      </c>
      <c r="H367" s="258">
        <f t="shared" si="24"/>
        <v>4000</v>
      </c>
      <c r="I367" s="259">
        <f t="shared" si="25"/>
        <v>4600</v>
      </c>
      <c r="J367" s="260"/>
      <c r="K367" s="259">
        <f t="shared" si="23"/>
        <v>7000</v>
      </c>
      <c r="L367" s="260"/>
      <c r="M367" s="260"/>
      <c r="N367" s="259">
        <f t="shared" si="26"/>
        <v>1000</v>
      </c>
    </row>
    <row r="368" spans="1:14">
      <c r="A368" s="247"/>
      <c r="B368" s="261" t="s">
        <v>84</v>
      </c>
      <c r="C368" s="262" t="s">
        <v>108</v>
      </c>
      <c r="D368" s="262" t="s">
        <v>512</v>
      </c>
      <c r="E368" s="268">
        <v>356658</v>
      </c>
      <c r="F368" s="267">
        <v>43728</v>
      </c>
      <c r="G368" s="262" t="s">
        <v>548</v>
      </c>
      <c r="H368" s="258">
        <f t="shared" si="24"/>
        <v>4000</v>
      </c>
      <c r="I368" s="259">
        <f t="shared" si="25"/>
        <v>4600</v>
      </c>
      <c r="J368" s="260"/>
      <c r="K368" s="259">
        <f t="shared" si="23"/>
        <v>7000</v>
      </c>
      <c r="L368" s="260"/>
      <c r="M368" s="260"/>
      <c r="N368" s="259">
        <f t="shared" si="26"/>
        <v>1000</v>
      </c>
    </row>
    <row r="369" spans="1:14">
      <c r="A369" s="247"/>
      <c r="B369" s="261" t="s">
        <v>84</v>
      </c>
      <c r="C369" s="262" t="s">
        <v>86</v>
      </c>
      <c r="D369" s="262" t="s">
        <v>513</v>
      </c>
      <c r="E369" s="268">
        <v>378729</v>
      </c>
      <c r="F369" s="267">
        <v>43726</v>
      </c>
      <c r="G369" s="262" t="s">
        <v>548</v>
      </c>
      <c r="H369" s="258">
        <f t="shared" si="24"/>
        <v>4000</v>
      </c>
      <c r="I369" s="259">
        <f t="shared" si="25"/>
        <v>4600</v>
      </c>
      <c r="J369" s="260"/>
      <c r="K369" s="259">
        <f t="shared" si="23"/>
        <v>7000</v>
      </c>
      <c r="L369" s="260"/>
      <c r="M369" s="260"/>
      <c r="N369" s="259">
        <f t="shared" si="26"/>
        <v>1000</v>
      </c>
    </row>
    <row r="370" spans="1:14">
      <c r="A370" s="247"/>
      <c r="B370" s="261" t="s">
        <v>112</v>
      </c>
      <c r="C370" s="262" t="s">
        <v>588</v>
      </c>
      <c r="D370" s="262" t="s">
        <v>514</v>
      </c>
      <c r="E370" s="268">
        <v>356541</v>
      </c>
      <c r="F370" s="267">
        <v>43727</v>
      </c>
      <c r="G370" s="262" t="s">
        <v>548</v>
      </c>
      <c r="H370" s="258">
        <f t="shared" si="24"/>
        <v>4000</v>
      </c>
      <c r="I370" s="259">
        <f t="shared" si="25"/>
        <v>4600</v>
      </c>
      <c r="J370" s="260"/>
      <c r="K370" s="259">
        <f t="shared" si="23"/>
        <v>7000</v>
      </c>
      <c r="L370" s="260"/>
      <c r="M370" s="260"/>
      <c r="N370" s="259">
        <f t="shared" si="26"/>
        <v>1000</v>
      </c>
    </row>
    <row r="371" spans="1:14">
      <c r="A371" s="247"/>
      <c r="B371" s="261" t="s">
        <v>77</v>
      </c>
      <c r="C371" s="262" t="s">
        <v>117</v>
      </c>
      <c r="D371" s="262" t="s">
        <v>515</v>
      </c>
      <c r="E371" s="268">
        <v>378626</v>
      </c>
      <c r="F371" s="267">
        <v>43726</v>
      </c>
      <c r="G371" s="262" t="s">
        <v>548</v>
      </c>
      <c r="H371" s="258">
        <f t="shared" si="24"/>
        <v>4000</v>
      </c>
      <c r="I371" s="259">
        <f t="shared" si="25"/>
        <v>4600</v>
      </c>
      <c r="J371" s="260"/>
      <c r="K371" s="259">
        <f t="shared" si="23"/>
        <v>7000</v>
      </c>
      <c r="L371" s="260"/>
      <c r="M371" s="260"/>
      <c r="N371" s="259">
        <f t="shared" si="26"/>
        <v>1000</v>
      </c>
    </row>
    <row r="372" spans="1:14">
      <c r="A372" s="247"/>
      <c r="B372" s="261" t="s">
        <v>109</v>
      </c>
      <c r="C372" s="262" t="s">
        <v>536</v>
      </c>
      <c r="D372" s="262" t="s">
        <v>516</v>
      </c>
      <c r="E372" s="268">
        <v>356647</v>
      </c>
      <c r="F372" s="267">
        <v>43728</v>
      </c>
      <c r="G372" s="262" t="s">
        <v>548</v>
      </c>
      <c r="H372" s="258">
        <f t="shared" si="24"/>
        <v>4000</v>
      </c>
      <c r="I372" s="259">
        <f t="shared" si="25"/>
        <v>4600</v>
      </c>
      <c r="J372" s="260"/>
      <c r="K372" s="259">
        <f t="shared" si="23"/>
        <v>7000</v>
      </c>
      <c r="L372" s="260"/>
      <c r="M372" s="260"/>
      <c r="N372" s="259">
        <f t="shared" si="26"/>
        <v>1000</v>
      </c>
    </row>
    <row r="373" spans="1:14">
      <c r="A373" s="247"/>
      <c r="B373" s="261" t="s">
        <v>112</v>
      </c>
      <c r="C373" s="262" t="s">
        <v>558</v>
      </c>
      <c r="D373" s="262" t="s">
        <v>517</v>
      </c>
      <c r="E373" s="268">
        <v>356659</v>
      </c>
      <c r="F373" s="267">
        <v>43728</v>
      </c>
      <c r="G373" s="262" t="s">
        <v>548</v>
      </c>
      <c r="H373" s="258">
        <f t="shared" si="24"/>
        <v>4000</v>
      </c>
      <c r="I373" s="259">
        <f t="shared" si="25"/>
        <v>4600</v>
      </c>
      <c r="J373" s="260"/>
      <c r="K373" s="259">
        <f t="shared" si="23"/>
        <v>7000</v>
      </c>
      <c r="L373" s="260"/>
      <c r="M373" s="260"/>
      <c r="N373" s="259">
        <f t="shared" si="26"/>
        <v>1000</v>
      </c>
    </row>
    <row r="374" spans="1:14">
      <c r="A374" s="247"/>
      <c r="B374" s="261" t="s">
        <v>92</v>
      </c>
      <c r="C374" s="262" t="s">
        <v>537</v>
      </c>
      <c r="D374" s="262" t="s">
        <v>518</v>
      </c>
      <c r="E374" s="268">
        <v>356652</v>
      </c>
      <c r="F374" s="267">
        <v>43728</v>
      </c>
      <c r="G374" s="262" t="s">
        <v>548</v>
      </c>
      <c r="H374" s="258">
        <f t="shared" si="24"/>
        <v>4000</v>
      </c>
      <c r="I374" s="259">
        <f t="shared" si="25"/>
        <v>4600</v>
      </c>
      <c r="J374" s="260"/>
      <c r="K374" s="259">
        <f t="shared" si="23"/>
        <v>7000</v>
      </c>
      <c r="L374" s="260"/>
      <c r="M374" s="260"/>
      <c r="N374" s="259">
        <f t="shared" si="26"/>
        <v>1000</v>
      </c>
    </row>
    <row r="375" spans="1:14">
      <c r="A375" s="243"/>
      <c r="B375" s="261" t="s">
        <v>84</v>
      </c>
      <c r="C375" s="262" t="s">
        <v>118</v>
      </c>
      <c r="D375" s="262" t="s">
        <v>519</v>
      </c>
      <c r="E375" s="268">
        <v>356514</v>
      </c>
      <c r="F375" s="267">
        <v>43727</v>
      </c>
      <c r="G375" s="262" t="s">
        <v>548</v>
      </c>
      <c r="H375" s="258">
        <f t="shared" si="24"/>
        <v>4000</v>
      </c>
      <c r="I375" s="259">
        <f t="shared" si="25"/>
        <v>4600</v>
      </c>
      <c r="J375" s="260"/>
      <c r="K375" s="259">
        <f t="shared" si="23"/>
        <v>7000</v>
      </c>
      <c r="L375" s="260"/>
      <c r="M375" s="260"/>
      <c r="N375" s="259">
        <f t="shared" si="26"/>
        <v>1000</v>
      </c>
    </row>
    <row r="376" spans="1:14">
      <c r="A376" s="247"/>
      <c r="B376" s="261" t="s">
        <v>84</v>
      </c>
      <c r="C376" s="262" t="s">
        <v>125</v>
      </c>
      <c r="D376" s="262" t="s">
        <v>520</v>
      </c>
      <c r="E376" s="268">
        <v>356645</v>
      </c>
      <c r="F376" s="267">
        <v>43728</v>
      </c>
      <c r="G376" s="262" t="s">
        <v>548</v>
      </c>
      <c r="H376" s="258">
        <f t="shared" si="24"/>
        <v>4000</v>
      </c>
      <c r="I376" s="259">
        <f t="shared" si="25"/>
        <v>4600</v>
      </c>
      <c r="J376" s="260"/>
      <c r="K376" s="259">
        <f t="shared" si="23"/>
        <v>7000</v>
      </c>
      <c r="L376" s="260"/>
      <c r="M376" s="260"/>
      <c r="N376" s="259">
        <f t="shared" si="26"/>
        <v>1000</v>
      </c>
    </row>
    <row r="377" spans="1:14">
      <c r="A377" s="247"/>
      <c r="B377" s="261" t="s">
        <v>88</v>
      </c>
      <c r="C377" s="262" t="s">
        <v>111</v>
      </c>
      <c r="D377" s="262" t="s">
        <v>521</v>
      </c>
      <c r="E377" s="268">
        <v>378695</v>
      </c>
      <c r="F377" s="267">
        <v>43726</v>
      </c>
      <c r="G377" s="262" t="s">
        <v>548</v>
      </c>
      <c r="H377" s="258">
        <f t="shared" si="24"/>
        <v>4000</v>
      </c>
      <c r="I377" s="259">
        <f t="shared" si="25"/>
        <v>4600</v>
      </c>
      <c r="J377" s="260"/>
      <c r="K377" s="259">
        <f t="shared" si="23"/>
        <v>7000</v>
      </c>
      <c r="L377" s="260"/>
      <c r="M377" s="260"/>
      <c r="N377" s="259">
        <f t="shared" si="26"/>
        <v>1000</v>
      </c>
    </row>
    <row r="378" spans="1:14">
      <c r="A378" s="247"/>
      <c r="B378" s="261" t="s">
        <v>88</v>
      </c>
      <c r="C378" s="262" t="s">
        <v>578</v>
      </c>
      <c r="D378" s="262" t="s">
        <v>522</v>
      </c>
      <c r="E378" s="268">
        <v>356662</v>
      </c>
      <c r="F378" s="267">
        <v>43728</v>
      </c>
      <c r="G378" s="262" t="s">
        <v>548</v>
      </c>
      <c r="H378" s="258">
        <f t="shared" si="24"/>
        <v>4000</v>
      </c>
      <c r="I378" s="259">
        <f t="shared" si="25"/>
        <v>4600</v>
      </c>
      <c r="J378" s="260"/>
      <c r="K378" s="259">
        <f t="shared" si="23"/>
        <v>7000</v>
      </c>
      <c r="L378" s="260"/>
      <c r="M378" s="260"/>
      <c r="N378" s="259">
        <f t="shared" si="26"/>
        <v>1000</v>
      </c>
    </row>
    <row r="379" spans="1:14">
      <c r="A379" s="245"/>
      <c r="B379" s="261" t="s">
        <v>579</v>
      </c>
      <c r="C379" s="262" t="s">
        <v>538</v>
      </c>
      <c r="D379" s="262" t="s">
        <v>523</v>
      </c>
      <c r="E379" s="268">
        <v>356656</v>
      </c>
      <c r="F379" s="267">
        <v>43728</v>
      </c>
      <c r="G379" s="262" t="s">
        <v>548</v>
      </c>
      <c r="H379" s="258">
        <f t="shared" si="24"/>
        <v>4000</v>
      </c>
      <c r="I379" s="259">
        <f t="shared" si="25"/>
        <v>4600</v>
      </c>
      <c r="J379" s="260"/>
      <c r="K379" s="259">
        <f t="shared" si="23"/>
        <v>7000</v>
      </c>
      <c r="L379" s="260"/>
      <c r="M379" s="260"/>
      <c r="N379" s="259">
        <f t="shared" si="26"/>
        <v>1000</v>
      </c>
    </row>
    <row r="380" spans="1:14">
      <c r="A380" s="247"/>
      <c r="B380" s="261" t="s">
        <v>112</v>
      </c>
      <c r="C380" s="262" t="s">
        <v>113</v>
      </c>
      <c r="D380" s="262" t="s">
        <v>524</v>
      </c>
      <c r="E380" s="268">
        <v>356563</v>
      </c>
      <c r="F380" s="267">
        <v>43728</v>
      </c>
      <c r="G380" s="262" t="s">
        <v>548</v>
      </c>
      <c r="H380" s="258">
        <f t="shared" si="24"/>
        <v>4000</v>
      </c>
      <c r="I380" s="259">
        <f t="shared" si="25"/>
        <v>4600</v>
      </c>
      <c r="J380" s="260"/>
      <c r="K380" s="259">
        <f t="shared" si="23"/>
        <v>7000</v>
      </c>
      <c r="L380" s="260"/>
      <c r="M380" s="260"/>
      <c r="N380" s="259">
        <f t="shared" si="26"/>
        <v>1000</v>
      </c>
    </row>
    <row r="381" spans="1:14">
      <c r="A381" s="247"/>
      <c r="B381" s="261" t="s">
        <v>112</v>
      </c>
      <c r="C381" s="262" t="s">
        <v>113</v>
      </c>
      <c r="D381" s="262" t="s">
        <v>525</v>
      </c>
      <c r="E381" s="268">
        <v>378721</v>
      </c>
      <c r="F381" s="267">
        <v>43726</v>
      </c>
      <c r="G381" s="262" t="s">
        <v>548</v>
      </c>
      <c r="H381" s="258">
        <f t="shared" si="24"/>
        <v>4000</v>
      </c>
      <c r="I381" s="259">
        <f t="shared" si="25"/>
        <v>4600</v>
      </c>
      <c r="J381" s="260"/>
      <c r="K381" s="259">
        <f t="shared" si="23"/>
        <v>7000</v>
      </c>
      <c r="L381" s="260"/>
      <c r="M381" s="260"/>
      <c r="N381" s="259">
        <f t="shared" si="26"/>
        <v>1000</v>
      </c>
    </row>
    <row r="382" spans="1:14">
      <c r="A382" s="247"/>
      <c r="B382" s="261" t="s">
        <v>112</v>
      </c>
      <c r="C382" s="262" t="s">
        <v>113</v>
      </c>
      <c r="D382" s="262" t="s">
        <v>526</v>
      </c>
      <c r="E382" s="268">
        <v>378737</v>
      </c>
      <c r="F382" s="267">
        <v>43727</v>
      </c>
      <c r="G382" s="262" t="s">
        <v>548</v>
      </c>
      <c r="H382" s="258">
        <f t="shared" si="24"/>
        <v>4000</v>
      </c>
      <c r="I382" s="259">
        <f t="shared" si="25"/>
        <v>4600</v>
      </c>
      <c r="J382" s="260"/>
      <c r="K382" s="259">
        <f t="shared" si="23"/>
        <v>7000</v>
      </c>
      <c r="L382" s="260"/>
      <c r="M382" s="260"/>
      <c r="N382" s="259">
        <f t="shared" si="26"/>
        <v>1000</v>
      </c>
    </row>
    <row r="383" spans="1:14">
      <c r="A383" s="247"/>
      <c r="B383" s="261" t="s">
        <v>580</v>
      </c>
      <c r="C383" s="262" t="s">
        <v>581</v>
      </c>
      <c r="D383" s="262" t="s">
        <v>527</v>
      </c>
      <c r="E383" s="268">
        <v>378720</v>
      </c>
      <c r="F383" s="267">
        <v>43726</v>
      </c>
      <c r="G383" s="262" t="s">
        <v>548</v>
      </c>
      <c r="H383" s="258">
        <f t="shared" si="24"/>
        <v>4000</v>
      </c>
      <c r="I383" s="259">
        <f t="shared" si="25"/>
        <v>4600</v>
      </c>
      <c r="J383" s="260"/>
      <c r="K383" s="259">
        <f t="shared" si="23"/>
        <v>7000</v>
      </c>
      <c r="L383" s="260"/>
      <c r="M383" s="260"/>
      <c r="N383" s="259">
        <f t="shared" si="26"/>
        <v>1000</v>
      </c>
    </row>
    <row r="384" spans="1:14">
      <c r="A384" s="247"/>
      <c r="B384" s="261" t="s">
        <v>112</v>
      </c>
      <c r="C384" s="262" t="s">
        <v>113</v>
      </c>
      <c r="D384" s="262" t="s">
        <v>528</v>
      </c>
      <c r="E384" s="268">
        <v>356533</v>
      </c>
      <c r="F384" s="267">
        <v>43727</v>
      </c>
      <c r="G384" s="262" t="s">
        <v>548</v>
      </c>
      <c r="H384" s="258">
        <f t="shared" si="24"/>
        <v>4000</v>
      </c>
      <c r="I384" s="259">
        <f t="shared" si="25"/>
        <v>4600</v>
      </c>
      <c r="J384" s="260"/>
      <c r="K384" s="259">
        <f t="shared" si="23"/>
        <v>7000</v>
      </c>
      <c r="L384" s="260"/>
      <c r="M384" s="260"/>
      <c r="N384" s="259">
        <f t="shared" si="26"/>
        <v>1000</v>
      </c>
    </row>
    <row r="385" spans="1:14">
      <c r="A385" s="243"/>
      <c r="B385" s="261" t="s">
        <v>112</v>
      </c>
      <c r="C385" s="262" t="s">
        <v>113</v>
      </c>
      <c r="D385" s="262" t="s">
        <v>529</v>
      </c>
      <c r="E385" s="268">
        <v>378712</v>
      </c>
      <c r="F385" s="267">
        <v>43726</v>
      </c>
      <c r="G385" s="262" t="s">
        <v>548</v>
      </c>
      <c r="H385" s="258">
        <f t="shared" si="24"/>
        <v>4000</v>
      </c>
      <c r="I385" s="259">
        <f t="shared" si="25"/>
        <v>4600</v>
      </c>
      <c r="J385" s="260"/>
      <c r="K385" s="259">
        <f t="shared" si="23"/>
        <v>7000</v>
      </c>
      <c r="L385" s="260"/>
      <c r="M385" s="260"/>
      <c r="N385" s="259">
        <f t="shared" si="26"/>
        <v>1000</v>
      </c>
    </row>
    <row r="386" spans="1:14">
      <c r="A386" s="247"/>
      <c r="B386" s="261" t="s">
        <v>112</v>
      </c>
      <c r="C386" s="262" t="s">
        <v>113</v>
      </c>
      <c r="D386" s="262" t="s">
        <v>530</v>
      </c>
      <c r="E386" s="268">
        <v>378656</v>
      </c>
      <c r="F386" s="267">
        <v>43726</v>
      </c>
      <c r="G386" s="262" t="s">
        <v>548</v>
      </c>
      <c r="H386" s="258">
        <f t="shared" si="24"/>
        <v>4000</v>
      </c>
      <c r="I386" s="259">
        <f t="shared" si="25"/>
        <v>4600</v>
      </c>
      <c r="J386" s="260"/>
      <c r="K386" s="259">
        <f t="shared" si="23"/>
        <v>7000</v>
      </c>
      <c r="L386" s="260"/>
      <c r="M386" s="260"/>
      <c r="N386" s="259">
        <f t="shared" si="26"/>
        <v>1000</v>
      </c>
    </row>
    <row r="387" spans="1:14">
      <c r="A387" s="247"/>
      <c r="B387" s="261" t="s">
        <v>580</v>
      </c>
      <c r="C387" s="262" t="s">
        <v>581</v>
      </c>
      <c r="D387" s="262" t="s">
        <v>531</v>
      </c>
      <c r="E387" s="268">
        <v>356544</v>
      </c>
      <c r="F387" s="267">
        <v>43728</v>
      </c>
      <c r="G387" s="262" t="s">
        <v>548</v>
      </c>
      <c r="H387" s="258">
        <f t="shared" si="24"/>
        <v>4000</v>
      </c>
      <c r="I387" s="259">
        <f t="shared" si="25"/>
        <v>4600</v>
      </c>
      <c r="J387" s="260"/>
      <c r="K387" s="259">
        <f t="shared" si="23"/>
        <v>7000</v>
      </c>
      <c r="L387" s="260"/>
      <c r="M387" s="260"/>
      <c r="N387" s="259">
        <f t="shared" si="26"/>
        <v>1000</v>
      </c>
    </row>
    <row r="388" spans="1:14">
      <c r="A388" s="245"/>
      <c r="B388" s="261" t="s">
        <v>112</v>
      </c>
      <c r="C388" s="262" t="s">
        <v>113</v>
      </c>
      <c r="D388" s="262" t="s">
        <v>532</v>
      </c>
      <c r="E388" s="268">
        <v>356551</v>
      </c>
      <c r="F388" s="267">
        <v>43728</v>
      </c>
      <c r="G388" s="262" t="s">
        <v>548</v>
      </c>
      <c r="H388" s="258">
        <f t="shared" si="24"/>
        <v>4000</v>
      </c>
      <c r="I388" s="259">
        <f t="shared" si="25"/>
        <v>4600</v>
      </c>
      <c r="J388" s="260"/>
      <c r="K388" s="259">
        <f t="shared" ref="K388:K451" si="27">IF(F388&gt;0,IF(M388="",7000,""),"")</f>
        <v>7000</v>
      </c>
      <c r="L388" s="260"/>
      <c r="M388" s="260"/>
      <c r="N388" s="259">
        <f t="shared" si="26"/>
        <v>1000</v>
      </c>
    </row>
    <row r="389" spans="1:14">
      <c r="A389" s="247"/>
      <c r="B389" s="261" t="s">
        <v>77</v>
      </c>
      <c r="C389" s="262" t="s">
        <v>123</v>
      </c>
      <c r="D389" s="262" t="s">
        <v>533</v>
      </c>
      <c r="E389" s="268">
        <v>378672</v>
      </c>
      <c r="F389" s="267">
        <v>43726</v>
      </c>
      <c r="G389" s="262" t="s">
        <v>548</v>
      </c>
      <c r="H389" s="258">
        <f t="shared" si="24"/>
        <v>4000</v>
      </c>
      <c r="I389" s="259">
        <f t="shared" si="25"/>
        <v>4600</v>
      </c>
      <c r="J389" s="260"/>
      <c r="K389" s="259">
        <f t="shared" si="27"/>
        <v>7000</v>
      </c>
      <c r="L389" s="260"/>
      <c r="M389" s="260"/>
      <c r="N389" s="259">
        <f t="shared" si="26"/>
        <v>1000</v>
      </c>
    </row>
    <row r="390" spans="1:14">
      <c r="A390" s="247"/>
      <c r="B390" s="261"/>
      <c r="C390" s="261"/>
      <c r="D390" s="261"/>
      <c r="E390" s="268"/>
      <c r="F390" s="267"/>
      <c r="G390" s="261"/>
      <c r="H390" s="258" t="str">
        <f t="shared" si="24"/>
        <v/>
      </c>
      <c r="I390" s="259" t="str">
        <f t="shared" si="25"/>
        <v/>
      </c>
      <c r="J390" s="260"/>
      <c r="K390" s="259" t="str">
        <f t="shared" si="27"/>
        <v/>
      </c>
      <c r="L390" s="260"/>
      <c r="M390" s="260"/>
      <c r="N390" s="259" t="str">
        <f t="shared" si="26"/>
        <v/>
      </c>
    </row>
    <row r="391" spans="1:14">
      <c r="A391" s="256">
        <v>43734</v>
      </c>
      <c r="B391" s="261"/>
      <c r="C391" s="261"/>
      <c r="D391" s="261"/>
      <c r="E391" s="268"/>
      <c r="F391" s="267"/>
      <c r="G391" s="261"/>
      <c r="H391" s="258" t="str">
        <f t="shared" si="24"/>
        <v/>
      </c>
      <c r="I391" s="259" t="str">
        <f t="shared" si="25"/>
        <v/>
      </c>
      <c r="J391" s="260"/>
      <c r="K391" s="259" t="str">
        <f t="shared" si="27"/>
        <v/>
      </c>
      <c r="L391" s="260"/>
      <c r="M391" s="260"/>
      <c r="N391" s="259" t="str">
        <f t="shared" si="26"/>
        <v/>
      </c>
    </row>
    <row r="392" spans="1:14">
      <c r="A392" s="247" t="s">
        <v>590</v>
      </c>
      <c r="B392" s="261"/>
      <c r="C392" s="261"/>
      <c r="D392" s="261"/>
      <c r="E392" s="268"/>
      <c r="F392" s="267"/>
      <c r="G392" s="261"/>
      <c r="H392" s="258" t="str">
        <f t="shared" si="24"/>
        <v/>
      </c>
      <c r="I392" s="259" t="str">
        <f t="shared" si="25"/>
        <v/>
      </c>
      <c r="J392" s="260"/>
      <c r="K392" s="259" t="str">
        <f t="shared" si="27"/>
        <v/>
      </c>
      <c r="L392" s="260"/>
      <c r="M392" s="260"/>
      <c r="N392" s="259" t="str">
        <f t="shared" si="26"/>
        <v/>
      </c>
    </row>
    <row r="393" spans="1:14">
      <c r="A393" s="247" t="s">
        <v>405</v>
      </c>
      <c r="B393" s="261" t="s">
        <v>77</v>
      </c>
      <c r="C393" s="261" t="s">
        <v>142</v>
      </c>
      <c r="D393" s="262" t="s">
        <v>539</v>
      </c>
      <c r="E393" s="268"/>
      <c r="F393" s="267"/>
      <c r="G393" s="262" t="s">
        <v>547</v>
      </c>
      <c r="H393" s="258">
        <f t="shared" si="24"/>
        <v>4000</v>
      </c>
      <c r="I393" s="259" t="str">
        <f t="shared" si="25"/>
        <v/>
      </c>
      <c r="J393" s="260"/>
      <c r="K393" s="259" t="str">
        <f t="shared" si="27"/>
        <v/>
      </c>
      <c r="L393" s="260"/>
      <c r="M393" s="260"/>
      <c r="N393" s="259">
        <f t="shared" si="26"/>
        <v>1000</v>
      </c>
    </row>
    <row r="394" spans="1:14">
      <c r="A394" s="247"/>
      <c r="B394" s="261"/>
      <c r="C394" s="261"/>
      <c r="D394" s="261"/>
      <c r="E394" s="268"/>
      <c r="F394" s="267"/>
      <c r="G394" s="261"/>
      <c r="H394" s="258" t="str">
        <f t="shared" si="24"/>
        <v/>
      </c>
      <c r="I394" s="259" t="str">
        <f t="shared" si="25"/>
        <v/>
      </c>
      <c r="J394" s="260"/>
      <c r="K394" s="259" t="str">
        <f t="shared" si="27"/>
        <v/>
      </c>
      <c r="L394" s="260"/>
      <c r="M394" s="260"/>
      <c r="N394" s="259" t="str">
        <f t="shared" si="26"/>
        <v/>
      </c>
    </row>
    <row r="395" spans="1:14">
      <c r="A395" s="256">
        <v>43738</v>
      </c>
      <c r="B395" s="261"/>
      <c r="C395" s="261"/>
      <c r="D395" s="261"/>
      <c r="E395" s="268"/>
      <c r="F395" s="267"/>
      <c r="G395" s="261"/>
      <c r="H395" s="258" t="str">
        <f t="shared" si="24"/>
        <v/>
      </c>
      <c r="I395" s="259" t="str">
        <f t="shared" si="25"/>
        <v/>
      </c>
      <c r="J395" s="260"/>
      <c r="K395" s="259" t="str">
        <f t="shared" si="27"/>
        <v/>
      </c>
      <c r="L395" s="260"/>
      <c r="M395" s="260"/>
      <c r="N395" s="259" t="str">
        <f t="shared" si="26"/>
        <v/>
      </c>
    </row>
    <row r="396" spans="1:14" ht="25.5">
      <c r="A396" s="247" t="s">
        <v>591</v>
      </c>
      <c r="B396" s="261"/>
      <c r="C396" s="261"/>
      <c r="D396" s="261"/>
      <c r="E396" s="268"/>
      <c r="F396" s="267"/>
      <c r="G396" s="261"/>
      <c r="H396" s="258" t="str">
        <f t="shared" si="24"/>
        <v/>
      </c>
      <c r="I396" s="259" t="str">
        <f t="shared" si="25"/>
        <v/>
      </c>
      <c r="J396" s="260"/>
      <c r="K396" s="259" t="str">
        <f t="shared" si="27"/>
        <v/>
      </c>
      <c r="L396" s="260"/>
      <c r="M396" s="260"/>
      <c r="N396" s="259" t="str">
        <f t="shared" si="26"/>
        <v/>
      </c>
    </row>
    <row r="397" spans="1:14">
      <c r="A397" s="247" t="s">
        <v>391</v>
      </c>
      <c r="B397" s="261" t="s">
        <v>77</v>
      </c>
      <c r="C397" s="262" t="s">
        <v>117</v>
      </c>
      <c r="D397" s="262" t="s">
        <v>540</v>
      </c>
      <c r="E397" s="268"/>
      <c r="F397" s="267"/>
      <c r="G397" s="261" t="s">
        <v>547</v>
      </c>
      <c r="H397" s="258">
        <f t="shared" si="24"/>
        <v>4000</v>
      </c>
      <c r="I397" s="259" t="str">
        <f t="shared" si="25"/>
        <v/>
      </c>
      <c r="J397" s="260"/>
      <c r="K397" s="259" t="str">
        <f t="shared" si="27"/>
        <v/>
      </c>
      <c r="L397" s="260"/>
      <c r="M397" s="260"/>
      <c r="N397" s="259">
        <f t="shared" si="26"/>
        <v>1000</v>
      </c>
    </row>
    <row r="398" spans="1:14">
      <c r="A398" s="247"/>
      <c r="B398" s="261" t="s">
        <v>87</v>
      </c>
      <c r="C398" s="262" t="s">
        <v>562</v>
      </c>
      <c r="D398" s="262" t="s">
        <v>541</v>
      </c>
      <c r="E398" s="268"/>
      <c r="F398" s="267"/>
      <c r="G398" s="261" t="s">
        <v>547</v>
      </c>
      <c r="H398" s="258">
        <f t="shared" si="24"/>
        <v>4000</v>
      </c>
      <c r="I398" s="259" t="str">
        <f t="shared" si="25"/>
        <v/>
      </c>
      <c r="J398" s="260"/>
      <c r="K398" s="259" t="str">
        <f t="shared" si="27"/>
        <v/>
      </c>
      <c r="L398" s="260"/>
      <c r="M398" s="260"/>
      <c r="N398" s="259">
        <f t="shared" si="26"/>
        <v>1000</v>
      </c>
    </row>
    <row r="399" spans="1:14">
      <c r="A399" s="247"/>
      <c r="B399" s="261" t="s">
        <v>87</v>
      </c>
      <c r="C399" s="262" t="s">
        <v>390</v>
      </c>
      <c r="D399" s="262" t="s">
        <v>542</v>
      </c>
      <c r="E399" s="268"/>
      <c r="F399" s="267"/>
      <c r="G399" s="261" t="s">
        <v>547</v>
      </c>
      <c r="H399" s="258">
        <f t="shared" si="24"/>
        <v>4000</v>
      </c>
      <c r="I399" s="259" t="str">
        <f t="shared" si="25"/>
        <v/>
      </c>
      <c r="J399" s="260"/>
      <c r="K399" s="259" t="str">
        <f t="shared" si="27"/>
        <v/>
      </c>
      <c r="L399" s="260"/>
      <c r="M399" s="260"/>
      <c r="N399" s="259">
        <f t="shared" si="26"/>
        <v>1000</v>
      </c>
    </row>
    <row r="400" spans="1:14">
      <c r="A400" s="243"/>
      <c r="B400" s="261" t="s">
        <v>87</v>
      </c>
      <c r="C400" s="262" t="s">
        <v>390</v>
      </c>
      <c r="D400" s="262" t="s">
        <v>543</v>
      </c>
      <c r="E400" s="268"/>
      <c r="F400" s="267"/>
      <c r="G400" s="261" t="s">
        <v>547</v>
      </c>
      <c r="H400" s="258">
        <f t="shared" si="24"/>
        <v>4000</v>
      </c>
      <c r="I400" s="259" t="str">
        <f t="shared" si="25"/>
        <v/>
      </c>
      <c r="J400" s="260"/>
      <c r="K400" s="259" t="str">
        <f t="shared" si="27"/>
        <v/>
      </c>
      <c r="L400" s="260"/>
      <c r="M400" s="260"/>
      <c r="N400" s="259">
        <f t="shared" si="26"/>
        <v>1000</v>
      </c>
    </row>
    <row r="401" spans="1:14">
      <c r="A401" s="247"/>
      <c r="B401" s="261" t="s">
        <v>87</v>
      </c>
      <c r="C401" s="262" t="s">
        <v>107</v>
      </c>
      <c r="D401" s="262" t="s">
        <v>544</v>
      </c>
      <c r="E401" s="268"/>
      <c r="F401" s="267"/>
      <c r="G401" s="261" t="s">
        <v>547</v>
      </c>
      <c r="H401" s="258">
        <f t="shared" si="24"/>
        <v>4000</v>
      </c>
      <c r="I401" s="259" t="str">
        <f t="shared" si="25"/>
        <v/>
      </c>
      <c r="J401" s="260"/>
      <c r="K401" s="259" t="str">
        <f t="shared" si="27"/>
        <v/>
      </c>
      <c r="L401" s="260"/>
      <c r="M401" s="260"/>
      <c r="N401" s="259">
        <f t="shared" si="26"/>
        <v>1000</v>
      </c>
    </row>
    <row r="402" spans="1:14">
      <c r="A402" s="245"/>
      <c r="B402" s="261" t="s">
        <v>77</v>
      </c>
      <c r="C402" s="262" t="s">
        <v>114</v>
      </c>
      <c r="D402" s="262" t="s">
        <v>545</v>
      </c>
      <c r="E402" s="268"/>
      <c r="F402" s="267"/>
      <c r="G402" s="261" t="s">
        <v>547</v>
      </c>
      <c r="H402" s="258">
        <f t="shared" si="24"/>
        <v>4000</v>
      </c>
      <c r="I402" s="259" t="str">
        <f t="shared" si="25"/>
        <v/>
      </c>
      <c r="J402" s="260"/>
      <c r="K402" s="259" t="str">
        <f t="shared" si="27"/>
        <v/>
      </c>
      <c r="L402" s="260"/>
      <c r="M402" s="260"/>
      <c r="N402" s="259">
        <f t="shared" si="26"/>
        <v>1000</v>
      </c>
    </row>
    <row r="403" spans="1:14">
      <c r="A403" s="247"/>
      <c r="B403" s="261" t="s">
        <v>77</v>
      </c>
      <c r="C403" s="262" t="s">
        <v>592</v>
      </c>
      <c r="D403" s="262" t="s">
        <v>546</v>
      </c>
      <c r="E403" s="268"/>
      <c r="F403" s="267"/>
      <c r="G403" s="261" t="s">
        <v>547</v>
      </c>
      <c r="H403" s="258">
        <f t="shared" si="24"/>
        <v>4000</v>
      </c>
      <c r="I403" s="259" t="str">
        <f t="shared" si="25"/>
        <v/>
      </c>
      <c r="J403" s="260"/>
      <c r="K403" s="259" t="str">
        <f t="shared" si="27"/>
        <v/>
      </c>
      <c r="L403" s="260"/>
      <c r="M403" s="260"/>
      <c r="N403" s="259">
        <f t="shared" si="26"/>
        <v>1000</v>
      </c>
    </row>
    <row r="404" spans="1:14" hidden="1">
      <c r="A404" s="247"/>
      <c r="B404"/>
      <c r="C404"/>
      <c r="D404"/>
      <c r="E404" s="248"/>
      <c r="F404" s="246"/>
      <c r="G404"/>
      <c r="H404" s="240" t="str">
        <f t="shared" si="24"/>
        <v/>
      </c>
      <c r="I404" s="241" t="str">
        <f t="shared" si="25"/>
        <v/>
      </c>
      <c r="J404" s="242"/>
      <c r="K404" s="259" t="str">
        <f t="shared" si="27"/>
        <v/>
      </c>
      <c r="L404" s="242"/>
      <c r="M404" s="242"/>
      <c r="N404" s="241" t="str">
        <f t="shared" si="26"/>
        <v/>
      </c>
    </row>
    <row r="405" spans="1:14" hidden="1">
      <c r="A405" s="245"/>
      <c r="B405"/>
      <c r="C405"/>
      <c r="D405"/>
      <c r="E405" s="248"/>
      <c r="F405" s="246"/>
      <c r="G405"/>
      <c r="H405" s="240" t="str">
        <f t="shared" si="24"/>
        <v/>
      </c>
      <c r="I405" s="241" t="str">
        <f t="shared" si="25"/>
        <v/>
      </c>
      <c r="J405" s="242"/>
      <c r="K405" s="259" t="str">
        <f t="shared" si="27"/>
        <v/>
      </c>
      <c r="L405" s="242"/>
      <c r="M405" s="242"/>
      <c r="N405" s="241" t="str">
        <f t="shared" si="26"/>
        <v/>
      </c>
    </row>
    <row r="406" spans="1:14" hidden="1">
      <c r="A406" s="245"/>
      <c r="B406"/>
      <c r="C406"/>
      <c r="D406"/>
      <c r="E406" s="248"/>
      <c r="F406" s="246"/>
      <c r="G406"/>
      <c r="H406" s="240" t="str">
        <f t="shared" si="24"/>
        <v/>
      </c>
      <c r="I406" s="241" t="str">
        <f t="shared" si="25"/>
        <v/>
      </c>
      <c r="J406" s="242"/>
      <c r="K406" s="259" t="str">
        <f t="shared" si="27"/>
        <v/>
      </c>
      <c r="L406" s="242"/>
      <c r="M406" s="242"/>
      <c r="N406" s="241" t="str">
        <f t="shared" si="26"/>
        <v/>
      </c>
    </row>
    <row r="407" spans="1:14" hidden="1">
      <c r="A407" s="245"/>
      <c r="B407"/>
      <c r="C407"/>
      <c r="D407"/>
      <c r="E407" s="248"/>
      <c r="F407" s="246"/>
      <c r="G407"/>
      <c r="H407" s="240" t="str">
        <f t="shared" si="24"/>
        <v/>
      </c>
      <c r="I407" s="241" t="str">
        <f t="shared" si="25"/>
        <v/>
      </c>
      <c r="J407" s="242"/>
      <c r="K407" s="259" t="str">
        <f t="shared" si="27"/>
        <v/>
      </c>
      <c r="L407" s="242"/>
      <c r="M407" s="242"/>
      <c r="N407" s="241" t="str">
        <f t="shared" si="26"/>
        <v/>
      </c>
    </row>
    <row r="408" spans="1:14" hidden="1">
      <c r="A408" s="247"/>
      <c r="B408"/>
      <c r="C408"/>
      <c r="D408"/>
      <c r="E408" s="248"/>
      <c r="F408" s="246"/>
      <c r="G408"/>
      <c r="H408" s="240" t="str">
        <f t="shared" si="24"/>
        <v/>
      </c>
      <c r="I408" s="241" t="str">
        <f t="shared" si="25"/>
        <v/>
      </c>
      <c r="J408" s="242"/>
      <c r="K408" s="259" t="str">
        <f t="shared" si="27"/>
        <v/>
      </c>
      <c r="L408" s="242"/>
      <c r="M408" s="242"/>
      <c r="N408" s="241" t="str">
        <f t="shared" si="26"/>
        <v/>
      </c>
    </row>
    <row r="409" spans="1:14" hidden="1">
      <c r="A409" s="247"/>
      <c r="B409"/>
      <c r="C409"/>
      <c r="D409"/>
      <c r="E409" s="248"/>
      <c r="F409" s="246"/>
      <c r="G409"/>
      <c r="H409" s="240" t="str">
        <f t="shared" si="24"/>
        <v/>
      </c>
      <c r="I409" s="241" t="str">
        <f t="shared" si="25"/>
        <v/>
      </c>
      <c r="J409" s="242"/>
      <c r="K409" s="259" t="str">
        <f t="shared" si="27"/>
        <v/>
      </c>
      <c r="L409" s="242"/>
      <c r="M409" s="242"/>
      <c r="N409" s="241" t="str">
        <f t="shared" si="26"/>
        <v/>
      </c>
    </row>
    <row r="410" spans="1:14" hidden="1">
      <c r="A410" s="247"/>
      <c r="B410"/>
      <c r="C410"/>
      <c r="D410"/>
      <c r="E410" s="248"/>
      <c r="F410" s="246"/>
      <c r="G410"/>
      <c r="H410" s="240" t="str">
        <f t="shared" si="24"/>
        <v/>
      </c>
      <c r="I410" s="241" t="str">
        <f t="shared" si="25"/>
        <v/>
      </c>
      <c r="J410" s="242"/>
      <c r="K410" s="259" t="str">
        <f t="shared" si="27"/>
        <v/>
      </c>
      <c r="L410" s="242"/>
      <c r="M410" s="242"/>
      <c r="N410" s="241" t="str">
        <f t="shared" si="26"/>
        <v/>
      </c>
    </row>
    <row r="411" spans="1:14" hidden="1">
      <c r="A411" s="247"/>
      <c r="B411"/>
      <c r="C411"/>
      <c r="D411"/>
      <c r="E411" s="248"/>
      <c r="F411" s="246"/>
      <c r="G411"/>
      <c r="H411" s="240" t="str">
        <f t="shared" si="24"/>
        <v/>
      </c>
      <c r="I411" s="241" t="str">
        <f t="shared" si="25"/>
        <v/>
      </c>
      <c r="J411" s="242"/>
      <c r="K411" s="259" t="str">
        <f t="shared" si="27"/>
        <v/>
      </c>
      <c r="L411" s="242"/>
      <c r="M411" s="242"/>
      <c r="N411" s="241" t="str">
        <f t="shared" si="26"/>
        <v/>
      </c>
    </row>
    <row r="412" spans="1:14" hidden="1">
      <c r="A412" s="247"/>
      <c r="B412"/>
      <c r="C412"/>
      <c r="D412"/>
      <c r="E412" s="248"/>
      <c r="F412" s="246"/>
      <c r="G412"/>
      <c r="H412" s="240" t="str">
        <f t="shared" si="24"/>
        <v/>
      </c>
      <c r="I412" s="241" t="str">
        <f t="shared" si="25"/>
        <v/>
      </c>
      <c r="J412" s="242"/>
      <c r="K412" s="259" t="str">
        <f t="shared" si="27"/>
        <v/>
      </c>
      <c r="L412" s="242"/>
      <c r="M412" s="242"/>
      <c r="N412" s="241" t="str">
        <f t="shared" si="26"/>
        <v/>
      </c>
    </row>
    <row r="413" spans="1:14" hidden="1">
      <c r="A413" s="247"/>
      <c r="B413"/>
      <c r="C413"/>
      <c r="D413"/>
      <c r="E413" s="248"/>
      <c r="F413" s="246"/>
      <c r="G413"/>
      <c r="H413" s="240" t="str">
        <f t="shared" si="24"/>
        <v/>
      </c>
      <c r="I413" s="241" t="str">
        <f t="shared" si="25"/>
        <v/>
      </c>
      <c r="J413" s="242"/>
      <c r="K413" s="259" t="str">
        <f t="shared" si="27"/>
        <v/>
      </c>
      <c r="L413" s="242"/>
      <c r="M413" s="242"/>
      <c r="N413" s="241" t="str">
        <f t="shared" si="26"/>
        <v/>
      </c>
    </row>
    <row r="414" spans="1:14" hidden="1">
      <c r="A414" s="247"/>
      <c r="B414"/>
      <c r="C414"/>
      <c r="D414"/>
      <c r="E414" s="248"/>
      <c r="F414" s="246"/>
      <c r="G414"/>
      <c r="H414" s="240" t="str">
        <f t="shared" si="24"/>
        <v/>
      </c>
      <c r="I414" s="241" t="str">
        <f t="shared" si="25"/>
        <v/>
      </c>
      <c r="J414" s="242"/>
      <c r="K414" s="259" t="str">
        <f t="shared" si="27"/>
        <v/>
      </c>
      <c r="L414" s="242"/>
      <c r="M414" s="242"/>
      <c r="N414" s="241" t="str">
        <f t="shared" si="26"/>
        <v/>
      </c>
    </row>
    <row r="415" spans="1:14" hidden="1">
      <c r="A415" s="247"/>
      <c r="B415"/>
      <c r="C415"/>
      <c r="D415"/>
      <c r="E415" s="248"/>
      <c r="F415" s="246"/>
      <c r="G415"/>
      <c r="H415" s="240" t="str">
        <f t="shared" si="24"/>
        <v/>
      </c>
      <c r="I415" s="241" t="str">
        <f t="shared" si="25"/>
        <v/>
      </c>
      <c r="J415" s="242"/>
      <c r="K415" s="259" t="str">
        <f t="shared" si="27"/>
        <v/>
      </c>
      <c r="L415" s="242"/>
      <c r="M415" s="242"/>
      <c r="N415" s="241" t="str">
        <f t="shared" si="26"/>
        <v/>
      </c>
    </row>
    <row r="416" spans="1:14" hidden="1">
      <c r="A416" s="247"/>
      <c r="B416"/>
      <c r="C416"/>
      <c r="D416"/>
      <c r="E416" s="248"/>
      <c r="F416" s="246"/>
      <c r="G416"/>
      <c r="H416" s="240" t="str">
        <f t="shared" si="24"/>
        <v/>
      </c>
      <c r="I416" s="241" t="str">
        <f t="shared" si="25"/>
        <v/>
      </c>
      <c r="J416" s="242"/>
      <c r="K416" s="259" t="str">
        <f t="shared" si="27"/>
        <v/>
      </c>
      <c r="L416" s="242"/>
      <c r="M416" s="242"/>
      <c r="N416" s="241" t="str">
        <f t="shared" si="26"/>
        <v/>
      </c>
    </row>
    <row r="417" spans="1:14" hidden="1">
      <c r="A417" s="247"/>
      <c r="B417"/>
      <c r="C417"/>
      <c r="D417"/>
      <c r="E417" s="248"/>
      <c r="F417" s="246"/>
      <c r="G417"/>
      <c r="H417" s="240" t="str">
        <f t="shared" si="24"/>
        <v/>
      </c>
      <c r="I417" s="241" t="str">
        <f t="shared" si="25"/>
        <v/>
      </c>
      <c r="J417" s="242"/>
      <c r="K417" s="259" t="str">
        <f t="shared" si="27"/>
        <v/>
      </c>
      <c r="L417" s="242"/>
      <c r="M417" s="242"/>
      <c r="N417" s="241" t="str">
        <f t="shared" si="26"/>
        <v/>
      </c>
    </row>
    <row r="418" spans="1:14" hidden="1">
      <c r="A418" s="247"/>
      <c r="B418"/>
      <c r="C418"/>
      <c r="D418"/>
      <c r="E418" s="248"/>
      <c r="F418" s="246"/>
      <c r="G418"/>
      <c r="H418" s="240" t="str">
        <f t="shared" si="24"/>
        <v/>
      </c>
      <c r="I418" s="241" t="str">
        <f t="shared" si="25"/>
        <v/>
      </c>
      <c r="J418" s="242"/>
      <c r="K418" s="259" t="str">
        <f t="shared" si="27"/>
        <v/>
      </c>
      <c r="L418" s="242"/>
      <c r="M418" s="242"/>
      <c r="N418" s="241" t="str">
        <f t="shared" si="26"/>
        <v/>
      </c>
    </row>
    <row r="419" spans="1:14" hidden="1">
      <c r="A419" s="247"/>
      <c r="B419"/>
      <c r="C419"/>
      <c r="D419"/>
      <c r="E419" s="248"/>
      <c r="F419" s="246"/>
      <c r="G419"/>
      <c r="H419" s="240" t="str">
        <f t="shared" ref="H419:H433" si="28">IF(D419&gt;0,4000,"")</f>
        <v/>
      </c>
      <c r="I419" s="241" t="str">
        <f t="shared" ref="I419:I433" si="29">IF(E419&gt;0,IF(J419="",4600,""),"")</f>
        <v/>
      </c>
      <c r="J419" s="242"/>
      <c r="K419" s="259" t="str">
        <f t="shared" si="27"/>
        <v/>
      </c>
      <c r="L419" s="242"/>
      <c r="M419" s="242"/>
      <c r="N419" s="241" t="str">
        <f t="shared" ref="N419:N433" si="30">IF(D419&gt;0,1000,"")</f>
        <v/>
      </c>
    </row>
    <row r="420" spans="1:14" hidden="1">
      <c r="A420" s="247"/>
      <c r="B420"/>
      <c r="C420"/>
      <c r="D420"/>
      <c r="E420" s="248"/>
      <c r="F420" s="246"/>
      <c r="G420"/>
      <c r="H420" s="240" t="str">
        <f t="shared" si="28"/>
        <v/>
      </c>
      <c r="I420" s="241" t="str">
        <f t="shared" si="29"/>
        <v/>
      </c>
      <c r="J420" s="242"/>
      <c r="K420" s="259" t="str">
        <f t="shared" si="27"/>
        <v/>
      </c>
      <c r="L420" s="242"/>
      <c r="M420" s="242"/>
      <c r="N420" s="241" t="str">
        <f t="shared" si="30"/>
        <v/>
      </c>
    </row>
    <row r="421" spans="1:14" hidden="1">
      <c r="A421" s="247"/>
      <c r="B421"/>
      <c r="C421"/>
      <c r="D421"/>
      <c r="E421" s="248"/>
      <c r="F421" s="246"/>
      <c r="G421"/>
      <c r="H421" s="240" t="str">
        <f t="shared" si="28"/>
        <v/>
      </c>
      <c r="I421" s="241" t="str">
        <f t="shared" si="29"/>
        <v/>
      </c>
      <c r="J421" s="242"/>
      <c r="K421" s="259" t="str">
        <f t="shared" si="27"/>
        <v/>
      </c>
      <c r="L421" s="242"/>
      <c r="M421" s="242"/>
      <c r="N421" s="241" t="str">
        <f t="shared" si="30"/>
        <v/>
      </c>
    </row>
    <row r="422" spans="1:14" hidden="1">
      <c r="A422" s="247"/>
      <c r="B422"/>
      <c r="C422"/>
      <c r="D422"/>
      <c r="E422" s="248"/>
      <c r="F422" s="246"/>
      <c r="G422"/>
      <c r="H422" s="240" t="str">
        <f t="shared" si="28"/>
        <v/>
      </c>
      <c r="I422" s="241" t="str">
        <f t="shared" si="29"/>
        <v/>
      </c>
      <c r="J422" s="242"/>
      <c r="K422" s="259" t="str">
        <f t="shared" si="27"/>
        <v/>
      </c>
      <c r="L422" s="242"/>
      <c r="M422" s="242"/>
      <c r="N422" s="241" t="str">
        <f t="shared" si="30"/>
        <v/>
      </c>
    </row>
    <row r="423" spans="1:14" hidden="1">
      <c r="A423" s="247"/>
      <c r="B423"/>
      <c r="C423"/>
      <c r="D423"/>
      <c r="E423" s="248"/>
      <c r="F423" s="246"/>
      <c r="G423"/>
      <c r="H423" s="240" t="str">
        <f t="shared" si="28"/>
        <v/>
      </c>
      <c r="I423" s="241" t="str">
        <f t="shared" si="29"/>
        <v/>
      </c>
      <c r="J423" s="242"/>
      <c r="K423" s="259" t="str">
        <f t="shared" si="27"/>
        <v/>
      </c>
      <c r="L423" s="242"/>
      <c r="M423" s="242"/>
      <c r="N423" s="241" t="str">
        <f t="shared" si="30"/>
        <v/>
      </c>
    </row>
    <row r="424" spans="1:14" hidden="1">
      <c r="A424" s="247"/>
      <c r="B424"/>
      <c r="C424"/>
      <c r="D424"/>
      <c r="E424" s="248"/>
      <c r="F424" s="246"/>
      <c r="G424"/>
      <c r="H424" s="240" t="str">
        <f t="shared" si="28"/>
        <v/>
      </c>
      <c r="I424" s="241" t="str">
        <f t="shared" si="29"/>
        <v/>
      </c>
      <c r="J424" s="242"/>
      <c r="K424" s="259" t="str">
        <f t="shared" si="27"/>
        <v/>
      </c>
      <c r="L424" s="242"/>
      <c r="M424" s="242"/>
      <c r="N424" s="241" t="str">
        <f t="shared" si="30"/>
        <v/>
      </c>
    </row>
    <row r="425" spans="1:14" hidden="1">
      <c r="A425" s="247"/>
      <c r="B425"/>
      <c r="C425"/>
      <c r="D425"/>
      <c r="E425" s="248"/>
      <c r="F425" s="246"/>
      <c r="G425"/>
      <c r="H425" s="240" t="str">
        <f t="shared" si="28"/>
        <v/>
      </c>
      <c r="I425" s="241" t="str">
        <f t="shared" si="29"/>
        <v/>
      </c>
      <c r="J425" s="242"/>
      <c r="K425" s="259" t="str">
        <f t="shared" si="27"/>
        <v/>
      </c>
      <c r="L425" s="242"/>
      <c r="M425" s="242"/>
      <c r="N425" s="241" t="str">
        <f t="shared" si="30"/>
        <v/>
      </c>
    </row>
    <row r="426" spans="1:14" hidden="1">
      <c r="A426" s="247"/>
      <c r="B426"/>
      <c r="C426"/>
      <c r="D426"/>
      <c r="E426" s="248"/>
      <c r="F426" s="246"/>
      <c r="G426"/>
      <c r="H426" s="240" t="str">
        <f t="shared" si="28"/>
        <v/>
      </c>
      <c r="I426" s="241" t="str">
        <f t="shared" si="29"/>
        <v/>
      </c>
      <c r="J426" s="242"/>
      <c r="K426" s="259" t="str">
        <f t="shared" si="27"/>
        <v/>
      </c>
      <c r="L426" s="242"/>
      <c r="M426" s="242"/>
      <c r="N426" s="241" t="str">
        <f t="shared" si="30"/>
        <v/>
      </c>
    </row>
    <row r="427" spans="1:14" hidden="1">
      <c r="A427" s="247"/>
      <c r="B427"/>
      <c r="C427"/>
      <c r="D427"/>
      <c r="E427" s="248"/>
      <c r="F427" s="246"/>
      <c r="G427"/>
      <c r="H427" s="240" t="str">
        <f t="shared" si="28"/>
        <v/>
      </c>
      <c r="I427" s="241" t="str">
        <f t="shared" si="29"/>
        <v/>
      </c>
      <c r="J427" s="242"/>
      <c r="K427" s="259" t="str">
        <f t="shared" si="27"/>
        <v/>
      </c>
      <c r="L427" s="242"/>
      <c r="M427" s="242"/>
      <c r="N427" s="241" t="str">
        <f t="shared" si="30"/>
        <v/>
      </c>
    </row>
    <row r="428" spans="1:14" hidden="1">
      <c r="A428" s="247"/>
      <c r="B428"/>
      <c r="C428"/>
      <c r="D428"/>
      <c r="E428" s="248"/>
      <c r="F428" s="246"/>
      <c r="G428"/>
      <c r="H428" s="240" t="str">
        <f t="shared" si="28"/>
        <v/>
      </c>
      <c r="I428" s="241" t="str">
        <f t="shared" si="29"/>
        <v/>
      </c>
      <c r="J428" s="242"/>
      <c r="K428" s="259" t="str">
        <f t="shared" si="27"/>
        <v/>
      </c>
      <c r="L428" s="242"/>
      <c r="M428" s="242"/>
      <c r="N428" s="241" t="str">
        <f t="shared" si="30"/>
        <v/>
      </c>
    </row>
    <row r="429" spans="1:14" hidden="1">
      <c r="A429" s="247"/>
      <c r="B429"/>
      <c r="C429"/>
      <c r="D429"/>
      <c r="E429" s="248"/>
      <c r="F429" s="246"/>
      <c r="G429"/>
      <c r="H429" s="240" t="str">
        <f t="shared" si="28"/>
        <v/>
      </c>
      <c r="I429" s="241" t="str">
        <f t="shared" si="29"/>
        <v/>
      </c>
      <c r="J429" s="242"/>
      <c r="K429" s="259" t="str">
        <f t="shared" si="27"/>
        <v/>
      </c>
      <c r="L429" s="242"/>
      <c r="M429" s="242"/>
      <c r="N429" s="241" t="str">
        <f t="shared" si="30"/>
        <v/>
      </c>
    </row>
    <row r="430" spans="1:14" hidden="1">
      <c r="A430" s="247"/>
      <c r="B430"/>
      <c r="C430"/>
      <c r="D430"/>
      <c r="E430" s="248"/>
      <c r="F430" s="246"/>
      <c r="G430"/>
      <c r="H430" s="240" t="str">
        <f t="shared" si="28"/>
        <v/>
      </c>
      <c r="I430" s="241" t="str">
        <f t="shared" si="29"/>
        <v/>
      </c>
      <c r="J430" s="242"/>
      <c r="K430" s="259" t="str">
        <f t="shared" si="27"/>
        <v/>
      </c>
      <c r="L430" s="242"/>
      <c r="M430" s="242"/>
      <c r="N430" s="241" t="str">
        <f t="shared" si="30"/>
        <v/>
      </c>
    </row>
    <row r="431" spans="1:14" hidden="1">
      <c r="A431" s="243"/>
      <c r="B431"/>
      <c r="C431"/>
      <c r="D431"/>
      <c r="E431" s="248"/>
      <c r="F431" s="246"/>
      <c r="G431"/>
      <c r="H431" s="240" t="str">
        <f t="shared" si="28"/>
        <v/>
      </c>
      <c r="I431" s="241" t="str">
        <f t="shared" si="29"/>
        <v/>
      </c>
      <c r="J431" s="242"/>
      <c r="K431" s="259" t="str">
        <f t="shared" si="27"/>
        <v/>
      </c>
      <c r="L431" s="242"/>
      <c r="M431" s="242"/>
      <c r="N431" s="241" t="str">
        <f t="shared" si="30"/>
        <v/>
      </c>
    </row>
    <row r="432" spans="1:14" hidden="1">
      <c r="A432" s="244"/>
      <c r="B432"/>
      <c r="C432"/>
      <c r="D432"/>
      <c r="E432" s="248"/>
      <c r="F432" s="246"/>
      <c r="G432"/>
      <c r="H432" s="240" t="str">
        <f t="shared" si="28"/>
        <v/>
      </c>
      <c r="I432" s="241" t="str">
        <f t="shared" si="29"/>
        <v/>
      </c>
      <c r="J432" s="242"/>
      <c r="K432" s="259" t="str">
        <f t="shared" si="27"/>
        <v/>
      </c>
      <c r="L432" s="242"/>
      <c r="M432" s="242"/>
      <c r="N432" s="241" t="str">
        <f t="shared" si="30"/>
        <v/>
      </c>
    </row>
    <row r="433" spans="1:14" hidden="1">
      <c r="A433" s="245"/>
      <c r="B433"/>
      <c r="C433"/>
      <c r="D433"/>
      <c r="E433" s="248"/>
      <c r="F433" s="246"/>
      <c r="G433"/>
      <c r="H433" s="240" t="str">
        <f t="shared" si="28"/>
        <v/>
      </c>
      <c r="I433" s="241" t="str">
        <f t="shared" si="29"/>
        <v/>
      </c>
      <c r="J433" s="242"/>
      <c r="K433" s="259" t="str">
        <f t="shared" si="27"/>
        <v/>
      </c>
      <c r="L433" s="242"/>
      <c r="M433" s="242"/>
      <c r="N433" s="241" t="str">
        <f t="shared" si="30"/>
        <v/>
      </c>
    </row>
    <row r="434" spans="1:14" hidden="1">
      <c r="A434" s="247"/>
      <c r="B434" s="18"/>
      <c r="C434" s="18"/>
      <c r="D434" s="18"/>
      <c r="E434" s="248"/>
      <c r="F434" s="246"/>
      <c r="G434" s="18"/>
      <c r="H434" s="240" t="str">
        <f t="shared" ref="H434:H455" si="31">IF(D434&gt;0,4000,"")</f>
        <v/>
      </c>
      <c r="I434" s="241" t="str">
        <f t="shared" ref="I434:I455" si="32">IF(E434&gt;0,IF(J434="",4600,""),"")</f>
        <v/>
      </c>
      <c r="J434" s="242"/>
      <c r="K434" s="259" t="str">
        <f t="shared" si="27"/>
        <v/>
      </c>
      <c r="L434" s="242"/>
      <c r="M434" s="242"/>
      <c r="N434" s="241" t="str">
        <f t="shared" ref="N434:N455" si="33">IF(D434&gt;0,1000,"")</f>
        <v/>
      </c>
    </row>
    <row r="435" spans="1:14" hidden="1">
      <c r="A435" s="243"/>
      <c r="B435" s="18"/>
      <c r="C435" s="18"/>
      <c r="D435" s="18"/>
      <c r="E435" s="248"/>
      <c r="F435" s="246"/>
      <c r="G435" s="18"/>
      <c r="H435" s="240" t="str">
        <f t="shared" si="31"/>
        <v/>
      </c>
      <c r="I435" s="241" t="str">
        <f t="shared" si="32"/>
        <v/>
      </c>
      <c r="J435" s="242"/>
      <c r="K435" s="259" t="str">
        <f t="shared" si="27"/>
        <v/>
      </c>
      <c r="L435" s="242"/>
      <c r="M435" s="242"/>
      <c r="N435" s="241" t="str">
        <f t="shared" si="33"/>
        <v/>
      </c>
    </row>
    <row r="436" spans="1:14" hidden="1">
      <c r="A436" s="244"/>
      <c r="B436" s="18"/>
      <c r="C436" s="18"/>
      <c r="D436" s="18"/>
      <c r="E436" s="248"/>
      <c r="F436" s="246"/>
      <c r="G436" s="18"/>
      <c r="H436" s="240" t="str">
        <f t="shared" si="31"/>
        <v/>
      </c>
      <c r="I436" s="241" t="str">
        <f t="shared" si="32"/>
        <v/>
      </c>
      <c r="J436" s="242"/>
      <c r="K436" s="259" t="str">
        <f t="shared" si="27"/>
        <v/>
      </c>
      <c r="L436" s="242"/>
      <c r="M436" s="242"/>
      <c r="N436" s="241" t="str">
        <f t="shared" si="33"/>
        <v/>
      </c>
    </row>
    <row r="437" spans="1:14" hidden="1">
      <c r="A437" s="245"/>
      <c r="B437"/>
      <c r="C437"/>
      <c r="D437"/>
      <c r="E437" s="248"/>
      <c r="F437" s="246"/>
      <c r="G437"/>
      <c r="H437" s="240" t="str">
        <f t="shared" si="31"/>
        <v/>
      </c>
      <c r="I437" s="241" t="str">
        <f t="shared" si="32"/>
        <v/>
      </c>
      <c r="J437" s="242"/>
      <c r="K437" s="259" t="str">
        <f t="shared" si="27"/>
        <v/>
      </c>
      <c r="L437" s="242"/>
      <c r="M437" s="242"/>
      <c r="N437" s="241" t="str">
        <f t="shared" si="33"/>
        <v/>
      </c>
    </row>
    <row r="438" spans="1:14" hidden="1">
      <c r="A438" s="247"/>
      <c r="B438"/>
      <c r="C438"/>
      <c r="D438"/>
      <c r="E438" s="248"/>
      <c r="F438" s="246"/>
      <c r="G438"/>
      <c r="H438" s="240" t="str">
        <f t="shared" si="31"/>
        <v/>
      </c>
      <c r="I438" s="241" t="str">
        <f t="shared" si="32"/>
        <v/>
      </c>
      <c r="J438" s="242"/>
      <c r="K438" s="259" t="str">
        <f t="shared" si="27"/>
        <v/>
      </c>
      <c r="L438" s="242"/>
      <c r="M438" s="242"/>
      <c r="N438" s="241" t="str">
        <f t="shared" si="33"/>
        <v/>
      </c>
    </row>
    <row r="439" spans="1:14" hidden="1">
      <c r="A439" s="247"/>
      <c r="B439"/>
      <c r="C439"/>
      <c r="D439"/>
      <c r="E439" s="248"/>
      <c r="F439" s="246"/>
      <c r="G439"/>
      <c r="H439" s="240" t="str">
        <f t="shared" si="31"/>
        <v/>
      </c>
      <c r="I439" s="241" t="str">
        <f t="shared" si="32"/>
        <v/>
      </c>
      <c r="J439" s="242"/>
      <c r="K439" s="259" t="str">
        <f t="shared" si="27"/>
        <v/>
      </c>
      <c r="L439" s="242"/>
      <c r="M439" s="242"/>
      <c r="N439" s="241" t="str">
        <f t="shared" si="33"/>
        <v/>
      </c>
    </row>
    <row r="440" spans="1:14" hidden="1">
      <c r="A440" s="247"/>
      <c r="B440"/>
      <c r="C440"/>
      <c r="D440"/>
      <c r="E440" s="248"/>
      <c r="F440" s="246"/>
      <c r="G440"/>
      <c r="H440" s="240" t="str">
        <f t="shared" si="31"/>
        <v/>
      </c>
      <c r="I440" s="241" t="str">
        <f t="shared" si="32"/>
        <v/>
      </c>
      <c r="J440" s="242"/>
      <c r="K440" s="259" t="str">
        <f t="shared" si="27"/>
        <v/>
      </c>
      <c r="L440" s="242"/>
      <c r="M440" s="242"/>
      <c r="N440" s="241" t="str">
        <f t="shared" si="33"/>
        <v/>
      </c>
    </row>
    <row r="441" spans="1:14" hidden="1">
      <c r="A441" s="247"/>
      <c r="B441"/>
      <c r="C441"/>
      <c r="D441"/>
      <c r="E441" s="248"/>
      <c r="F441" s="246"/>
      <c r="G441"/>
      <c r="H441" s="240" t="str">
        <f t="shared" si="31"/>
        <v/>
      </c>
      <c r="I441" s="241" t="str">
        <f t="shared" si="32"/>
        <v/>
      </c>
      <c r="J441" s="242"/>
      <c r="K441" s="259" t="str">
        <f t="shared" si="27"/>
        <v/>
      </c>
      <c r="L441" s="242"/>
      <c r="M441" s="242"/>
      <c r="N441" s="241" t="str">
        <f t="shared" si="33"/>
        <v/>
      </c>
    </row>
    <row r="442" spans="1:14" hidden="1">
      <c r="A442" s="247"/>
      <c r="B442"/>
      <c r="C442"/>
      <c r="D442"/>
      <c r="E442" s="248"/>
      <c r="F442" s="246"/>
      <c r="G442"/>
      <c r="H442" s="240" t="str">
        <f t="shared" si="31"/>
        <v/>
      </c>
      <c r="I442" s="241" t="str">
        <f t="shared" si="32"/>
        <v/>
      </c>
      <c r="J442" s="242"/>
      <c r="K442" s="259" t="str">
        <f t="shared" si="27"/>
        <v/>
      </c>
      <c r="L442" s="242"/>
      <c r="M442" s="242"/>
      <c r="N442" s="241" t="str">
        <f t="shared" si="33"/>
        <v/>
      </c>
    </row>
    <row r="443" spans="1:14" hidden="1">
      <c r="A443" s="247"/>
      <c r="B443"/>
      <c r="C443"/>
      <c r="D443"/>
      <c r="E443" s="248"/>
      <c r="F443" s="246"/>
      <c r="G443"/>
      <c r="H443" s="240" t="str">
        <f t="shared" si="31"/>
        <v/>
      </c>
      <c r="I443" s="241" t="str">
        <f t="shared" si="32"/>
        <v/>
      </c>
      <c r="J443" s="242"/>
      <c r="K443" s="259" t="str">
        <f t="shared" si="27"/>
        <v/>
      </c>
      <c r="L443" s="242"/>
      <c r="M443" s="242"/>
      <c r="N443" s="241" t="str">
        <f t="shared" si="33"/>
        <v/>
      </c>
    </row>
    <row r="444" spans="1:14" hidden="1">
      <c r="A444" s="247"/>
      <c r="B444"/>
      <c r="C444"/>
      <c r="D444"/>
      <c r="E444" s="248"/>
      <c r="F444" s="246"/>
      <c r="G444"/>
      <c r="H444" s="240" t="str">
        <f t="shared" si="31"/>
        <v/>
      </c>
      <c r="I444" s="241" t="str">
        <f t="shared" si="32"/>
        <v/>
      </c>
      <c r="J444" s="242"/>
      <c r="K444" s="259" t="str">
        <f t="shared" si="27"/>
        <v/>
      </c>
      <c r="L444" s="242"/>
      <c r="M444" s="242"/>
      <c r="N444" s="241" t="str">
        <f t="shared" si="33"/>
        <v/>
      </c>
    </row>
    <row r="445" spans="1:14" hidden="1">
      <c r="A445" s="247"/>
      <c r="B445"/>
      <c r="C445"/>
      <c r="D445"/>
      <c r="E445" s="248"/>
      <c r="F445" s="246"/>
      <c r="G445"/>
      <c r="H445" s="240" t="str">
        <f t="shared" si="31"/>
        <v/>
      </c>
      <c r="I445" s="241" t="str">
        <f t="shared" si="32"/>
        <v/>
      </c>
      <c r="J445" s="242"/>
      <c r="K445" s="259" t="str">
        <f t="shared" si="27"/>
        <v/>
      </c>
      <c r="L445" s="242"/>
      <c r="M445" s="242"/>
      <c r="N445" s="241" t="str">
        <f t="shared" si="33"/>
        <v/>
      </c>
    </row>
    <row r="446" spans="1:14" hidden="1">
      <c r="A446" s="247"/>
      <c r="B446"/>
      <c r="C446"/>
      <c r="D446"/>
      <c r="E446" s="248"/>
      <c r="F446" s="246"/>
      <c r="G446"/>
      <c r="H446" s="240" t="str">
        <f t="shared" si="31"/>
        <v/>
      </c>
      <c r="I446" s="241" t="str">
        <f t="shared" si="32"/>
        <v/>
      </c>
      <c r="J446" s="242"/>
      <c r="K446" s="259" t="str">
        <f t="shared" si="27"/>
        <v/>
      </c>
      <c r="L446" s="242"/>
      <c r="M446" s="242"/>
      <c r="N446" s="241" t="str">
        <f t="shared" si="33"/>
        <v/>
      </c>
    </row>
    <row r="447" spans="1:14" hidden="1">
      <c r="A447" s="247"/>
      <c r="B447"/>
      <c r="C447"/>
      <c r="D447"/>
      <c r="E447" s="248"/>
      <c r="F447" s="246"/>
      <c r="G447"/>
      <c r="H447" s="240" t="str">
        <f t="shared" si="31"/>
        <v/>
      </c>
      <c r="I447" s="241" t="str">
        <f t="shared" si="32"/>
        <v/>
      </c>
      <c r="J447" s="242"/>
      <c r="K447" s="259" t="str">
        <f t="shared" si="27"/>
        <v/>
      </c>
      <c r="L447" s="242"/>
      <c r="M447" s="242"/>
      <c r="N447" s="241" t="str">
        <f t="shared" si="33"/>
        <v/>
      </c>
    </row>
    <row r="448" spans="1:14" hidden="1">
      <c r="A448" s="247"/>
      <c r="B448"/>
      <c r="C448"/>
      <c r="D448"/>
      <c r="E448" s="248"/>
      <c r="F448" s="246"/>
      <c r="G448"/>
      <c r="H448" s="240" t="str">
        <f t="shared" si="31"/>
        <v/>
      </c>
      <c r="I448" s="241" t="str">
        <f t="shared" si="32"/>
        <v/>
      </c>
      <c r="J448" s="242"/>
      <c r="K448" s="259" t="str">
        <f t="shared" si="27"/>
        <v/>
      </c>
      <c r="L448" s="242"/>
      <c r="M448" s="242"/>
      <c r="N448" s="241" t="str">
        <f t="shared" si="33"/>
        <v/>
      </c>
    </row>
    <row r="449" spans="1:14" hidden="1">
      <c r="A449" s="247"/>
      <c r="B449" s="18"/>
      <c r="C449" s="18"/>
      <c r="D449" s="18"/>
      <c r="E449" s="248"/>
      <c r="F449" s="246"/>
      <c r="G449" s="18"/>
      <c r="H449" s="240" t="str">
        <f t="shared" si="31"/>
        <v/>
      </c>
      <c r="I449" s="241" t="str">
        <f t="shared" si="32"/>
        <v/>
      </c>
      <c r="J449" s="242"/>
      <c r="K449" s="259" t="str">
        <f t="shared" si="27"/>
        <v/>
      </c>
      <c r="L449" s="242"/>
      <c r="M449" s="242"/>
      <c r="N449" s="241" t="str">
        <f t="shared" si="33"/>
        <v/>
      </c>
    </row>
    <row r="450" spans="1:14" hidden="1">
      <c r="A450" s="243"/>
      <c r="B450" s="18"/>
      <c r="C450" s="18"/>
      <c r="D450" s="18"/>
      <c r="E450" s="248"/>
      <c r="F450" s="246"/>
      <c r="G450" s="18"/>
      <c r="H450" s="240" t="str">
        <f t="shared" si="31"/>
        <v/>
      </c>
      <c r="I450" s="241" t="str">
        <f t="shared" si="32"/>
        <v/>
      </c>
      <c r="J450" s="242"/>
      <c r="K450" s="259" t="str">
        <f t="shared" si="27"/>
        <v/>
      </c>
      <c r="L450" s="242"/>
      <c r="M450" s="242"/>
      <c r="N450" s="241" t="str">
        <f t="shared" si="33"/>
        <v/>
      </c>
    </row>
    <row r="451" spans="1:14" hidden="1">
      <c r="A451" s="244"/>
      <c r="B451" s="18"/>
      <c r="C451" s="18"/>
      <c r="D451" s="18"/>
      <c r="E451" s="248"/>
      <c r="F451" s="246"/>
      <c r="G451" s="18"/>
      <c r="H451" s="240" t="str">
        <f t="shared" si="31"/>
        <v/>
      </c>
      <c r="I451" s="241" t="str">
        <f t="shared" si="32"/>
        <v/>
      </c>
      <c r="J451" s="242"/>
      <c r="K451" s="259" t="str">
        <f t="shared" si="27"/>
        <v/>
      </c>
      <c r="L451" s="242"/>
      <c r="M451" s="242"/>
      <c r="N451" s="241" t="str">
        <f t="shared" si="33"/>
        <v/>
      </c>
    </row>
    <row r="452" spans="1:14" hidden="1">
      <c r="A452" s="245"/>
      <c r="B452"/>
      <c r="C452"/>
      <c r="D452"/>
      <c r="E452" s="248"/>
      <c r="F452" s="246"/>
      <c r="G452"/>
      <c r="H452" s="240" t="str">
        <f t="shared" si="31"/>
        <v/>
      </c>
      <c r="I452" s="241" t="str">
        <f t="shared" si="32"/>
        <v/>
      </c>
      <c r="J452" s="242"/>
      <c r="K452" s="259" t="str">
        <f t="shared" ref="K452:K515" si="34">IF(F452&gt;0,IF(M452="",7000,""),"")</f>
        <v/>
      </c>
      <c r="L452" s="242"/>
      <c r="M452" s="242"/>
      <c r="N452" s="241" t="str">
        <f t="shared" si="33"/>
        <v/>
      </c>
    </row>
    <row r="453" spans="1:14" hidden="1">
      <c r="A453" s="247"/>
      <c r="B453" s="18"/>
      <c r="C453" s="18"/>
      <c r="D453" s="18"/>
      <c r="E453" s="248"/>
      <c r="F453" s="246"/>
      <c r="G453" s="18"/>
      <c r="H453" s="240" t="str">
        <f t="shared" si="31"/>
        <v/>
      </c>
      <c r="I453" s="241" t="str">
        <f t="shared" si="32"/>
        <v/>
      </c>
      <c r="J453" s="242"/>
      <c r="K453" s="259" t="str">
        <f t="shared" si="34"/>
        <v/>
      </c>
      <c r="L453" s="242"/>
      <c r="M453" s="242"/>
      <c r="N453" s="241" t="str">
        <f t="shared" si="33"/>
        <v/>
      </c>
    </row>
    <row r="454" spans="1:14" hidden="1">
      <c r="A454" s="243"/>
      <c r="B454" s="18"/>
      <c r="C454" s="18"/>
      <c r="D454" s="18"/>
      <c r="E454" s="248"/>
      <c r="F454" s="246"/>
      <c r="G454" s="18"/>
      <c r="H454" s="240" t="str">
        <f t="shared" si="31"/>
        <v/>
      </c>
      <c r="I454" s="241" t="str">
        <f t="shared" si="32"/>
        <v/>
      </c>
      <c r="J454" s="242"/>
      <c r="K454" s="259" t="str">
        <f t="shared" si="34"/>
        <v/>
      </c>
      <c r="L454" s="242"/>
      <c r="M454" s="242"/>
      <c r="N454" s="241" t="str">
        <f t="shared" si="33"/>
        <v/>
      </c>
    </row>
    <row r="455" spans="1:14" hidden="1">
      <c r="A455" s="244"/>
      <c r="B455" s="18"/>
      <c r="C455" s="18"/>
      <c r="D455" s="18"/>
      <c r="E455" s="248"/>
      <c r="F455" s="246"/>
      <c r="G455" s="18"/>
      <c r="H455" s="240" t="str">
        <f t="shared" si="31"/>
        <v/>
      </c>
      <c r="I455" s="241" t="str">
        <f t="shared" si="32"/>
        <v/>
      </c>
      <c r="J455" s="242"/>
      <c r="K455" s="259" t="str">
        <f t="shared" si="34"/>
        <v/>
      </c>
      <c r="L455" s="242"/>
      <c r="M455" s="242"/>
      <c r="N455" s="241" t="str">
        <f t="shared" si="33"/>
        <v/>
      </c>
    </row>
    <row r="456" spans="1:14" hidden="1">
      <c r="A456" s="244"/>
      <c r="B456"/>
      <c r="C456"/>
      <c r="D456"/>
      <c r="E456" s="248"/>
      <c r="F456" s="246"/>
      <c r="G456"/>
      <c r="H456" s="240" t="str">
        <f>IF(D456&gt;0,4000,"")</f>
        <v/>
      </c>
      <c r="I456" s="241" t="str">
        <f>IF(E456&gt;0,IF(J456="",4600,""),"")</f>
        <v/>
      </c>
      <c r="J456" s="242"/>
      <c r="K456" s="259" t="str">
        <f t="shared" si="34"/>
        <v/>
      </c>
      <c r="L456" s="242"/>
      <c r="M456" s="242"/>
      <c r="N456" s="241" t="str">
        <f>IF(D456&gt;0,1000,"")</f>
        <v/>
      </c>
    </row>
    <row r="457" spans="1:14" hidden="1">
      <c r="A457" s="244"/>
      <c r="B457"/>
      <c r="C457"/>
      <c r="D457"/>
      <c r="E457" s="248"/>
      <c r="F457" s="246"/>
      <c r="G457"/>
      <c r="H457" s="240" t="str">
        <f>IF(D457&gt;0,4000,"")</f>
        <v/>
      </c>
      <c r="I457" s="241" t="str">
        <f>IF(E457&gt;0,IF(J457="",4600,""),"")</f>
        <v/>
      </c>
      <c r="J457" s="242"/>
      <c r="K457" s="259" t="str">
        <f t="shared" si="34"/>
        <v/>
      </c>
      <c r="L457" s="242"/>
      <c r="M457" s="242"/>
      <c r="N457" s="241" t="str">
        <f>IF(D457&gt;0,1000,"")</f>
        <v/>
      </c>
    </row>
    <row r="458" spans="1:14" hidden="1">
      <c r="A458" s="244"/>
      <c r="B458"/>
      <c r="C458"/>
      <c r="D458"/>
      <c r="E458" s="248"/>
      <c r="F458" s="246"/>
      <c r="G458"/>
      <c r="H458" s="240" t="str">
        <f t="shared" ref="H458" si="35">IF(D458&gt;0,4000,"")</f>
        <v/>
      </c>
      <c r="I458" s="241" t="str">
        <f t="shared" ref="I458" si="36">IF(E458&gt;0,IF(J458="",4600,""),"")</f>
        <v/>
      </c>
      <c r="J458" s="242"/>
      <c r="K458" s="259" t="str">
        <f t="shared" si="34"/>
        <v/>
      </c>
      <c r="L458" s="242"/>
      <c r="M458" s="242"/>
      <c r="N458" s="241" t="str">
        <f t="shared" ref="N458" si="37">IF(D458&gt;0,1000,"")</f>
        <v/>
      </c>
    </row>
    <row r="459" spans="1:14" hidden="1">
      <c r="A459" s="244"/>
      <c r="B459"/>
      <c r="C459"/>
      <c r="D459"/>
      <c r="E459" s="248"/>
      <c r="F459" s="246"/>
      <c r="G459"/>
      <c r="H459" s="240" t="str">
        <f t="shared" ref="H459:H490" si="38">IF(D459&gt;0,4000,"")</f>
        <v/>
      </c>
      <c r="I459" s="241" t="str">
        <f t="shared" ref="I459:I490" si="39">IF(E459&gt;0,IF(J459="",4600,""),"")</f>
        <v/>
      </c>
      <c r="J459" s="242"/>
      <c r="K459" s="259" t="str">
        <f t="shared" si="34"/>
        <v/>
      </c>
      <c r="L459" s="242"/>
      <c r="M459" s="242"/>
      <c r="N459" s="241" t="str">
        <f t="shared" ref="N459:N490" si="40">IF(D459&gt;0,1000,"")</f>
        <v/>
      </c>
    </row>
    <row r="460" spans="1:14" hidden="1">
      <c r="A460" s="244"/>
      <c r="B460"/>
      <c r="C460"/>
      <c r="D460"/>
      <c r="E460" s="248"/>
      <c r="F460" s="246"/>
      <c r="G460"/>
      <c r="H460" s="240" t="str">
        <f t="shared" si="38"/>
        <v/>
      </c>
      <c r="I460" s="241" t="str">
        <f t="shared" si="39"/>
        <v/>
      </c>
      <c r="J460" s="242"/>
      <c r="K460" s="259" t="str">
        <f t="shared" si="34"/>
        <v/>
      </c>
      <c r="L460" s="242"/>
      <c r="M460" s="242"/>
      <c r="N460" s="241" t="str">
        <f t="shared" si="40"/>
        <v/>
      </c>
    </row>
    <row r="461" spans="1:14" hidden="1">
      <c r="A461" s="244"/>
      <c r="B461"/>
      <c r="C461"/>
      <c r="D461"/>
      <c r="E461" s="248"/>
      <c r="F461" s="246"/>
      <c r="G461"/>
      <c r="H461" s="240" t="str">
        <f t="shared" si="38"/>
        <v/>
      </c>
      <c r="I461" s="241" t="str">
        <f t="shared" si="39"/>
        <v/>
      </c>
      <c r="J461" s="242"/>
      <c r="K461" s="259" t="str">
        <f t="shared" si="34"/>
        <v/>
      </c>
      <c r="L461" s="242"/>
      <c r="M461" s="242"/>
      <c r="N461" s="241" t="str">
        <f t="shared" si="40"/>
        <v/>
      </c>
    </row>
    <row r="462" spans="1:14" hidden="1">
      <c r="A462" s="244"/>
      <c r="B462"/>
      <c r="C462"/>
      <c r="D462"/>
      <c r="E462" s="248"/>
      <c r="F462" s="246"/>
      <c r="G462"/>
      <c r="H462" s="240" t="str">
        <f t="shared" si="38"/>
        <v/>
      </c>
      <c r="I462" s="241" t="str">
        <f t="shared" si="39"/>
        <v/>
      </c>
      <c r="J462" s="242"/>
      <c r="K462" s="259" t="str">
        <f t="shared" si="34"/>
        <v/>
      </c>
      <c r="L462" s="242"/>
      <c r="M462" s="242"/>
      <c r="N462" s="241" t="str">
        <f t="shared" si="40"/>
        <v/>
      </c>
    </row>
    <row r="463" spans="1:14" hidden="1">
      <c r="A463" s="244"/>
      <c r="B463"/>
      <c r="C463"/>
      <c r="D463"/>
      <c r="E463" s="248"/>
      <c r="F463" s="246"/>
      <c r="G463"/>
      <c r="H463" s="240" t="str">
        <f t="shared" si="38"/>
        <v/>
      </c>
      <c r="I463" s="241" t="str">
        <f t="shared" si="39"/>
        <v/>
      </c>
      <c r="J463" s="242"/>
      <c r="K463" s="259" t="str">
        <f t="shared" si="34"/>
        <v/>
      </c>
      <c r="L463" s="242"/>
      <c r="M463" s="242"/>
      <c r="N463" s="241" t="str">
        <f t="shared" si="40"/>
        <v/>
      </c>
    </row>
    <row r="464" spans="1:14" hidden="1">
      <c r="A464" s="244"/>
      <c r="B464"/>
      <c r="C464"/>
      <c r="D464"/>
      <c r="E464" s="248"/>
      <c r="F464" s="246"/>
      <c r="G464"/>
      <c r="H464" s="240" t="str">
        <f t="shared" si="38"/>
        <v/>
      </c>
      <c r="I464" s="241" t="str">
        <f t="shared" si="39"/>
        <v/>
      </c>
      <c r="J464" s="242"/>
      <c r="K464" s="259" t="str">
        <f t="shared" si="34"/>
        <v/>
      </c>
      <c r="L464" s="242"/>
      <c r="M464" s="242"/>
      <c r="N464" s="241" t="str">
        <f t="shared" si="40"/>
        <v/>
      </c>
    </row>
    <row r="465" spans="1:14" hidden="1">
      <c r="A465" s="244"/>
      <c r="B465"/>
      <c r="C465"/>
      <c r="D465"/>
      <c r="E465" s="248"/>
      <c r="F465" s="246"/>
      <c r="G465"/>
      <c r="H465" s="240" t="str">
        <f t="shared" si="38"/>
        <v/>
      </c>
      <c r="I465" s="241" t="str">
        <f t="shared" si="39"/>
        <v/>
      </c>
      <c r="J465" s="242"/>
      <c r="K465" s="259" t="str">
        <f t="shared" si="34"/>
        <v/>
      </c>
      <c r="L465" s="242"/>
      <c r="M465" s="242"/>
      <c r="N465" s="241" t="str">
        <f t="shared" si="40"/>
        <v/>
      </c>
    </row>
    <row r="466" spans="1:14" hidden="1">
      <c r="A466" s="244"/>
      <c r="B466"/>
      <c r="C466"/>
      <c r="D466"/>
      <c r="E466" s="248"/>
      <c r="F466" s="246"/>
      <c r="G466"/>
      <c r="H466" s="240" t="str">
        <f t="shared" si="38"/>
        <v/>
      </c>
      <c r="I466" s="241" t="str">
        <f t="shared" si="39"/>
        <v/>
      </c>
      <c r="J466" s="242"/>
      <c r="K466" s="259" t="str">
        <f t="shared" si="34"/>
        <v/>
      </c>
      <c r="L466" s="242"/>
      <c r="M466" s="242"/>
      <c r="N466" s="241" t="str">
        <f t="shared" si="40"/>
        <v/>
      </c>
    </row>
    <row r="467" spans="1:14" hidden="1">
      <c r="A467" s="244"/>
      <c r="B467"/>
      <c r="C467"/>
      <c r="D467"/>
      <c r="E467" s="248"/>
      <c r="F467" s="246"/>
      <c r="G467"/>
      <c r="H467" s="240" t="str">
        <f t="shared" si="38"/>
        <v/>
      </c>
      <c r="I467" s="241" t="str">
        <f t="shared" si="39"/>
        <v/>
      </c>
      <c r="J467" s="242"/>
      <c r="K467" s="259" t="str">
        <f t="shared" si="34"/>
        <v/>
      </c>
      <c r="L467" s="242"/>
      <c r="M467" s="242"/>
      <c r="N467" s="241" t="str">
        <f t="shared" si="40"/>
        <v/>
      </c>
    </row>
    <row r="468" spans="1:14" hidden="1">
      <c r="A468" s="244"/>
      <c r="B468"/>
      <c r="C468"/>
      <c r="D468"/>
      <c r="E468" s="248"/>
      <c r="F468" s="246"/>
      <c r="G468"/>
      <c r="H468" s="240" t="str">
        <f t="shared" si="38"/>
        <v/>
      </c>
      <c r="I468" s="241" t="str">
        <f t="shared" si="39"/>
        <v/>
      </c>
      <c r="J468" s="242"/>
      <c r="K468" s="259" t="str">
        <f t="shared" si="34"/>
        <v/>
      </c>
      <c r="L468" s="242"/>
      <c r="M468" s="242"/>
      <c r="N468" s="241" t="str">
        <f t="shared" si="40"/>
        <v/>
      </c>
    </row>
    <row r="469" spans="1:14" hidden="1">
      <c r="A469" s="244"/>
      <c r="B469"/>
      <c r="C469"/>
      <c r="D469"/>
      <c r="E469" s="248"/>
      <c r="F469" s="246"/>
      <c r="G469"/>
      <c r="H469" s="240" t="str">
        <f t="shared" si="38"/>
        <v/>
      </c>
      <c r="I469" s="241" t="str">
        <f t="shared" si="39"/>
        <v/>
      </c>
      <c r="J469" s="242"/>
      <c r="K469" s="259" t="str">
        <f t="shared" si="34"/>
        <v/>
      </c>
      <c r="L469" s="242"/>
      <c r="M469" s="242"/>
      <c r="N469" s="241" t="str">
        <f t="shared" si="40"/>
        <v/>
      </c>
    </row>
    <row r="470" spans="1:14" hidden="1">
      <c r="A470" s="244"/>
      <c r="B470"/>
      <c r="C470"/>
      <c r="D470"/>
      <c r="E470" s="248"/>
      <c r="F470" s="246"/>
      <c r="G470"/>
      <c r="H470" s="240" t="str">
        <f t="shared" si="38"/>
        <v/>
      </c>
      <c r="I470" s="241" t="str">
        <f t="shared" si="39"/>
        <v/>
      </c>
      <c r="J470" s="242"/>
      <c r="K470" s="259" t="str">
        <f t="shared" si="34"/>
        <v/>
      </c>
      <c r="L470" s="242"/>
      <c r="M470" s="242"/>
      <c r="N470" s="241" t="str">
        <f t="shared" si="40"/>
        <v/>
      </c>
    </row>
    <row r="471" spans="1:14" hidden="1">
      <c r="A471" s="244"/>
      <c r="B471"/>
      <c r="C471"/>
      <c r="D471"/>
      <c r="E471" s="248"/>
      <c r="F471" s="246"/>
      <c r="G471"/>
      <c r="H471" s="240" t="str">
        <f t="shared" si="38"/>
        <v/>
      </c>
      <c r="I471" s="241" t="str">
        <f t="shared" si="39"/>
        <v/>
      </c>
      <c r="J471" s="242"/>
      <c r="K471" s="259" t="str">
        <f t="shared" si="34"/>
        <v/>
      </c>
      <c r="L471" s="242"/>
      <c r="M471" s="242"/>
      <c r="N471" s="241" t="str">
        <f t="shared" si="40"/>
        <v/>
      </c>
    </row>
    <row r="472" spans="1:14" hidden="1">
      <c r="A472" s="244"/>
      <c r="B472"/>
      <c r="C472"/>
      <c r="D472"/>
      <c r="E472" s="248"/>
      <c r="F472" s="246"/>
      <c r="G472"/>
      <c r="H472" s="240" t="str">
        <f t="shared" si="38"/>
        <v/>
      </c>
      <c r="I472" s="241" t="str">
        <f t="shared" si="39"/>
        <v/>
      </c>
      <c r="J472" s="242"/>
      <c r="K472" s="259" t="str">
        <f t="shared" si="34"/>
        <v/>
      </c>
      <c r="L472" s="242"/>
      <c r="M472" s="242"/>
      <c r="N472" s="241" t="str">
        <f t="shared" si="40"/>
        <v/>
      </c>
    </row>
    <row r="473" spans="1:14" hidden="1">
      <c r="A473" s="244"/>
      <c r="B473"/>
      <c r="C473"/>
      <c r="D473"/>
      <c r="E473" s="248"/>
      <c r="F473" s="246"/>
      <c r="G473"/>
      <c r="H473" s="240" t="str">
        <f t="shared" si="38"/>
        <v/>
      </c>
      <c r="I473" s="241" t="str">
        <f t="shared" si="39"/>
        <v/>
      </c>
      <c r="J473" s="242"/>
      <c r="K473" s="259" t="str">
        <f t="shared" si="34"/>
        <v/>
      </c>
      <c r="L473" s="242"/>
      <c r="M473" s="242"/>
      <c r="N473" s="241" t="str">
        <f t="shared" si="40"/>
        <v/>
      </c>
    </row>
    <row r="474" spans="1:14" hidden="1">
      <c r="A474" s="244"/>
      <c r="B474"/>
      <c r="C474"/>
      <c r="D474"/>
      <c r="E474" s="248"/>
      <c r="F474" s="246"/>
      <c r="G474"/>
      <c r="H474" s="240" t="str">
        <f t="shared" si="38"/>
        <v/>
      </c>
      <c r="I474" s="241" t="str">
        <f t="shared" si="39"/>
        <v/>
      </c>
      <c r="J474" s="242"/>
      <c r="K474" s="259" t="str">
        <f t="shared" si="34"/>
        <v/>
      </c>
      <c r="L474" s="242"/>
      <c r="M474" s="242"/>
      <c r="N474" s="241" t="str">
        <f t="shared" si="40"/>
        <v/>
      </c>
    </row>
    <row r="475" spans="1:14" hidden="1">
      <c r="A475" s="244"/>
      <c r="B475"/>
      <c r="C475"/>
      <c r="D475"/>
      <c r="E475" s="248"/>
      <c r="F475" s="246"/>
      <c r="G475"/>
      <c r="H475" s="240" t="str">
        <f t="shared" si="38"/>
        <v/>
      </c>
      <c r="I475" s="241" t="str">
        <f t="shared" si="39"/>
        <v/>
      </c>
      <c r="J475" s="242"/>
      <c r="K475" s="259" t="str">
        <f t="shared" si="34"/>
        <v/>
      </c>
      <c r="L475" s="242"/>
      <c r="M475" s="242"/>
      <c r="N475" s="241" t="str">
        <f t="shared" si="40"/>
        <v/>
      </c>
    </row>
    <row r="476" spans="1:14" hidden="1">
      <c r="A476" s="244"/>
      <c r="B476"/>
      <c r="C476"/>
      <c r="D476"/>
      <c r="E476" s="248"/>
      <c r="F476" s="246"/>
      <c r="G476"/>
      <c r="H476" s="240" t="str">
        <f t="shared" si="38"/>
        <v/>
      </c>
      <c r="I476" s="241" t="str">
        <f t="shared" si="39"/>
        <v/>
      </c>
      <c r="J476" s="242"/>
      <c r="K476" s="259" t="str">
        <f t="shared" si="34"/>
        <v/>
      </c>
      <c r="L476" s="242"/>
      <c r="M476" s="242"/>
      <c r="N476" s="241" t="str">
        <f t="shared" si="40"/>
        <v/>
      </c>
    </row>
    <row r="477" spans="1:14" hidden="1">
      <c r="A477" s="244"/>
      <c r="B477"/>
      <c r="C477"/>
      <c r="D477"/>
      <c r="E477" s="248"/>
      <c r="F477" s="246"/>
      <c r="G477"/>
      <c r="H477" s="240" t="str">
        <f t="shared" si="38"/>
        <v/>
      </c>
      <c r="I477" s="241" t="str">
        <f t="shared" si="39"/>
        <v/>
      </c>
      <c r="J477" s="242"/>
      <c r="K477" s="259" t="str">
        <f t="shared" si="34"/>
        <v/>
      </c>
      <c r="L477" s="242"/>
      <c r="M477" s="242"/>
      <c r="N477" s="241" t="str">
        <f t="shared" si="40"/>
        <v/>
      </c>
    </row>
    <row r="478" spans="1:14" hidden="1">
      <c r="A478" s="244"/>
      <c r="B478"/>
      <c r="C478"/>
      <c r="D478"/>
      <c r="E478" s="248"/>
      <c r="F478" s="246"/>
      <c r="G478"/>
      <c r="H478" s="240" t="str">
        <f t="shared" si="38"/>
        <v/>
      </c>
      <c r="I478" s="241" t="str">
        <f t="shared" si="39"/>
        <v/>
      </c>
      <c r="J478" s="242"/>
      <c r="K478" s="259" t="str">
        <f t="shared" si="34"/>
        <v/>
      </c>
      <c r="L478" s="242"/>
      <c r="M478" s="242"/>
      <c r="N478" s="241" t="str">
        <f t="shared" si="40"/>
        <v/>
      </c>
    </row>
    <row r="479" spans="1:14" hidden="1">
      <c r="A479" s="244"/>
      <c r="B479"/>
      <c r="C479"/>
      <c r="D479"/>
      <c r="E479" s="248"/>
      <c r="F479" s="246"/>
      <c r="G479"/>
      <c r="H479" s="240" t="str">
        <f t="shared" si="38"/>
        <v/>
      </c>
      <c r="I479" s="241" t="str">
        <f t="shared" si="39"/>
        <v/>
      </c>
      <c r="J479" s="242"/>
      <c r="K479" s="259" t="str">
        <f t="shared" si="34"/>
        <v/>
      </c>
      <c r="L479" s="242"/>
      <c r="M479" s="242"/>
      <c r="N479" s="241" t="str">
        <f t="shared" si="40"/>
        <v/>
      </c>
    </row>
    <row r="480" spans="1:14" hidden="1">
      <c r="A480" s="244"/>
      <c r="B480"/>
      <c r="C480"/>
      <c r="D480"/>
      <c r="E480" s="248"/>
      <c r="F480" s="246"/>
      <c r="G480"/>
      <c r="H480" s="240" t="str">
        <f t="shared" si="38"/>
        <v/>
      </c>
      <c r="I480" s="241" t="str">
        <f t="shared" si="39"/>
        <v/>
      </c>
      <c r="J480" s="242"/>
      <c r="K480" s="259" t="str">
        <f t="shared" si="34"/>
        <v/>
      </c>
      <c r="L480" s="242"/>
      <c r="M480" s="242"/>
      <c r="N480" s="241" t="str">
        <f t="shared" si="40"/>
        <v/>
      </c>
    </row>
    <row r="481" spans="1:14" hidden="1">
      <c r="A481" s="244"/>
      <c r="B481"/>
      <c r="C481"/>
      <c r="D481"/>
      <c r="E481" s="248"/>
      <c r="F481" s="246"/>
      <c r="G481"/>
      <c r="H481" s="240" t="str">
        <f t="shared" si="38"/>
        <v/>
      </c>
      <c r="I481" s="241" t="str">
        <f t="shared" si="39"/>
        <v/>
      </c>
      <c r="J481" s="242"/>
      <c r="K481" s="259" t="str">
        <f t="shared" si="34"/>
        <v/>
      </c>
      <c r="L481" s="242"/>
      <c r="M481" s="242"/>
      <c r="N481" s="241" t="str">
        <f t="shared" si="40"/>
        <v/>
      </c>
    </row>
    <row r="482" spans="1:14" hidden="1">
      <c r="A482" s="244"/>
      <c r="B482"/>
      <c r="C482"/>
      <c r="D482"/>
      <c r="E482" s="248"/>
      <c r="F482" s="246"/>
      <c r="G482"/>
      <c r="H482" s="240" t="str">
        <f t="shared" si="38"/>
        <v/>
      </c>
      <c r="I482" s="241" t="str">
        <f t="shared" si="39"/>
        <v/>
      </c>
      <c r="J482" s="242"/>
      <c r="K482" s="259" t="str">
        <f t="shared" si="34"/>
        <v/>
      </c>
      <c r="L482" s="242"/>
      <c r="M482" s="242"/>
      <c r="N482" s="241" t="str">
        <f t="shared" si="40"/>
        <v/>
      </c>
    </row>
    <row r="483" spans="1:14" hidden="1">
      <c r="A483" s="244"/>
      <c r="B483"/>
      <c r="C483"/>
      <c r="D483"/>
      <c r="E483" s="248"/>
      <c r="F483" s="246"/>
      <c r="G483"/>
      <c r="H483" s="240" t="str">
        <f t="shared" si="38"/>
        <v/>
      </c>
      <c r="I483" s="241" t="str">
        <f t="shared" si="39"/>
        <v/>
      </c>
      <c r="J483" s="242"/>
      <c r="K483" s="259" t="str">
        <f t="shared" si="34"/>
        <v/>
      </c>
      <c r="L483" s="242"/>
      <c r="M483" s="242"/>
      <c r="N483" s="241" t="str">
        <f t="shared" si="40"/>
        <v/>
      </c>
    </row>
    <row r="484" spans="1:14" hidden="1">
      <c r="A484" s="244"/>
      <c r="B484"/>
      <c r="C484"/>
      <c r="D484"/>
      <c r="E484" s="248"/>
      <c r="F484" s="246"/>
      <c r="G484"/>
      <c r="H484" s="240" t="str">
        <f t="shared" si="38"/>
        <v/>
      </c>
      <c r="I484" s="241" t="str">
        <f t="shared" si="39"/>
        <v/>
      </c>
      <c r="J484" s="242"/>
      <c r="K484" s="259" t="str">
        <f t="shared" si="34"/>
        <v/>
      </c>
      <c r="L484" s="242"/>
      <c r="M484" s="242"/>
      <c r="N484" s="241" t="str">
        <f t="shared" si="40"/>
        <v/>
      </c>
    </row>
    <row r="485" spans="1:14" hidden="1">
      <c r="A485" s="244"/>
      <c r="B485"/>
      <c r="C485"/>
      <c r="D485"/>
      <c r="E485" s="248"/>
      <c r="F485" s="246"/>
      <c r="G485"/>
      <c r="H485" s="240" t="str">
        <f t="shared" si="38"/>
        <v/>
      </c>
      <c r="I485" s="241" t="str">
        <f t="shared" si="39"/>
        <v/>
      </c>
      <c r="J485" s="242"/>
      <c r="K485" s="259" t="str">
        <f t="shared" si="34"/>
        <v/>
      </c>
      <c r="L485" s="242"/>
      <c r="M485" s="242"/>
      <c r="N485" s="241" t="str">
        <f t="shared" si="40"/>
        <v/>
      </c>
    </row>
    <row r="486" spans="1:14" hidden="1">
      <c r="A486" s="244"/>
      <c r="B486"/>
      <c r="C486"/>
      <c r="D486"/>
      <c r="E486" s="248"/>
      <c r="F486" s="246"/>
      <c r="G486"/>
      <c r="H486" s="240" t="str">
        <f t="shared" si="38"/>
        <v/>
      </c>
      <c r="I486" s="241" t="str">
        <f t="shared" si="39"/>
        <v/>
      </c>
      <c r="J486" s="242"/>
      <c r="K486" s="259" t="str">
        <f t="shared" si="34"/>
        <v/>
      </c>
      <c r="L486" s="242"/>
      <c r="M486" s="242"/>
      <c r="N486" s="241" t="str">
        <f t="shared" si="40"/>
        <v/>
      </c>
    </row>
    <row r="487" spans="1:14" hidden="1">
      <c r="A487" s="244"/>
      <c r="B487"/>
      <c r="C487"/>
      <c r="D487"/>
      <c r="E487" s="248"/>
      <c r="F487" s="246"/>
      <c r="G487"/>
      <c r="H487" s="240" t="str">
        <f t="shared" si="38"/>
        <v/>
      </c>
      <c r="I487" s="241" t="str">
        <f t="shared" si="39"/>
        <v/>
      </c>
      <c r="J487" s="242"/>
      <c r="K487" s="259" t="str">
        <f t="shared" si="34"/>
        <v/>
      </c>
      <c r="L487" s="242"/>
      <c r="M487" s="242"/>
      <c r="N487" s="241" t="str">
        <f t="shared" si="40"/>
        <v/>
      </c>
    </row>
    <row r="488" spans="1:14" hidden="1">
      <c r="A488" s="244"/>
      <c r="B488"/>
      <c r="C488"/>
      <c r="D488"/>
      <c r="E488" s="248"/>
      <c r="F488" s="246"/>
      <c r="G488"/>
      <c r="H488" s="240" t="str">
        <f t="shared" si="38"/>
        <v/>
      </c>
      <c r="I488" s="241" t="str">
        <f t="shared" si="39"/>
        <v/>
      </c>
      <c r="J488" s="242"/>
      <c r="K488" s="259" t="str">
        <f t="shared" si="34"/>
        <v/>
      </c>
      <c r="L488" s="242"/>
      <c r="M488" s="242"/>
      <c r="N488" s="241" t="str">
        <f t="shared" si="40"/>
        <v/>
      </c>
    </row>
    <row r="489" spans="1:14" hidden="1">
      <c r="A489" s="244"/>
      <c r="B489"/>
      <c r="C489"/>
      <c r="D489"/>
      <c r="E489" s="248"/>
      <c r="F489" s="246"/>
      <c r="G489"/>
      <c r="H489" s="240" t="str">
        <f t="shared" si="38"/>
        <v/>
      </c>
      <c r="I489" s="241" t="str">
        <f t="shared" si="39"/>
        <v/>
      </c>
      <c r="J489" s="242"/>
      <c r="K489" s="259" t="str">
        <f t="shared" si="34"/>
        <v/>
      </c>
      <c r="L489" s="242"/>
      <c r="M489" s="242"/>
      <c r="N489" s="241" t="str">
        <f t="shared" si="40"/>
        <v/>
      </c>
    </row>
    <row r="490" spans="1:14" hidden="1">
      <c r="A490" s="244"/>
      <c r="B490"/>
      <c r="C490"/>
      <c r="D490"/>
      <c r="E490" s="248"/>
      <c r="F490" s="246"/>
      <c r="G490"/>
      <c r="H490" s="240" t="str">
        <f t="shared" si="38"/>
        <v/>
      </c>
      <c r="I490" s="241" t="str">
        <f t="shared" si="39"/>
        <v/>
      </c>
      <c r="J490" s="242"/>
      <c r="K490" s="259" t="str">
        <f t="shared" si="34"/>
        <v/>
      </c>
      <c r="L490" s="242"/>
      <c r="M490" s="242"/>
      <c r="N490" s="241" t="str">
        <f t="shared" si="40"/>
        <v/>
      </c>
    </row>
    <row r="491" spans="1:14" hidden="1">
      <c r="A491" s="244"/>
      <c r="B491"/>
      <c r="C491"/>
      <c r="D491"/>
      <c r="E491" s="248"/>
      <c r="F491" s="246"/>
      <c r="G491"/>
      <c r="H491" s="240" t="str">
        <f t="shared" ref="H491:H522" si="41">IF(D491&gt;0,4000,"")</f>
        <v/>
      </c>
      <c r="I491" s="241" t="str">
        <f t="shared" ref="I491:I522" si="42">IF(E491&gt;0,IF(J491="",4600,""),"")</f>
        <v/>
      </c>
      <c r="J491" s="242"/>
      <c r="K491" s="259" t="str">
        <f t="shared" si="34"/>
        <v/>
      </c>
      <c r="L491" s="242"/>
      <c r="M491" s="242"/>
      <c r="N491" s="241" t="str">
        <f t="shared" ref="N491:N522" si="43">IF(D491&gt;0,1000,"")</f>
        <v/>
      </c>
    </row>
    <row r="492" spans="1:14" hidden="1">
      <c r="A492" s="244"/>
      <c r="B492"/>
      <c r="C492"/>
      <c r="D492"/>
      <c r="E492" s="248"/>
      <c r="F492" s="246"/>
      <c r="G492"/>
      <c r="H492" s="240" t="str">
        <f t="shared" si="41"/>
        <v/>
      </c>
      <c r="I492" s="241" t="str">
        <f t="shared" si="42"/>
        <v/>
      </c>
      <c r="J492" s="242"/>
      <c r="K492" s="259" t="str">
        <f t="shared" si="34"/>
        <v/>
      </c>
      <c r="L492" s="242"/>
      <c r="M492" s="242"/>
      <c r="N492" s="241" t="str">
        <f t="shared" si="43"/>
        <v/>
      </c>
    </row>
    <row r="493" spans="1:14" hidden="1">
      <c r="A493" s="244"/>
      <c r="B493"/>
      <c r="C493"/>
      <c r="D493"/>
      <c r="E493" s="248"/>
      <c r="F493" s="246"/>
      <c r="G493"/>
      <c r="H493" s="240" t="str">
        <f t="shared" si="41"/>
        <v/>
      </c>
      <c r="I493" s="241" t="str">
        <f t="shared" si="42"/>
        <v/>
      </c>
      <c r="J493" s="242"/>
      <c r="K493" s="259" t="str">
        <f t="shared" si="34"/>
        <v/>
      </c>
      <c r="L493" s="242"/>
      <c r="M493" s="242"/>
      <c r="N493" s="241" t="str">
        <f t="shared" si="43"/>
        <v/>
      </c>
    </row>
    <row r="494" spans="1:14" hidden="1">
      <c r="A494" s="244"/>
      <c r="B494"/>
      <c r="C494"/>
      <c r="D494"/>
      <c r="E494" s="248"/>
      <c r="F494" s="246"/>
      <c r="G494"/>
      <c r="H494" s="240" t="str">
        <f t="shared" si="41"/>
        <v/>
      </c>
      <c r="I494" s="241" t="str">
        <f t="shared" si="42"/>
        <v/>
      </c>
      <c r="J494" s="242"/>
      <c r="K494" s="259" t="str">
        <f t="shared" si="34"/>
        <v/>
      </c>
      <c r="L494" s="242"/>
      <c r="M494" s="242"/>
      <c r="N494" s="241" t="str">
        <f t="shared" si="43"/>
        <v/>
      </c>
    </row>
    <row r="495" spans="1:14" hidden="1">
      <c r="A495" s="244"/>
      <c r="B495"/>
      <c r="C495"/>
      <c r="D495"/>
      <c r="E495" s="248"/>
      <c r="F495" s="246"/>
      <c r="G495"/>
      <c r="H495" s="240" t="str">
        <f t="shared" si="41"/>
        <v/>
      </c>
      <c r="I495" s="241" t="str">
        <f t="shared" si="42"/>
        <v/>
      </c>
      <c r="J495" s="242"/>
      <c r="K495" s="259" t="str">
        <f t="shared" si="34"/>
        <v/>
      </c>
      <c r="L495" s="242"/>
      <c r="M495" s="242"/>
      <c r="N495" s="241" t="str">
        <f t="shared" si="43"/>
        <v/>
      </c>
    </row>
    <row r="496" spans="1:14" hidden="1">
      <c r="A496" s="244"/>
      <c r="B496"/>
      <c r="C496"/>
      <c r="D496"/>
      <c r="E496" s="248"/>
      <c r="F496" s="246"/>
      <c r="G496"/>
      <c r="H496" s="240" t="str">
        <f t="shared" si="41"/>
        <v/>
      </c>
      <c r="I496" s="241" t="str">
        <f t="shared" si="42"/>
        <v/>
      </c>
      <c r="J496" s="242"/>
      <c r="K496" s="259" t="str">
        <f t="shared" si="34"/>
        <v/>
      </c>
      <c r="L496" s="242"/>
      <c r="M496" s="242"/>
      <c r="N496" s="241" t="str">
        <f t="shared" si="43"/>
        <v/>
      </c>
    </row>
    <row r="497" spans="1:14" hidden="1">
      <c r="A497" s="244"/>
      <c r="B497"/>
      <c r="C497"/>
      <c r="D497"/>
      <c r="E497" s="248"/>
      <c r="F497" s="246"/>
      <c r="G497"/>
      <c r="H497" s="240" t="str">
        <f t="shared" si="41"/>
        <v/>
      </c>
      <c r="I497" s="241" t="str">
        <f t="shared" si="42"/>
        <v/>
      </c>
      <c r="J497" s="242"/>
      <c r="K497" s="259" t="str">
        <f t="shared" si="34"/>
        <v/>
      </c>
      <c r="L497" s="242"/>
      <c r="M497" s="242"/>
      <c r="N497" s="241" t="str">
        <f t="shared" si="43"/>
        <v/>
      </c>
    </row>
    <row r="498" spans="1:14" hidden="1">
      <c r="A498" s="244"/>
      <c r="B498"/>
      <c r="C498"/>
      <c r="D498"/>
      <c r="E498" s="248"/>
      <c r="F498" s="246"/>
      <c r="G498"/>
      <c r="H498" s="240" t="str">
        <f t="shared" si="41"/>
        <v/>
      </c>
      <c r="I498" s="241" t="str">
        <f t="shared" si="42"/>
        <v/>
      </c>
      <c r="J498" s="242"/>
      <c r="K498" s="259" t="str">
        <f t="shared" si="34"/>
        <v/>
      </c>
      <c r="L498" s="242"/>
      <c r="M498" s="242"/>
      <c r="N498" s="241" t="str">
        <f t="shared" si="43"/>
        <v/>
      </c>
    </row>
    <row r="499" spans="1:14" hidden="1">
      <c r="A499" s="244"/>
      <c r="B499"/>
      <c r="C499"/>
      <c r="D499"/>
      <c r="E499" s="248"/>
      <c r="F499" s="246"/>
      <c r="G499"/>
      <c r="H499" s="240" t="str">
        <f t="shared" si="41"/>
        <v/>
      </c>
      <c r="I499" s="241" t="str">
        <f t="shared" si="42"/>
        <v/>
      </c>
      <c r="J499" s="242"/>
      <c r="K499" s="259" t="str">
        <f t="shared" si="34"/>
        <v/>
      </c>
      <c r="L499" s="242"/>
      <c r="M499" s="242"/>
      <c r="N499" s="241" t="str">
        <f t="shared" si="43"/>
        <v/>
      </c>
    </row>
    <row r="500" spans="1:14" hidden="1">
      <c r="A500" s="244"/>
      <c r="B500"/>
      <c r="C500"/>
      <c r="D500"/>
      <c r="E500" s="248"/>
      <c r="F500" s="246"/>
      <c r="G500"/>
      <c r="H500" s="240" t="str">
        <f t="shared" si="41"/>
        <v/>
      </c>
      <c r="I500" s="241" t="str">
        <f t="shared" si="42"/>
        <v/>
      </c>
      <c r="J500" s="242"/>
      <c r="K500" s="259" t="str">
        <f t="shared" si="34"/>
        <v/>
      </c>
      <c r="L500" s="242"/>
      <c r="M500" s="242"/>
      <c r="N500" s="241" t="str">
        <f t="shared" si="43"/>
        <v/>
      </c>
    </row>
    <row r="501" spans="1:14" hidden="1">
      <c r="A501" s="244"/>
      <c r="B501"/>
      <c r="C501"/>
      <c r="D501"/>
      <c r="E501" s="248"/>
      <c r="F501" s="246"/>
      <c r="G501"/>
      <c r="H501" s="240" t="str">
        <f t="shared" si="41"/>
        <v/>
      </c>
      <c r="I501" s="241" t="str">
        <f t="shared" si="42"/>
        <v/>
      </c>
      <c r="J501" s="242"/>
      <c r="K501" s="259" t="str">
        <f t="shared" si="34"/>
        <v/>
      </c>
      <c r="L501" s="242"/>
      <c r="M501" s="242"/>
      <c r="N501" s="241" t="str">
        <f t="shared" si="43"/>
        <v/>
      </c>
    </row>
    <row r="502" spans="1:14" hidden="1">
      <c r="A502" s="244"/>
      <c r="B502"/>
      <c r="C502"/>
      <c r="D502"/>
      <c r="E502" s="248"/>
      <c r="F502" s="246"/>
      <c r="G502"/>
      <c r="H502" s="240" t="str">
        <f t="shared" si="41"/>
        <v/>
      </c>
      <c r="I502" s="241" t="str">
        <f t="shared" si="42"/>
        <v/>
      </c>
      <c r="J502" s="242"/>
      <c r="K502" s="259" t="str">
        <f t="shared" si="34"/>
        <v/>
      </c>
      <c r="L502" s="242"/>
      <c r="M502" s="242"/>
      <c r="N502" s="241" t="str">
        <f t="shared" si="43"/>
        <v/>
      </c>
    </row>
    <row r="503" spans="1:14" hidden="1">
      <c r="A503" s="244"/>
      <c r="B503"/>
      <c r="C503"/>
      <c r="D503"/>
      <c r="E503" s="248"/>
      <c r="F503" s="246"/>
      <c r="G503"/>
      <c r="H503" s="240" t="str">
        <f t="shared" si="41"/>
        <v/>
      </c>
      <c r="I503" s="241" t="str">
        <f t="shared" si="42"/>
        <v/>
      </c>
      <c r="J503" s="242"/>
      <c r="K503" s="259" t="str">
        <f t="shared" si="34"/>
        <v/>
      </c>
      <c r="L503" s="242"/>
      <c r="M503" s="242"/>
      <c r="N503" s="241" t="str">
        <f t="shared" si="43"/>
        <v/>
      </c>
    </row>
    <row r="504" spans="1:14" hidden="1">
      <c r="A504" s="244"/>
      <c r="B504"/>
      <c r="C504"/>
      <c r="D504"/>
      <c r="E504" s="248"/>
      <c r="F504" s="246"/>
      <c r="G504"/>
      <c r="H504" s="240" t="str">
        <f t="shared" si="41"/>
        <v/>
      </c>
      <c r="I504" s="241" t="str">
        <f t="shared" si="42"/>
        <v/>
      </c>
      <c r="J504" s="242"/>
      <c r="K504" s="259" t="str">
        <f t="shared" si="34"/>
        <v/>
      </c>
      <c r="L504" s="242"/>
      <c r="M504" s="242"/>
      <c r="N504" s="241" t="str">
        <f t="shared" si="43"/>
        <v/>
      </c>
    </row>
    <row r="505" spans="1:14" hidden="1">
      <c r="A505" s="244"/>
      <c r="B505"/>
      <c r="C505"/>
      <c r="D505"/>
      <c r="E505" s="248"/>
      <c r="F505" s="246"/>
      <c r="G505"/>
      <c r="H505" s="240" t="str">
        <f t="shared" si="41"/>
        <v/>
      </c>
      <c r="I505" s="241" t="str">
        <f t="shared" si="42"/>
        <v/>
      </c>
      <c r="J505" s="242"/>
      <c r="K505" s="259" t="str">
        <f t="shared" si="34"/>
        <v/>
      </c>
      <c r="L505" s="242"/>
      <c r="M505" s="242"/>
      <c r="N505" s="241" t="str">
        <f t="shared" si="43"/>
        <v/>
      </c>
    </row>
    <row r="506" spans="1:14" hidden="1">
      <c r="A506" s="244"/>
      <c r="B506"/>
      <c r="C506"/>
      <c r="D506"/>
      <c r="E506" s="248"/>
      <c r="F506" s="246"/>
      <c r="G506"/>
      <c r="H506" s="240" t="str">
        <f t="shared" si="41"/>
        <v/>
      </c>
      <c r="I506" s="241" t="str">
        <f t="shared" si="42"/>
        <v/>
      </c>
      <c r="J506" s="242"/>
      <c r="K506" s="259" t="str">
        <f t="shared" si="34"/>
        <v/>
      </c>
      <c r="L506" s="242"/>
      <c r="M506" s="242"/>
      <c r="N506" s="241" t="str">
        <f t="shared" si="43"/>
        <v/>
      </c>
    </row>
    <row r="507" spans="1:14" hidden="1">
      <c r="A507" s="244"/>
      <c r="B507"/>
      <c r="C507"/>
      <c r="D507"/>
      <c r="E507" s="248"/>
      <c r="F507" s="246"/>
      <c r="G507"/>
      <c r="H507" s="240" t="str">
        <f t="shared" si="41"/>
        <v/>
      </c>
      <c r="I507" s="241" t="str">
        <f t="shared" si="42"/>
        <v/>
      </c>
      <c r="J507" s="242"/>
      <c r="K507" s="259" t="str">
        <f t="shared" si="34"/>
        <v/>
      </c>
      <c r="L507" s="242"/>
      <c r="M507" s="242"/>
      <c r="N507" s="241" t="str">
        <f t="shared" si="43"/>
        <v/>
      </c>
    </row>
    <row r="508" spans="1:14" hidden="1">
      <c r="A508" s="244"/>
      <c r="B508"/>
      <c r="C508"/>
      <c r="D508"/>
      <c r="E508" s="248"/>
      <c r="F508" s="246"/>
      <c r="G508"/>
      <c r="H508" s="240" t="str">
        <f t="shared" si="41"/>
        <v/>
      </c>
      <c r="I508" s="241" t="str">
        <f t="shared" si="42"/>
        <v/>
      </c>
      <c r="J508" s="242"/>
      <c r="K508" s="259" t="str">
        <f t="shared" si="34"/>
        <v/>
      </c>
      <c r="L508" s="242"/>
      <c r="M508" s="242"/>
      <c r="N508" s="241" t="str">
        <f t="shared" si="43"/>
        <v/>
      </c>
    </row>
    <row r="509" spans="1:14" hidden="1">
      <c r="A509" s="244"/>
      <c r="B509"/>
      <c r="C509"/>
      <c r="D509"/>
      <c r="E509" s="248"/>
      <c r="F509" s="246"/>
      <c r="G509"/>
      <c r="H509" s="240" t="str">
        <f t="shared" si="41"/>
        <v/>
      </c>
      <c r="I509" s="241" t="str">
        <f t="shared" si="42"/>
        <v/>
      </c>
      <c r="J509" s="242"/>
      <c r="K509" s="259" t="str">
        <f t="shared" si="34"/>
        <v/>
      </c>
      <c r="L509" s="242"/>
      <c r="M509" s="242"/>
      <c r="N509" s="241" t="str">
        <f t="shared" si="43"/>
        <v/>
      </c>
    </row>
    <row r="510" spans="1:14" hidden="1">
      <c r="A510" s="244"/>
      <c r="B510"/>
      <c r="C510"/>
      <c r="D510"/>
      <c r="E510" s="248"/>
      <c r="F510" s="246"/>
      <c r="G510"/>
      <c r="H510" s="240" t="str">
        <f t="shared" si="41"/>
        <v/>
      </c>
      <c r="I510" s="241" t="str">
        <f t="shared" si="42"/>
        <v/>
      </c>
      <c r="J510" s="242"/>
      <c r="K510" s="259" t="str">
        <f t="shared" si="34"/>
        <v/>
      </c>
      <c r="L510" s="242"/>
      <c r="M510" s="242"/>
      <c r="N510" s="241" t="str">
        <f t="shared" si="43"/>
        <v/>
      </c>
    </row>
    <row r="511" spans="1:14" hidden="1">
      <c r="A511" s="244"/>
      <c r="B511"/>
      <c r="C511"/>
      <c r="D511"/>
      <c r="E511" s="248"/>
      <c r="F511" s="246"/>
      <c r="G511"/>
      <c r="H511" s="240" t="str">
        <f t="shared" si="41"/>
        <v/>
      </c>
      <c r="I511" s="241" t="str">
        <f t="shared" si="42"/>
        <v/>
      </c>
      <c r="J511" s="242"/>
      <c r="K511" s="259" t="str">
        <f t="shared" si="34"/>
        <v/>
      </c>
      <c r="L511" s="242"/>
      <c r="M511" s="242"/>
      <c r="N511" s="241" t="str">
        <f t="shared" si="43"/>
        <v/>
      </c>
    </row>
    <row r="512" spans="1:14" hidden="1">
      <c r="A512" s="244"/>
      <c r="B512"/>
      <c r="C512"/>
      <c r="D512"/>
      <c r="E512" s="248"/>
      <c r="F512" s="246"/>
      <c r="G512"/>
      <c r="H512" s="240" t="str">
        <f t="shared" si="41"/>
        <v/>
      </c>
      <c r="I512" s="241" t="str">
        <f t="shared" si="42"/>
        <v/>
      </c>
      <c r="J512" s="242"/>
      <c r="K512" s="259" t="str">
        <f t="shared" si="34"/>
        <v/>
      </c>
      <c r="L512" s="242"/>
      <c r="M512" s="242"/>
      <c r="N512" s="241" t="str">
        <f t="shared" si="43"/>
        <v/>
      </c>
    </row>
    <row r="513" spans="1:14" hidden="1">
      <c r="A513" s="244"/>
      <c r="B513"/>
      <c r="C513"/>
      <c r="D513"/>
      <c r="E513" s="248"/>
      <c r="F513" s="246"/>
      <c r="G513"/>
      <c r="H513" s="240" t="str">
        <f t="shared" si="41"/>
        <v/>
      </c>
      <c r="I513" s="241" t="str">
        <f t="shared" si="42"/>
        <v/>
      </c>
      <c r="J513" s="242"/>
      <c r="K513" s="259" t="str">
        <f t="shared" si="34"/>
        <v/>
      </c>
      <c r="L513" s="242"/>
      <c r="M513" s="242"/>
      <c r="N513" s="241" t="str">
        <f t="shared" si="43"/>
        <v/>
      </c>
    </row>
    <row r="514" spans="1:14" hidden="1">
      <c r="A514" s="244"/>
      <c r="B514"/>
      <c r="C514"/>
      <c r="D514"/>
      <c r="E514" s="248"/>
      <c r="F514" s="246"/>
      <c r="G514"/>
      <c r="H514" s="240" t="str">
        <f t="shared" si="41"/>
        <v/>
      </c>
      <c r="I514" s="241" t="str">
        <f t="shared" si="42"/>
        <v/>
      </c>
      <c r="J514" s="242"/>
      <c r="K514" s="259" t="str">
        <f t="shared" si="34"/>
        <v/>
      </c>
      <c r="L514" s="242"/>
      <c r="M514" s="242"/>
      <c r="N514" s="241" t="str">
        <f t="shared" si="43"/>
        <v/>
      </c>
    </row>
    <row r="515" spans="1:14" hidden="1">
      <c r="A515" s="244"/>
      <c r="B515"/>
      <c r="C515"/>
      <c r="D515"/>
      <c r="E515" s="248"/>
      <c r="F515" s="246"/>
      <c r="G515"/>
      <c r="H515" s="240" t="str">
        <f t="shared" si="41"/>
        <v/>
      </c>
      <c r="I515" s="241" t="str">
        <f t="shared" si="42"/>
        <v/>
      </c>
      <c r="J515" s="242"/>
      <c r="K515" s="259" t="str">
        <f t="shared" si="34"/>
        <v/>
      </c>
      <c r="L515" s="242"/>
      <c r="M515" s="242"/>
      <c r="N515" s="241" t="str">
        <f t="shared" si="43"/>
        <v/>
      </c>
    </row>
    <row r="516" spans="1:14" hidden="1">
      <c r="A516" s="244"/>
      <c r="B516"/>
      <c r="C516"/>
      <c r="D516"/>
      <c r="E516" s="248"/>
      <c r="F516" s="246"/>
      <c r="G516"/>
      <c r="H516" s="240" t="str">
        <f t="shared" si="41"/>
        <v/>
      </c>
      <c r="I516" s="241" t="str">
        <f t="shared" si="42"/>
        <v/>
      </c>
      <c r="J516" s="242"/>
      <c r="K516" s="259" t="str">
        <f t="shared" ref="K516:K579" si="44">IF(F516&gt;0,IF(M516="",7000,""),"")</f>
        <v/>
      </c>
      <c r="L516" s="242"/>
      <c r="M516" s="242"/>
      <c r="N516" s="241" t="str">
        <f t="shared" si="43"/>
        <v/>
      </c>
    </row>
    <row r="517" spans="1:14" hidden="1">
      <c r="A517" s="244"/>
      <c r="B517"/>
      <c r="C517"/>
      <c r="D517"/>
      <c r="E517" s="248"/>
      <c r="F517" s="246"/>
      <c r="G517"/>
      <c r="H517" s="240" t="str">
        <f t="shared" si="41"/>
        <v/>
      </c>
      <c r="I517" s="241" t="str">
        <f t="shared" si="42"/>
        <v/>
      </c>
      <c r="J517" s="242"/>
      <c r="K517" s="259" t="str">
        <f t="shared" si="44"/>
        <v/>
      </c>
      <c r="L517" s="242"/>
      <c r="M517" s="242"/>
      <c r="N517" s="241" t="str">
        <f t="shared" si="43"/>
        <v/>
      </c>
    </row>
    <row r="518" spans="1:14" hidden="1">
      <c r="A518" s="244"/>
      <c r="B518"/>
      <c r="C518"/>
      <c r="D518"/>
      <c r="E518" s="248"/>
      <c r="F518" s="246"/>
      <c r="G518"/>
      <c r="H518" s="240" t="str">
        <f t="shared" si="41"/>
        <v/>
      </c>
      <c r="I518" s="241" t="str">
        <f t="shared" si="42"/>
        <v/>
      </c>
      <c r="J518" s="242"/>
      <c r="K518" s="259" t="str">
        <f t="shared" si="44"/>
        <v/>
      </c>
      <c r="L518" s="242"/>
      <c r="M518" s="242"/>
      <c r="N518" s="241" t="str">
        <f t="shared" si="43"/>
        <v/>
      </c>
    </row>
    <row r="519" spans="1:14" hidden="1">
      <c r="A519" s="244"/>
      <c r="B519"/>
      <c r="C519"/>
      <c r="D519"/>
      <c r="E519" s="248"/>
      <c r="F519" s="246"/>
      <c r="G519"/>
      <c r="H519" s="240" t="str">
        <f t="shared" si="41"/>
        <v/>
      </c>
      <c r="I519" s="241" t="str">
        <f t="shared" si="42"/>
        <v/>
      </c>
      <c r="J519" s="242"/>
      <c r="K519" s="259" t="str">
        <f t="shared" si="44"/>
        <v/>
      </c>
      <c r="L519" s="242"/>
      <c r="M519" s="242"/>
      <c r="N519" s="241" t="str">
        <f t="shared" si="43"/>
        <v/>
      </c>
    </row>
    <row r="520" spans="1:14" hidden="1">
      <c r="A520" s="244"/>
      <c r="B520"/>
      <c r="C520"/>
      <c r="D520"/>
      <c r="E520" s="248"/>
      <c r="F520" s="246"/>
      <c r="G520"/>
      <c r="H520" s="240" t="str">
        <f t="shared" si="41"/>
        <v/>
      </c>
      <c r="I520" s="241" t="str">
        <f t="shared" si="42"/>
        <v/>
      </c>
      <c r="J520" s="242"/>
      <c r="K520" s="259" t="str">
        <f t="shared" si="44"/>
        <v/>
      </c>
      <c r="L520" s="242"/>
      <c r="M520" s="242"/>
      <c r="N520" s="241" t="str">
        <f t="shared" si="43"/>
        <v/>
      </c>
    </row>
    <row r="521" spans="1:14" hidden="1">
      <c r="A521" s="244"/>
      <c r="B521"/>
      <c r="C521"/>
      <c r="D521"/>
      <c r="E521" s="248"/>
      <c r="F521" s="246"/>
      <c r="G521"/>
      <c r="H521" s="240" t="str">
        <f t="shared" si="41"/>
        <v/>
      </c>
      <c r="I521" s="241" t="str">
        <f t="shared" si="42"/>
        <v/>
      </c>
      <c r="J521" s="242"/>
      <c r="K521" s="259" t="str">
        <f t="shared" si="44"/>
        <v/>
      </c>
      <c r="L521" s="242"/>
      <c r="M521" s="242"/>
      <c r="N521" s="241" t="str">
        <f t="shared" si="43"/>
        <v/>
      </c>
    </row>
    <row r="522" spans="1:14" hidden="1">
      <c r="A522" s="244"/>
      <c r="B522"/>
      <c r="C522"/>
      <c r="D522"/>
      <c r="E522" s="248"/>
      <c r="F522" s="246"/>
      <c r="G522"/>
      <c r="H522" s="240" t="str">
        <f t="shared" si="41"/>
        <v/>
      </c>
      <c r="I522" s="241" t="str">
        <f t="shared" si="42"/>
        <v/>
      </c>
      <c r="J522" s="242"/>
      <c r="K522" s="259" t="str">
        <f t="shared" si="44"/>
        <v/>
      </c>
      <c r="L522" s="242"/>
      <c r="M522" s="242"/>
      <c r="N522" s="241" t="str">
        <f t="shared" si="43"/>
        <v/>
      </c>
    </row>
    <row r="523" spans="1:14" hidden="1">
      <c r="A523" s="244"/>
      <c r="B523"/>
      <c r="C523"/>
      <c r="D523"/>
      <c r="E523" s="248"/>
      <c r="F523" s="246"/>
      <c r="G523"/>
      <c r="H523" s="240" t="str">
        <f t="shared" ref="H523:H554" si="45">IF(D523&gt;0,4000,"")</f>
        <v/>
      </c>
      <c r="I523" s="241" t="str">
        <f t="shared" ref="I523:I554" si="46">IF(E523&gt;0,IF(J523="",4600,""),"")</f>
        <v/>
      </c>
      <c r="J523" s="242"/>
      <c r="K523" s="259" t="str">
        <f t="shared" si="44"/>
        <v/>
      </c>
      <c r="L523" s="242"/>
      <c r="M523" s="242"/>
      <c r="N523" s="241" t="str">
        <f t="shared" ref="N523:N554" si="47">IF(D523&gt;0,1000,"")</f>
        <v/>
      </c>
    </row>
    <row r="524" spans="1:14" hidden="1">
      <c r="A524" s="244"/>
      <c r="B524"/>
      <c r="C524"/>
      <c r="D524"/>
      <c r="E524" s="248"/>
      <c r="F524" s="246"/>
      <c r="G524"/>
      <c r="H524" s="240" t="str">
        <f t="shared" si="45"/>
        <v/>
      </c>
      <c r="I524" s="241" t="str">
        <f t="shared" si="46"/>
        <v/>
      </c>
      <c r="J524" s="242"/>
      <c r="K524" s="259" t="str">
        <f t="shared" si="44"/>
        <v/>
      </c>
      <c r="L524" s="242"/>
      <c r="M524" s="242"/>
      <c r="N524" s="241" t="str">
        <f t="shared" si="47"/>
        <v/>
      </c>
    </row>
    <row r="525" spans="1:14" hidden="1">
      <c r="A525" s="244"/>
      <c r="B525"/>
      <c r="C525"/>
      <c r="D525"/>
      <c r="E525" s="248"/>
      <c r="F525" s="246"/>
      <c r="G525"/>
      <c r="H525" s="240" t="str">
        <f t="shared" si="45"/>
        <v/>
      </c>
      <c r="I525" s="241" t="str">
        <f t="shared" si="46"/>
        <v/>
      </c>
      <c r="J525" s="242"/>
      <c r="K525" s="259" t="str">
        <f t="shared" si="44"/>
        <v/>
      </c>
      <c r="L525" s="242"/>
      <c r="M525" s="242"/>
      <c r="N525" s="241" t="str">
        <f t="shared" si="47"/>
        <v/>
      </c>
    </row>
    <row r="526" spans="1:14" hidden="1">
      <c r="A526" s="244"/>
      <c r="B526"/>
      <c r="C526"/>
      <c r="D526"/>
      <c r="E526" s="248"/>
      <c r="F526" s="246"/>
      <c r="G526"/>
      <c r="H526" s="240" t="str">
        <f t="shared" si="45"/>
        <v/>
      </c>
      <c r="I526" s="241" t="str">
        <f t="shared" si="46"/>
        <v/>
      </c>
      <c r="J526" s="242"/>
      <c r="K526" s="259" t="str">
        <f t="shared" si="44"/>
        <v/>
      </c>
      <c r="L526" s="242"/>
      <c r="M526" s="242"/>
      <c r="N526" s="241" t="str">
        <f t="shared" si="47"/>
        <v/>
      </c>
    </row>
    <row r="527" spans="1:14" hidden="1">
      <c r="A527" s="244"/>
      <c r="B527"/>
      <c r="C527"/>
      <c r="D527"/>
      <c r="E527" s="248"/>
      <c r="F527" s="246"/>
      <c r="G527"/>
      <c r="H527" s="240" t="str">
        <f t="shared" si="45"/>
        <v/>
      </c>
      <c r="I527" s="241" t="str">
        <f t="shared" si="46"/>
        <v/>
      </c>
      <c r="J527" s="242"/>
      <c r="K527" s="259" t="str">
        <f t="shared" si="44"/>
        <v/>
      </c>
      <c r="L527" s="242"/>
      <c r="M527" s="242"/>
      <c r="N527" s="241" t="str">
        <f t="shared" si="47"/>
        <v/>
      </c>
    </row>
    <row r="528" spans="1:14" hidden="1">
      <c r="A528" s="244"/>
      <c r="B528"/>
      <c r="C528"/>
      <c r="D528"/>
      <c r="E528" s="248"/>
      <c r="F528" s="246"/>
      <c r="G528"/>
      <c r="H528" s="240" t="str">
        <f t="shared" si="45"/>
        <v/>
      </c>
      <c r="I528" s="241" t="str">
        <f t="shared" si="46"/>
        <v/>
      </c>
      <c r="J528" s="242"/>
      <c r="K528" s="259" t="str">
        <f t="shared" si="44"/>
        <v/>
      </c>
      <c r="L528" s="242"/>
      <c r="M528" s="242"/>
      <c r="N528" s="241" t="str">
        <f t="shared" si="47"/>
        <v/>
      </c>
    </row>
    <row r="529" spans="1:14" hidden="1">
      <c r="A529" s="244"/>
      <c r="B529"/>
      <c r="C529"/>
      <c r="D529"/>
      <c r="E529" s="248"/>
      <c r="F529" s="246"/>
      <c r="G529"/>
      <c r="H529" s="240" t="str">
        <f t="shared" si="45"/>
        <v/>
      </c>
      <c r="I529" s="241" t="str">
        <f t="shared" si="46"/>
        <v/>
      </c>
      <c r="J529" s="242"/>
      <c r="K529" s="259" t="str">
        <f t="shared" si="44"/>
        <v/>
      </c>
      <c r="L529" s="242"/>
      <c r="M529" s="242"/>
      <c r="N529" s="241" t="str">
        <f t="shared" si="47"/>
        <v/>
      </c>
    </row>
    <row r="530" spans="1:14" hidden="1">
      <c r="A530" s="244"/>
      <c r="B530"/>
      <c r="C530"/>
      <c r="D530"/>
      <c r="E530" s="248"/>
      <c r="F530" s="246"/>
      <c r="G530"/>
      <c r="H530" s="240" t="str">
        <f t="shared" si="45"/>
        <v/>
      </c>
      <c r="I530" s="241" t="str">
        <f t="shared" si="46"/>
        <v/>
      </c>
      <c r="J530" s="242"/>
      <c r="K530" s="259" t="str">
        <f t="shared" si="44"/>
        <v/>
      </c>
      <c r="L530" s="242"/>
      <c r="M530" s="242"/>
      <c r="N530" s="241" t="str">
        <f t="shared" si="47"/>
        <v/>
      </c>
    </row>
    <row r="531" spans="1:14" hidden="1">
      <c r="A531" s="244"/>
      <c r="B531"/>
      <c r="C531"/>
      <c r="D531"/>
      <c r="E531" s="248"/>
      <c r="F531" s="246"/>
      <c r="G531"/>
      <c r="H531" s="240" t="str">
        <f t="shared" si="45"/>
        <v/>
      </c>
      <c r="I531" s="241" t="str">
        <f t="shared" si="46"/>
        <v/>
      </c>
      <c r="J531" s="242"/>
      <c r="K531" s="259" t="str">
        <f t="shared" si="44"/>
        <v/>
      </c>
      <c r="L531" s="242"/>
      <c r="M531" s="242"/>
      <c r="N531" s="241" t="str">
        <f t="shared" si="47"/>
        <v/>
      </c>
    </row>
    <row r="532" spans="1:14" hidden="1">
      <c r="A532" s="244"/>
      <c r="B532"/>
      <c r="C532"/>
      <c r="D532"/>
      <c r="E532" s="248"/>
      <c r="F532" s="246"/>
      <c r="G532"/>
      <c r="H532" s="240" t="str">
        <f t="shared" si="45"/>
        <v/>
      </c>
      <c r="I532" s="241" t="str">
        <f t="shared" si="46"/>
        <v/>
      </c>
      <c r="J532" s="242"/>
      <c r="K532" s="259" t="str">
        <f t="shared" si="44"/>
        <v/>
      </c>
      <c r="L532" s="242"/>
      <c r="M532" s="242"/>
      <c r="N532" s="241" t="str">
        <f t="shared" si="47"/>
        <v/>
      </c>
    </row>
    <row r="533" spans="1:14" hidden="1">
      <c r="A533" s="244"/>
      <c r="B533"/>
      <c r="C533"/>
      <c r="D533"/>
      <c r="E533" s="248"/>
      <c r="F533" s="246"/>
      <c r="G533"/>
      <c r="H533" s="240" t="str">
        <f t="shared" si="45"/>
        <v/>
      </c>
      <c r="I533" s="241" t="str">
        <f t="shared" si="46"/>
        <v/>
      </c>
      <c r="J533" s="242"/>
      <c r="K533" s="259" t="str">
        <f t="shared" si="44"/>
        <v/>
      </c>
      <c r="L533" s="242"/>
      <c r="M533" s="242"/>
      <c r="N533" s="241" t="str">
        <f t="shared" si="47"/>
        <v/>
      </c>
    </row>
    <row r="534" spans="1:14" hidden="1">
      <c r="A534" s="244"/>
      <c r="B534"/>
      <c r="C534"/>
      <c r="D534"/>
      <c r="E534" s="248"/>
      <c r="F534" s="246"/>
      <c r="G534"/>
      <c r="H534" s="240" t="str">
        <f t="shared" si="45"/>
        <v/>
      </c>
      <c r="I534" s="241" t="str">
        <f t="shared" si="46"/>
        <v/>
      </c>
      <c r="J534" s="242"/>
      <c r="K534" s="259" t="str">
        <f t="shared" si="44"/>
        <v/>
      </c>
      <c r="L534" s="242"/>
      <c r="M534" s="242"/>
      <c r="N534" s="241" t="str">
        <f t="shared" si="47"/>
        <v/>
      </c>
    </row>
    <row r="535" spans="1:14" hidden="1">
      <c r="A535" s="244"/>
      <c r="B535"/>
      <c r="C535"/>
      <c r="D535"/>
      <c r="E535" s="248"/>
      <c r="F535" s="246"/>
      <c r="G535"/>
      <c r="H535" s="240" t="str">
        <f t="shared" si="45"/>
        <v/>
      </c>
      <c r="I535" s="241" t="str">
        <f t="shared" si="46"/>
        <v/>
      </c>
      <c r="J535" s="242"/>
      <c r="K535" s="259" t="str">
        <f t="shared" si="44"/>
        <v/>
      </c>
      <c r="L535" s="242"/>
      <c r="M535" s="242"/>
      <c r="N535" s="241" t="str">
        <f t="shared" si="47"/>
        <v/>
      </c>
    </row>
    <row r="536" spans="1:14" hidden="1">
      <c r="A536" s="244"/>
      <c r="B536"/>
      <c r="C536"/>
      <c r="D536"/>
      <c r="E536" s="248"/>
      <c r="F536" s="246"/>
      <c r="G536"/>
      <c r="H536" s="240" t="str">
        <f t="shared" si="45"/>
        <v/>
      </c>
      <c r="I536" s="241" t="str">
        <f t="shared" si="46"/>
        <v/>
      </c>
      <c r="J536" s="242"/>
      <c r="K536" s="259" t="str">
        <f t="shared" si="44"/>
        <v/>
      </c>
      <c r="L536" s="242"/>
      <c r="M536" s="242"/>
      <c r="N536" s="241" t="str">
        <f t="shared" si="47"/>
        <v/>
      </c>
    </row>
    <row r="537" spans="1:14" hidden="1">
      <c r="A537" s="244"/>
      <c r="B537"/>
      <c r="C537"/>
      <c r="D537"/>
      <c r="E537" s="248"/>
      <c r="F537" s="246"/>
      <c r="G537"/>
      <c r="H537" s="240" t="str">
        <f t="shared" si="45"/>
        <v/>
      </c>
      <c r="I537" s="241" t="str">
        <f t="shared" si="46"/>
        <v/>
      </c>
      <c r="J537" s="242"/>
      <c r="K537" s="259" t="str">
        <f t="shared" si="44"/>
        <v/>
      </c>
      <c r="L537" s="242"/>
      <c r="M537" s="242"/>
      <c r="N537" s="241" t="str">
        <f t="shared" si="47"/>
        <v/>
      </c>
    </row>
    <row r="538" spans="1:14" hidden="1">
      <c r="A538" s="244"/>
      <c r="B538"/>
      <c r="C538"/>
      <c r="D538"/>
      <c r="E538" s="248"/>
      <c r="F538" s="246"/>
      <c r="G538"/>
      <c r="H538" s="240" t="str">
        <f t="shared" si="45"/>
        <v/>
      </c>
      <c r="I538" s="241" t="str">
        <f t="shared" si="46"/>
        <v/>
      </c>
      <c r="J538" s="242"/>
      <c r="K538" s="259" t="str">
        <f t="shared" si="44"/>
        <v/>
      </c>
      <c r="L538" s="242"/>
      <c r="M538" s="242"/>
      <c r="N538" s="241" t="str">
        <f t="shared" si="47"/>
        <v/>
      </c>
    </row>
    <row r="539" spans="1:14" hidden="1">
      <c r="A539" s="244"/>
      <c r="B539"/>
      <c r="C539"/>
      <c r="D539"/>
      <c r="E539" s="248"/>
      <c r="F539" s="246"/>
      <c r="G539"/>
      <c r="H539" s="240" t="str">
        <f t="shared" si="45"/>
        <v/>
      </c>
      <c r="I539" s="241" t="str">
        <f t="shared" si="46"/>
        <v/>
      </c>
      <c r="J539" s="242"/>
      <c r="K539" s="259" t="str">
        <f t="shared" si="44"/>
        <v/>
      </c>
      <c r="L539" s="242"/>
      <c r="M539" s="242"/>
      <c r="N539" s="241" t="str">
        <f t="shared" si="47"/>
        <v/>
      </c>
    </row>
    <row r="540" spans="1:14" hidden="1">
      <c r="A540" s="244"/>
      <c r="B540"/>
      <c r="C540"/>
      <c r="D540"/>
      <c r="E540" s="248"/>
      <c r="F540" s="246"/>
      <c r="G540"/>
      <c r="H540" s="240" t="str">
        <f t="shared" si="45"/>
        <v/>
      </c>
      <c r="I540" s="241" t="str">
        <f t="shared" si="46"/>
        <v/>
      </c>
      <c r="J540" s="242"/>
      <c r="K540" s="259" t="str">
        <f t="shared" si="44"/>
        <v/>
      </c>
      <c r="L540" s="242"/>
      <c r="M540" s="242"/>
      <c r="N540" s="241" t="str">
        <f t="shared" si="47"/>
        <v/>
      </c>
    </row>
    <row r="541" spans="1:14" hidden="1">
      <c r="A541" s="244"/>
      <c r="B541"/>
      <c r="C541"/>
      <c r="D541"/>
      <c r="E541" s="248"/>
      <c r="F541" s="246"/>
      <c r="G541"/>
      <c r="H541" s="240" t="str">
        <f t="shared" si="45"/>
        <v/>
      </c>
      <c r="I541" s="241" t="str">
        <f t="shared" si="46"/>
        <v/>
      </c>
      <c r="J541" s="242"/>
      <c r="K541" s="259" t="str">
        <f t="shared" si="44"/>
        <v/>
      </c>
      <c r="L541" s="242"/>
      <c r="M541" s="242"/>
      <c r="N541" s="241" t="str">
        <f t="shared" si="47"/>
        <v/>
      </c>
    </row>
    <row r="542" spans="1:14" hidden="1">
      <c r="A542" s="244"/>
      <c r="B542"/>
      <c r="C542"/>
      <c r="D542"/>
      <c r="E542" s="248"/>
      <c r="F542" s="246"/>
      <c r="G542"/>
      <c r="H542" s="240" t="str">
        <f t="shared" si="45"/>
        <v/>
      </c>
      <c r="I542" s="241" t="str">
        <f t="shared" si="46"/>
        <v/>
      </c>
      <c r="J542" s="242"/>
      <c r="K542" s="259" t="str">
        <f t="shared" si="44"/>
        <v/>
      </c>
      <c r="L542" s="242"/>
      <c r="M542" s="242"/>
      <c r="N542" s="241" t="str">
        <f t="shared" si="47"/>
        <v/>
      </c>
    </row>
    <row r="543" spans="1:14" hidden="1">
      <c r="A543" s="244"/>
      <c r="B543"/>
      <c r="C543"/>
      <c r="D543"/>
      <c r="E543" s="248"/>
      <c r="F543" s="246"/>
      <c r="G543"/>
      <c r="H543" s="240" t="str">
        <f t="shared" si="45"/>
        <v/>
      </c>
      <c r="I543" s="241" t="str">
        <f t="shared" si="46"/>
        <v/>
      </c>
      <c r="J543" s="242"/>
      <c r="K543" s="259" t="str">
        <f t="shared" si="44"/>
        <v/>
      </c>
      <c r="L543" s="242"/>
      <c r="M543" s="242"/>
      <c r="N543" s="241" t="str">
        <f t="shared" si="47"/>
        <v/>
      </c>
    </row>
    <row r="544" spans="1:14" hidden="1">
      <c r="A544" s="244"/>
      <c r="B544"/>
      <c r="C544"/>
      <c r="D544"/>
      <c r="E544" s="248"/>
      <c r="F544" s="246"/>
      <c r="G544"/>
      <c r="H544" s="240" t="str">
        <f t="shared" si="45"/>
        <v/>
      </c>
      <c r="I544" s="241" t="str">
        <f t="shared" si="46"/>
        <v/>
      </c>
      <c r="J544" s="242"/>
      <c r="K544" s="259" t="str">
        <f t="shared" si="44"/>
        <v/>
      </c>
      <c r="L544" s="242"/>
      <c r="M544" s="242"/>
      <c r="N544" s="241" t="str">
        <f t="shared" si="47"/>
        <v/>
      </c>
    </row>
    <row r="545" spans="1:14" hidden="1">
      <c r="A545" s="244"/>
      <c r="B545"/>
      <c r="C545"/>
      <c r="D545"/>
      <c r="E545" s="248"/>
      <c r="F545" s="246"/>
      <c r="G545"/>
      <c r="H545" s="240" t="str">
        <f t="shared" si="45"/>
        <v/>
      </c>
      <c r="I545" s="241" t="str">
        <f t="shared" si="46"/>
        <v/>
      </c>
      <c r="J545" s="242"/>
      <c r="K545" s="259" t="str">
        <f t="shared" si="44"/>
        <v/>
      </c>
      <c r="L545" s="242"/>
      <c r="M545" s="242"/>
      <c r="N545" s="241" t="str">
        <f t="shared" si="47"/>
        <v/>
      </c>
    </row>
    <row r="546" spans="1:14" hidden="1">
      <c r="A546" s="244"/>
      <c r="B546"/>
      <c r="C546"/>
      <c r="D546"/>
      <c r="E546" s="248"/>
      <c r="F546" s="246"/>
      <c r="G546"/>
      <c r="H546" s="240" t="str">
        <f t="shared" si="45"/>
        <v/>
      </c>
      <c r="I546" s="241" t="str">
        <f t="shared" si="46"/>
        <v/>
      </c>
      <c r="J546" s="242"/>
      <c r="K546" s="259" t="str">
        <f t="shared" si="44"/>
        <v/>
      </c>
      <c r="L546" s="242"/>
      <c r="M546" s="242"/>
      <c r="N546" s="241" t="str">
        <f t="shared" si="47"/>
        <v/>
      </c>
    </row>
    <row r="547" spans="1:14" hidden="1">
      <c r="A547" s="244"/>
      <c r="B547"/>
      <c r="C547"/>
      <c r="D547"/>
      <c r="E547" s="248"/>
      <c r="F547" s="246"/>
      <c r="G547"/>
      <c r="H547" s="240" t="str">
        <f t="shared" si="45"/>
        <v/>
      </c>
      <c r="I547" s="241" t="str">
        <f t="shared" si="46"/>
        <v/>
      </c>
      <c r="J547" s="242"/>
      <c r="K547" s="259" t="str">
        <f t="shared" si="44"/>
        <v/>
      </c>
      <c r="L547" s="242"/>
      <c r="M547" s="242"/>
      <c r="N547" s="241" t="str">
        <f t="shared" si="47"/>
        <v/>
      </c>
    </row>
    <row r="548" spans="1:14" hidden="1">
      <c r="A548" s="244"/>
      <c r="B548"/>
      <c r="C548"/>
      <c r="D548"/>
      <c r="E548" s="248"/>
      <c r="F548" s="246"/>
      <c r="G548"/>
      <c r="H548" s="240" t="str">
        <f t="shared" si="45"/>
        <v/>
      </c>
      <c r="I548" s="241" t="str">
        <f t="shared" si="46"/>
        <v/>
      </c>
      <c r="J548" s="242"/>
      <c r="K548" s="259" t="str">
        <f t="shared" si="44"/>
        <v/>
      </c>
      <c r="L548" s="242"/>
      <c r="M548" s="242"/>
      <c r="N548" s="241" t="str">
        <f t="shared" si="47"/>
        <v/>
      </c>
    </row>
    <row r="549" spans="1:14" hidden="1">
      <c r="A549" s="244"/>
      <c r="B549"/>
      <c r="C549"/>
      <c r="D549"/>
      <c r="E549" s="248"/>
      <c r="F549" s="246"/>
      <c r="G549"/>
      <c r="H549" s="240" t="str">
        <f t="shared" si="45"/>
        <v/>
      </c>
      <c r="I549" s="241" t="str">
        <f t="shared" si="46"/>
        <v/>
      </c>
      <c r="J549" s="242"/>
      <c r="K549" s="259" t="str">
        <f t="shared" si="44"/>
        <v/>
      </c>
      <c r="L549" s="242"/>
      <c r="M549" s="242"/>
      <c r="N549" s="241" t="str">
        <f t="shared" si="47"/>
        <v/>
      </c>
    </row>
    <row r="550" spans="1:14" hidden="1">
      <c r="A550" s="244"/>
      <c r="B550"/>
      <c r="C550"/>
      <c r="D550"/>
      <c r="E550" s="248"/>
      <c r="F550" s="246"/>
      <c r="G550"/>
      <c r="H550" s="240" t="str">
        <f t="shared" si="45"/>
        <v/>
      </c>
      <c r="I550" s="241" t="str">
        <f t="shared" si="46"/>
        <v/>
      </c>
      <c r="J550" s="242"/>
      <c r="K550" s="259" t="str">
        <f t="shared" si="44"/>
        <v/>
      </c>
      <c r="L550" s="242"/>
      <c r="M550" s="242"/>
      <c r="N550" s="241" t="str">
        <f t="shared" si="47"/>
        <v/>
      </c>
    </row>
    <row r="551" spans="1:14" hidden="1">
      <c r="A551" s="244"/>
      <c r="B551"/>
      <c r="C551"/>
      <c r="D551"/>
      <c r="E551" s="248"/>
      <c r="F551" s="246"/>
      <c r="G551"/>
      <c r="H551" s="240" t="str">
        <f t="shared" si="45"/>
        <v/>
      </c>
      <c r="I551" s="241" t="str">
        <f t="shared" si="46"/>
        <v/>
      </c>
      <c r="J551" s="242"/>
      <c r="K551" s="259" t="str">
        <f t="shared" si="44"/>
        <v/>
      </c>
      <c r="L551" s="242"/>
      <c r="M551" s="242"/>
      <c r="N551" s="241" t="str">
        <f t="shared" si="47"/>
        <v/>
      </c>
    </row>
    <row r="552" spans="1:14" hidden="1">
      <c r="A552" s="244"/>
      <c r="B552"/>
      <c r="C552"/>
      <c r="D552"/>
      <c r="E552" s="248"/>
      <c r="F552" s="246"/>
      <c r="G552"/>
      <c r="H552" s="240" t="str">
        <f t="shared" si="45"/>
        <v/>
      </c>
      <c r="I552" s="241" t="str">
        <f t="shared" si="46"/>
        <v/>
      </c>
      <c r="J552" s="242"/>
      <c r="K552" s="259" t="str">
        <f t="shared" si="44"/>
        <v/>
      </c>
      <c r="L552" s="242"/>
      <c r="M552" s="242"/>
      <c r="N552" s="241" t="str">
        <f t="shared" si="47"/>
        <v/>
      </c>
    </row>
    <row r="553" spans="1:14" hidden="1">
      <c r="A553" s="244"/>
      <c r="B553"/>
      <c r="C553"/>
      <c r="D553"/>
      <c r="E553" s="248"/>
      <c r="F553" s="246"/>
      <c r="G553"/>
      <c r="H553" s="240" t="str">
        <f t="shared" si="45"/>
        <v/>
      </c>
      <c r="I553" s="241" t="str">
        <f t="shared" si="46"/>
        <v/>
      </c>
      <c r="J553" s="242"/>
      <c r="K553" s="259" t="str">
        <f t="shared" si="44"/>
        <v/>
      </c>
      <c r="L553" s="242"/>
      <c r="M553" s="242"/>
      <c r="N553" s="241" t="str">
        <f t="shared" si="47"/>
        <v/>
      </c>
    </row>
    <row r="554" spans="1:14" hidden="1">
      <c r="A554" s="244"/>
      <c r="B554"/>
      <c r="C554"/>
      <c r="D554"/>
      <c r="E554" s="248"/>
      <c r="F554" s="246"/>
      <c r="G554"/>
      <c r="H554" s="240" t="str">
        <f t="shared" si="45"/>
        <v/>
      </c>
      <c r="I554" s="241" t="str">
        <f t="shared" si="46"/>
        <v/>
      </c>
      <c r="J554" s="242"/>
      <c r="K554" s="259" t="str">
        <f t="shared" si="44"/>
        <v/>
      </c>
      <c r="L554" s="242"/>
      <c r="M554" s="242"/>
      <c r="N554" s="241" t="str">
        <f t="shared" si="47"/>
        <v/>
      </c>
    </row>
    <row r="555" spans="1:14" hidden="1">
      <c r="A555" s="244"/>
      <c r="B555"/>
      <c r="C555"/>
      <c r="D555"/>
      <c r="E555" s="248"/>
      <c r="F555" s="246"/>
      <c r="G555"/>
      <c r="H555" s="240" t="str">
        <f t="shared" ref="H555:H586" si="48">IF(D555&gt;0,4000,"")</f>
        <v/>
      </c>
      <c r="I555" s="241" t="str">
        <f t="shared" ref="I555:I586" si="49">IF(E555&gt;0,IF(J555="",4600,""),"")</f>
        <v/>
      </c>
      <c r="J555" s="242"/>
      <c r="K555" s="259" t="str">
        <f t="shared" si="44"/>
        <v/>
      </c>
      <c r="L555" s="242"/>
      <c r="M555" s="242"/>
      <c r="N555" s="241" t="str">
        <f t="shared" ref="N555:N586" si="50">IF(D555&gt;0,1000,"")</f>
        <v/>
      </c>
    </row>
    <row r="556" spans="1:14" hidden="1">
      <c r="A556" s="244"/>
      <c r="B556"/>
      <c r="C556"/>
      <c r="D556"/>
      <c r="E556" s="248"/>
      <c r="F556" s="246"/>
      <c r="G556"/>
      <c r="H556" s="240" t="str">
        <f t="shared" si="48"/>
        <v/>
      </c>
      <c r="I556" s="241" t="str">
        <f t="shared" si="49"/>
        <v/>
      </c>
      <c r="J556" s="242"/>
      <c r="K556" s="259" t="str">
        <f t="shared" si="44"/>
        <v/>
      </c>
      <c r="L556" s="242"/>
      <c r="M556" s="242"/>
      <c r="N556" s="241" t="str">
        <f t="shared" si="50"/>
        <v/>
      </c>
    </row>
    <row r="557" spans="1:14" hidden="1">
      <c r="A557" s="244"/>
      <c r="B557"/>
      <c r="C557"/>
      <c r="D557"/>
      <c r="E557" s="248"/>
      <c r="F557" s="246"/>
      <c r="G557"/>
      <c r="H557" s="240" t="str">
        <f t="shared" si="48"/>
        <v/>
      </c>
      <c r="I557" s="241" t="str">
        <f t="shared" si="49"/>
        <v/>
      </c>
      <c r="J557" s="242"/>
      <c r="K557" s="259" t="str">
        <f t="shared" si="44"/>
        <v/>
      </c>
      <c r="L557" s="242"/>
      <c r="M557" s="242"/>
      <c r="N557" s="241" t="str">
        <f t="shared" si="50"/>
        <v/>
      </c>
    </row>
    <row r="558" spans="1:14" hidden="1">
      <c r="A558" s="244"/>
      <c r="B558"/>
      <c r="C558"/>
      <c r="D558"/>
      <c r="E558" s="248"/>
      <c r="F558" s="246"/>
      <c r="G558"/>
      <c r="H558" s="240" t="str">
        <f t="shared" si="48"/>
        <v/>
      </c>
      <c r="I558" s="241" t="str">
        <f t="shared" si="49"/>
        <v/>
      </c>
      <c r="J558" s="242"/>
      <c r="K558" s="259" t="str">
        <f t="shared" si="44"/>
        <v/>
      </c>
      <c r="L558" s="242"/>
      <c r="M558" s="242"/>
      <c r="N558" s="241" t="str">
        <f t="shared" si="50"/>
        <v/>
      </c>
    </row>
    <row r="559" spans="1:14" hidden="1">
      <c r="A559" s="244"/>
      <c r="B559"/>
      <c r="C559"/>
      <c r="D559"/>
      <c r="E559" s="248"/>
      <c r="F559" s="246"/>
      <c r="G559"/>
      <c r="H559" s="240" t="str">
        <f t="shared" si="48"/>
        <v/>
      </c>
      <c r="I559" s="241" t="str">
        <f t="shared" si="49"/>
        <v/>
      </c>
      <c r="J559" s="242"/>
      <c r="K559" s="259" t="str">
        <f t="shared" si="44"/>
        <v/>
      </c>
      <c r="L559" s="242"/>
      <c r="M559" s="242"/>
      <c r="N559" s="241" t="str">
        <f t="shared" si="50"/>
        <v/>
      </c>
    </row>
    <row r="560" spans="1:14" hidden="1">
      <c r="A560" s="244"/>
      <c r="B560"/>
      <c r="C560"/>
      <c r="D560"/>
      <c r="E560" s="248"/>
      <c r="F560" s="246"/>
      <c r="G560"/>
      <c r="H560" s="240" t="str">
        <f t="shared" si="48"/>
        <v/>
      </c>
      <c r="I560" s="241" t="str">
        <f t="shared" si="49"/>
        <v/>
      </c>
      <c r="J560" s="242"/>
      <c r="K560" s="259" t="str">
        <f t="shared" si="44"/>
        <v/>
      </c>
      <c r="L560" s="242"/>
      <c r="M560" s="242"/>
      <c r="N560" s="241" t="str">
        <f t="shared" si="50"/>
        <v/>
      </c>
    </row>
    <row r="561" spans="1:14" hidden="1">
      <c r="A561" s="244"/>
      <c r="B561"/>
      <c r="C561"/>
      <c r="D561"/>
      <c r="E561" s="248"/>
      <c r="F561" s="246"/>
      <c r="G561"/>
      <c r="H561" s="240" t="str">
        <f t="shared" si="48"/>
        <v/>
      </c>
      <c r="I561" s="241" t="str">
        <f t="shared" si="49"/>
        <v/>
      </c>
      <c r="J561" s="242"/>
      <c r="K561" s="259" t="str">
        <f t="shared" si="44"/>
        <v/>
      </c>
      <c r="L561" s="242"/>
      <c r="M561" s="242"/>
      <c r="N561" s="241" t="str">
        <f t="shared" si="50"/>
        <v/>
      </c>
    </row>
    <row r="562" spans="1:14" hidden="1">
      <c r="A562" s="244"/>
      <c r="B562"/>
      <c r="C562"/>
      <c r="D562"/>
      <c r="E562" s="248"/>
      <c r="F562" s="246"/>
      <c r="G562"/>
      <c r="H562" s="240" t="str">
        <f t="shared" si="48"/>
        <v/>
      </c>
      <c r="I562" s="241" t="str">
        <f t="shared" si="49"/>
        <v/>
      </c>
      <c r="J562" s="242"/>
      <c r="K562" s="259" t="str">
        <f t="shared" si="44"/>
        <v/>
      </c>
      <c r="L562" s="242"/>
      <c r="M562" s="242"/>
      <c r="N562" s="241" t="str">
        <f t="shared" si="50"/>
        <v/>
      </c>
    </row>
    <row r="563" spans="1:14" hidden="1">
      <c r="A563" s="244"/>
      <c r="B563"/>
      <c r="C563"/>
      <c r="D563"/>
      <c r="E563" s="248"/>
      <c r="F563" s="246"/>
      <c r="G563"/>
      <c r="H563" s="240" t="str">
        <f t="shared" si="48"/>
        <v/>
      </c>
      <c r="I563" s="241" t="str">
        <f t="shared" si="49"/>
        <v/>
      </c>
      <c r="J563" s="242"/>
      <c r="K563" s="259" t="str">
        <f t="shared" si="44"/>
        <v/>
      </c>
      <c r="L563" s="242"/>
      <c r="M563" s="242"/>
      <c r="N563" s="241" t="str">
        <f t="shared" si="50"/>
        <v/>
      </c>
    </row>
    <row r="564" spans="1:14" hidden="1">
      <c r="A564" s="244"/>
      <c r="B564"/>
      <c r="C564"/>
      <c r="D564"/>
      <c r="E564" s="248"/>
      <c r="F564" s="246"/>
      <c r="G564"/>
      <c r="H564" s="240" t="str">
        <f t="shared" si="48"/>
        <v/>
      </c>
      <c r="I564" s="241" t="str">
        <f t="shared" si="49"/>
        <v/>
      </c>
      <c r="J564" s="242"/>
      <c r="K564" s="259" t="str">
        <f t="shared" si="44"/>
        <v/>
      </c>
      <c r="L564" s="242"/>
      <c r="M564" s="242"/>
      <c r="N564" s="241" t="str">
        <f t="shared" si="50"/>
        <v/>
      </c>
    </row>
    <row r="565" spans="1:14" hidden="1">
      <c r="A565" s="244"/>
      <c r="B565"/>
      <c r="C565"/>
      <c r="D565"/>
      <c r="E565" s="248"/>
      <c r="F565" s="246"/>
      <c r="G565"/>
      <c r="H565" s="240" t="str">
        <f t="shared" si="48"/>
        <v/>
      </c>
      <c r="I565" s="241" t="str">
        <f t="shared" si="49"/>
        <v/>
      </c>
      <c r="J565" s="242"/>
      <c r="K565" s="259" t="str">
        <f t="shared" si="44"/>
        <v/>
      </c>
      <c r="L565" s="242"/>
      <c r="M565" s="242"/>
      <c r="N565" s="241" t="str">
        <f t="shared" si="50"/>
        <v/>
      </c>
    </row>
    <row r="566" spans="1:14" hidden="1">
      <c r="A566" s="244"/>
      <c r="B566"/>
      <c r="C566"/>
      <c r="D566"/>
      <c r="E566" s="248"/>
      <c r="F566" s="246"/>
      <c r="G566"/>
      <c r="H566" s="240" t="str">
        <f t="shared" si="48"/>
        <v/>
      </c>
      <c r="I566" s="241" t="str">
        <f t="shared" si="49"/>
        <v/>
      </c>
      <c r="J566" s="242"/>
      <c r="K566" s="259" t="str">
        <f t="shared" si="44"/>
        <v/>
      </c>
      <c r="L566" s="242"/>
      <c r="M566" s="242"/>
      <c r="N566" s="241" t="str">
        <f t="shared" si="50"/>
        <v/>
      </c>
    </row>
    <row r="567" spans="1:14" hidden="1">
      <c r="A567" s="244"/>
      <c r="B567"/>
      <c r="C567"/>
      <c r="D567"/>
      <c r="E567" s="248"/>
      <c r="F567" s="246"/>
      <c r="G567"/>
      <c r="H567" s="240" t="str">
        <f t="shared" si="48"/>
        <v/>
      </c>
      <c r="I567" s="241" t="str">
        <f t="shared" si="49"/>
        <v/>
      </c>
      <c r="J567" s="242"/>
      <c r="K567" s="259" t="str">
        <f t="shared" si="44"/>
        <v/>
      </c>
      <c r="L567" s="242"/>
      <c r="M567" s="242"/>
      <c r="N567" s="241" t="str">
        <f t="shared" si="50"/>
        <v/>
      </c>
    </row>
    <row r="568" spans="1:14" hidden="1">
      <c r="A568" s="244"/>
      <c r="B568"/>
      <c r="C568"/>
      <c r="D568"/>
      <c r="E568" s="248"/>
      <c r="F568" s="246"/>
      <c r="G568"/>
      <c r="H568" s="240" t="str">
        <f t="shared" si="48"/>
        <v/>
      </c>
      <c r="I568" s="241" t="str">
        <f t="shared" si="49"/>
        <v/>
      </c>
      <c r="J568" s="242"/>
      <c r="K568" s="259" t="str">
        <f t="shared" si="44"/>
        <v/>
      </c>
      <c r="L568" s="242"/>
      <c r="M568" s="242"/>
      <c r="N568" s="241" t="str">
        <f t="shared" si="50"/>
        <v/>
      </c>
    </row>
    <row r="569" spans="1:14" hidden="1">
      <c r="A569" s="244"/>
      <c r="B569"/>
      <c r="C569"/>
      <c r="D569"/>
      <c r="E569" s="248"/>
      <c r="F569" s="246"/>
      <c r="G569"/>
      <c r="H569" s="240" t="str">
        <f t="shared" si="48"/>
        <v/>
      </c>
      <c r="I569" s="241" t="str">
        <f t="shared" si="49"/>
        <v/>
      </c>
      <c r="J569" s="242"/>
      <c r="K569" s="259" t="str">
        <f t="shared" si="44"/>
        <v/>
      </c>
      <c r="L569" s="242"/>
      <c r="M569" s="242"/>
      <c r="N569" s="241" t="str">
        <f t="shared" si="50"/>
        <v/>
      </c>
    </row>
    <row r="570" spans="1:14" hidden="1">
      <c r="A570" s="244"/>
      <c r="B570"/>
      <c r="C570"/>
      <c r="D570"/>
      <c r="E570" s="248"/>
      <c r="F570" s="246"/>
      <c r="G570"/>
      <c r="H570" s="240" t="str">
        <f t="shared" si="48"/>
        <v/>
      </c>
      <c r="I570" s="241" t="str">
        <f t="shared" si="49"/>
        <v/>
      </c>
      <c r="J570" s="242"/>
      <c r="K570" s="259" t="str">
        <f t="shared" si="44"/>
        <v/>
      </c>
      <c r="L570" s="242"/>
      <c r="M570" s="242"/>
      <c r="N570" s="241" t="str">
        <f t="shared" si="50"/>
        <v/>
      </c>
    </row>
    <row r="571" spans="1:14" hidden="1">
      <c r="A571" s="244"/>
      <c r="B571"/>
      <c r="C571"/>
      <c r="D571"/>
      <c r="E571" s="248"/>
      <c r="F571" s="246"/>
      <c r="G571"/>
      <c r="H571" s="240" t="str">
        <f t="shared" si="48"/>
        <v/>
      </c>
      <c r="I571" s="241" t="str">
        <f t="shared" si="49"/>
        <v/>
      </c>
      <c r="J571" s="242"/>
      <c r="K571" s="259" t="str">
        <f t="shared" si="44"/>
        <v/>
      </c>
      <c r="L571" s="242"/>
      <c r="M571" s="242"/>
      <c r="N571" s="241" t="str">
        <f t="shared" si="50"/>
        <v/>
      </c>
    </row>
    <row r="572" spans="1:14" hidden="1">
      <c r="A572" s="244"/>
      <c r="B572"/>
      <c r="C572"/>
      <c r="D572"/>
      <c r="E572" s="248"/>
      <c r="F572" s="246"/>
      <c r="G572"/>
      <c r="H572" s="240" t="str">
        <f t="shared" si="48"/>
        <v/>
      </c>
      <c r="I572" s="241" t="str">
        <f t="shared" si="49"/>
        <v/>
      </c>
      <c r="J572" s="242"/>
      <c r="K572" s="259" t="str">
        <f t="shared" si="44"/>
        <v/>
      </c>
      <c r="L572" s="242"/>
      <c r="M572" s="242"/>
      <c r="N572" s="241" t="str">
        <f t="shared" si="50"/>
        <v/>
      </c>
    </row>
    <row r="573" spans="1:14" hidden="1">
      <c r="A573" s="244"/>
      <c r="B573"/>
      <c r="C573"/>
      <c r="D573"/>
      <c r="E573" s="248"/>
      <c r="F573" s="246"/>
      <c r="G573"/>
      <c r="H573" s="240" t="str">
        <f t="shared" si="48"/>
        <v/>
      </c>
      <c r="I573" s="241" t="str">
        <f t="shared" si="49"/>
        <v/>
      </c>
      <c r="J573" s="242"/>
      <c r="K573" s="259" t="str">
        <f t="shared" si="44"/>
        <v/>
      </c>
      <c r="L573" s="242"/>
      <c r="M573" s="242"/>
      <c r="N573" s="241" t="str">
        <f t="shared" si="50"/>
        <v/>
      </c>
    </row>
    <row r="574" spans="1:14" hidden="1">
      <c r="A574" s="244"/>
      <c r="B574"/>
      <c r="C574"/>
      <c r="D574"/>
      <c r="E574" s="248"/>
      <c r="F574" s="246"/>
      <c r="G574"/>
      <c r="H574" s="240" t="str">
        <f t="shared" si="48"/>
        <v/>
      </c>
      <c r="I574" s="241" t="str">
        <f t="shared" si="49"/>
        <v/>
      </c>
      <c r="J574" s="242"/>
      <c r="K574" s="259" t="str">
        <f t="shared" si="44"/>
        <v/>
      </c>
      <c r="L574" s="242"/>
      <c r="M574" s="242"/>
      <c r="N574" s="241" t="str">
        <f t="shared" si="50"/>
        <v/>
      </c>
    </row>
    <row r="575" spans="1:14" hidden="1">
      <c r="A575" s="244"/>
      <c r="B575"/>
      <c r="C575"/>
      <c r="D575"/>
      <c r="E575" s="248"/>
      <c r="F575" s="246"/>
      <c r="G575"/>
      <c r="H575" s="240" t="str">
        <f t="shared" si="48"/>
        <v/>
      </c>
      <c r="I575" s="241" t="str">
        <f t="shared" si="49"/>
        <v/>
      </c>
      <c r="J575" s="242"/>
      <c r="K575" s="259" t="str">
        <f t="shared" si="44"/>
        <v/>
      </c>
      <c r="L575" s="242"/>
      <c r="M575" s="242"/>
      <c r="N575" s="241" t="str">
        <f t="shared" si="50"/>
        <v/>
      </c>
    </row>
    <row r="576" spans="1:14" hidden="1">
      <c r="A576" s="244"/>
      <c r="B576"/>
      <c r="C576"/>
      <c r="D576"/>
      <c r="E576" s="248"/>
      <c r="F576" s="246"/>
      <c r="G576"/>
      <c r="H576" s="240" t="str">
        <f t="shared" si="48"/>
        <v/>
      </c>
      <c r="I576" s="241" t="str">
        <f t="shared" si="49"/>
        <v/>
      </c>
      <c r="J576" s="242"/>
      <c r="K576" s="259" t="str">
        <f t="shared" si="44"/>
        <v/>
      </c>
      <c r="L576" s="242"/>
      <c r="M576" s="242"/>
      <c r="N576" s="241" t="str">
        <f t="shared" si="50"/>
        <v/>
      </c>
    </row>
    <row r="577" spans="1:14" hidden="1">
      <c r="A577" s="244"/>
      <c r="B577"/>
      <c r="C577"/>
      <c r="D577"/>
      <c r="E577" s="248"/>
      <c r="F577" s="246"/>
      <c r="G577"/>
      <c r="H577" s="240" t="str">
        <f t="shared" si="48"/>
        <v/>
      </c>
      <c r="I577" s="241" t="str">
        <f t="shared" si="49"/>
        <v/>
      </c>
      <c r="J577" s="242"/>
      <c r="K577" s="259" t="str">
        <f t="shared" si="44"/>
        <v/>
      </c>
      <c r="L577" s="242"/>
      <c r="M577" s="242"/>
      <c r="N577" s="241" t="str">
        <f t="shared" si="50"/>
        <v/>
      </c>
    </row>
    <row r="578" spans="1:14" hidden="1">
      <c r="A578" s="244"/>
      <c r="B578"/>
      <c r="C578"/>
      <c r="D578"/>
      <c r="E578" s="248"/>
      <c r="F578" s="246"/>
      <c r="G578"/>
      <c r="H578" s="240" t="str">
        <f t="shared" si="48"/>
        <v/>
      </c>
      <c r="I578" s="241" t="str">
        <f t="shared" si="49"/>
        <v/>
      </c>
      <c r="J578" s="242"/>
      <c r="K578" s="259" t="str">
        <f t="shared" si="44"/>
        <v/>
      </c>
      <c r="L578" s="242"/>
      <c r="M578" s="242"/>
      <c r="N578" s="241" t="str">
        <f t="shared" si="50"/>
        <v/>
      </c>
    </row>
    <row r="579" spans="1:14" hidden="1">
      <c r="A579" s="244"/>
      <c r="B579"/>
      <c r="C579"/>
      <c r="D579"/>
      <c r="E579" s="248"/>
      <c r="F579" s="246"/>
      <c r="G579"/>
      <c r="H579" s="240" t="str">
        <f t="shared" si="48"/>
        <v/>
      </c>
      <c r="I579" s="241" t="str">
        <f t="shared" si="49"/>
        <v/>
      </c>
      <c r="J579" s="242"/>
      <c r="K579" s="259" t="str">
        <f t="shared" si="44"/>
        <v/>
      </c>
      <c r="L579" s="242"/>
      <c r="M579" s="242"/>
      <c r="N579" s="241" t="str">
        <f t="shared" si="50"/>
        <v/>
      </c>
    </row>
    <row r="580" spans="1:14" hidden="1">
      <c r="A580" s="244"/>
      <c r="B580"/>
      <c r="C580"/>
      <c r="D580"/>
      <c r="E580" s="248"/>
      <c r="F580" s="246"/>
      <c r="G580"/>
      <c r="H580" s="240" t="str">
        <f t="shared" si="48"/>
        <v/>
      </c>
      <c r="I580" s="241" t="str">
        <f t="shared" si="49"/>
        <v/>
      </c>
      <c r="J580" s="242"/>
      <c r="K580" s="259" t="str">
        <f t="shared" ref="K580:K643" si="51">IF(F580&gt;0,IF(M580="",7000,""),"")</f>
        <v/>
      </c>
      <c r="L580" s="242"/>
      <c r="M580" s="242"/>
      <c r="N580" s="241" t="str">
        <f t="shared" si="50"/>
        <v/>
      </c>
    </row>
    <row r="581" spans="1:14" hidden="1">
      <c r="A581" s="244"/>
      <c r="B581"/>
      <c r="C581"/>
      <c r="D581"/>
      <c r="E581" s="248"/>
      <c r="F581" s="246"/>
      <c r="G581"/>
      <c r="H581" s="240" t="str">
        <f t="shared" si="48"/>
        <v/>
      </c>
      <c r="I581" s="241" t="str">
        <f t="shared" si="49"/>
        <v/>
      </c>
      <c r="J581" s="242"/>
      <c r="K581" s="259" t="str">
        <f t="shared" si="51"/>
        <v/>
      </c>
      <c r="L581" s="242"/>
      <c r="M581" s="242"/>
      <c r="N581" s="241" t="str">
        <f t="shared" si="50"/>
        <v/>
      </c>
    </row>
    <row r="582" spans="1:14" hidden="1">
      <c r="A582" s="244"/>
      <c r="B582"/>
      <c r="C582"/>
      <c r="D582"/>
      <c r="E582" s="248"/>
      <c r="F582" s="246"/>
      <c r="G582"/>
      <c r="H582" s="240" t="str">
        <f t="shared" si="48"/>
        <v/>
      </c>
      <c r="I582" s="241" t="str">
        <f t="shared" si="49"/>
        <v/>
      </c>
      <c r="J582" s="242"/>
      <c r="K582" s="259" t="str">
        <f t="shared" si="51"/>
        <v/>
      </c>
      <c r="L582" s="242"/>
      <c r="M582" s="242"/>
      <c r="N582" s="241" t="str">
        <f t="shared" si="50"/>
        <v/>
      </c>
    </row>
    <row r="583" spans="1:14" hidden="1">
      <c r="A583" s="244"/>
      <c r="B583"/>
      <c r="C583"/>
      <c r="D583"/>
      <c r="E583" s="248"/>
      <c r="F583" s="246"/>
      <c r="G583"/>
      <c r="H583" s="240" t="str">
        <f t="shared" si="48"/>
        <v/>
      </c>
      <c r="I583" s="241" t="str">
        <f t="shared" si="49"/>
        <v/>
      </c>
      <c r="J583" s="242"/>
      <c r="K583" s="259" t="str">
        <f t="shared" si="51"/>
        <v/>
      </c>
      <c r="L583" s="242"/>
      <c r="M583" s="242"/>
      <c r="N583" s="241" t="str">
        <f t="shared" si="50"/>
        <v/>
      </c>
    </row>
    <row r="584" spans="1:14" hidden="1">
      <c r="A584" s="244"/>
      <c r="B584"/>
      <c r="C584"/>
      <c r="D584"/>
      <c r="E584" s="248"/>
      <c r="F584" s="246"/>
      <c r="G584"/>
      <c r="H584" s="240" t="str">
        <f t="shared" si="48"/>
        <v/>
      </c>
      <c r="I584" s="241" t="str">
        <f t="shared" si="49"/>
        <v/>
      </c>
      <c r="J584" s="242"/>
      <c r="K584" s="259" t="str">
        <f t="shared" si="51"/>
        <v/>
      </c>
      <c r="L584" s="242"/>
      <c r="M584" s="242"/>
      <c r="N584" s="241" t="str">
        <f t="shared" si="50"/>
        <v/>
      </c>
    </row>
    <row r="585" spans="1:14" hidden="1">
      <c r="A585" s="244"/>
      <c r="B585"/>
      <c r="C585"/>
      <c r="D585"/>
      <c r="E585" s="248"/>
      <c r="F585" s="246"/>
      <c r="G585"/>
      <c r="H585" s="240" t="str">
        <f t="shared" si="48"/>
        <v/>
      </c>
      <c r="I585" s="241" t="str">
        <f t="shared" si="49"/>
        <v/>
      </c>
      <c r="J585" s="242"/>
      <c r="K585" s="259" t="str">
        <f t="shared" si="51"/>
        <v/>
      </c>
      <c r="L585" s="242"/>
      <c r="M585" s="242"/>
      <c r="N585" s="241" t="str">
        <f t="shared" si="50"/>
        <v/>
      </c>
    </row>
    <row r="586" spans="1:14" hidden="1">
      <c r="A586" s="244"/>
      <c r="B586"/>
      <c r="C586"/>
      <c r="D586"/>
      <c r="E586" s="248"/>
      <c r="F586" s="246"/>
      <c r="G586"/>
      <c r="H586" s="240" t="str">
        <f t="shared" si="48"/>
        <v/>
      </c>
      <c r="I586" s="241" t="str">
        <f t="shared" si="49"/>
        <v/>
      </c>
      <c r="J586" s="242"/>
      <c r="K586" s="259" t="str">
        <f t="shared" si="51"/>
        <v/>
      </c>
      <c r="L586" s="242"/>
      <c r="M586" s="242"/>
      <c r="N586" s="241" t="str">
        <f t="shared" si="50"/>
        <v/>
      </c>
    </row>
    <row r="587" spans="1:14" hidden="1">
      <c r="A587" s="244"/>
      <c r="B587"/>
      <c r="C587"/>
      <c r="D587"/>
      <c r="E587" s="248"/>
      <c r="F587" s="246"/>
      <c r="G587"/>
      <c r="H587" s="240" t="str">
        <f t="shared" ref="H587:H620" si="52">IF(D587&gt;0,4000,"")</f>
        <v/>
      </c>
      <c r="I587" s="241" t="str">
        <f t="shared" ref="I587:I618" si="53">IF(E587&gt;0,IF(J587="",4600,""),"")</f>
        <v/>
      </c>
      <c r="J587" s="242"/>
      <c r="K587" s="259" t="str">
        <f t="shared" si="51"/>
        <v/>
      </c>
      <c r="L587" s="242"/>
      <c r="M587" s="242"/>
      <c r="N587" s="241" t="str">
        <f t="shared" ref="N587:N620" si="54">IF(D587&gt;0,1000,"")</f>
        <v/>
      </c>
    </row>
    <row r="588" spans="1:14" hidden="1">
      <c r="A588" s="244"/>
      <c r="B588"/>
      <c r="C588"/>
      <c r="D588"/>
      <c r="E588" s="248"/>
      <c r="F588" s="246"/>
      <c r="G588"/>
      <c r="H588" s="240" t="str">
        <f t="shared" si="52"/>
        <v/>
      </c>
      <c r="I588" s="241" t="str">
        <f t="shared" si="53"/>
        <v/>
      </c>
      <c r="J588" s="242"/>
      <c r="K588" s="259" t="str">
        <f t="shared" si="51"/>
        <v/>
      </c>
      <c r="L588" s="242"/>
      <c r="M588" s="242"/>
      <c r="N588" s="241" t="str">
        <f t="shared" si="54"/>
        <v/>
      </c>
    </row>
    <row r="589" spans="1:14" hidden="1">
      <c r="A589" s="244"/>
      <c r="B589"/>
      <c r="C589"/>
      <c r="D589"/>
      <c r="E589" s="248"/>
      <c r="F589" s="246"/>
      <c r="G589"/>
      <c r="H589" s="240" t="str">
        <f t="shared" si="52"/>
        <v/>
      </c>
      <c r="I589" s="241" t="str">
        <f t="shared" si="53"/>
        <v/>
      </c>
      <c r="J589" s="242"/>
      <c r="K589" s="259" t="str">
        <f t="shared" si="51"/>
        <v/>
      </c>
      <c r="L589" s="242"/>
      <c r="M589" s="242"/>
      <c r="N589" s="241" t="str">
        <f t="shared" si="54"/>
        <v/>
      </c>
    </row>
    <row r="590" spans="1:14" hidden="1">
      <c r="A590" s="244"/>
      <c r="B590"/>
      <c r="C590"/>
      <c r="D590"/>
      <c r="E590" s="248"/>
      <c r="F590" s="246"/>
      <c r="G590"/>
      <c r="H590" s="240" t="str">
        <f t="shared" si="52"/>
        <v/>
      </c>
      <c r="I590" s="241" t="str">
        <f t="shared" si="53"/>
        <v/>
      </c>
      <c r="J590" s="242"/>
      <c r="K590" s="259" t="str">
        <f t="shared" si="51"/>
        <v/>
      </c>
      <c r="L590" s="242"/>
      <c r="M590" s="242"/>
      <c r="N590" s="241" t="str">
        <f t="shared" si="54"/>
        <v/>
      </c>
    </row>
    <row r="591" spans="1:14" hidden="1">
      <c r="A591" s="244"/>
      <c r="B591"/>
      <c r="C591"/>
      <c r="D591"/>
      <c r="E591" s="248"/>
      <c r="F591" s="246"/>
      <c r="G591"/>
      <c r="H591" s="240" t="str">
        <f t="shared" si="52"/>
        <v/>
      </c>
      <c r="I591" s="241" t="str">
        <f t="shared" si="53"/>
        <v/>
      </c>
      <c r="J591" s="242"/>
      <c r="K591" s="259" t="str">
        <f t="shared" si="51"/>
        <v/>
      </c>
      <c r="L591" s="242"/>
      <c r="M591" s="242"/>
      <c r="N591" s="241" t="str">
        <f t="shared" si="54"/>
        <v/>
      </c>
    </row>
    <row r="592" spans="1:14" hidden="1">
      <c r="A592" s="244"/>
      <c r="B592"/>
      <c r="C592"/>
      <c r="D592"/>
      <c r="E592" s="248"/>
      <c r="F592" s="246"/>
      <c r="G592"/>
      <c r="H592" s="240" t="str">
        <f t="shared" si="52"/>
        <v/>
      </c>
      <c r="I592" s="241" t="str">
        <f t="shared" si="53"/>
        <v/>
      </c>
      <c r="J592" s="242"/>
      <c r="K592" s="259" t="str">
        <f t="shared" si="51"/>
        <v/>
      </c>
      <c r="L592" s="242"/>
      <c r="M592" s="242"/>
      <c r="N592" s="241" t="str">
        <f t="shared" si="54"/>
        <v/>
      </c>
    </row>
    <row r="593" spans="1:14" hidden="1">
      <c r="A593" s="244"/>
      <c r="B593"/>
      <c r="C593"/>
      <c r="D593"/>
      <c r="E593" s="248"/>
      <c r="F593" s="246"/>
      <c r="G593"/>
      <c r="H593" s="240" t="str">
        <f t="shared" si="52"/>
        <v/>
      </c>
      <c r="I593" s="241" t="str">
        <f t="shared" si="53"/>
        <v/>
      </c>
      <c r="J593" s="242"/>
      <c r="K593" s="259" t="str">
        <f t="shared" si="51"/>
        <v/>
      </c>
      <c r="L593" s="242"/>
      <c r="M593" s="242"/>
      <c r="N593" s="241" t="str">
        <f t="shared" si="54"/>
        <v/>
      </c>
    </row>
    <row r="594" spans="1:14" hidden="1">
      <c r="A594" s="244"/>
      <c r="B594"/>
      <c r="C594"/>
      <c r="D594"/>
      <c r="E594" s="248"/>
      <c r="F594" s="246"/>
      <c r="G594"/>
      <c r="H594" s="240" t="str">
        <f t="shared" si="52"/>
        <v/>
      </c>
      <c r="I594" s="241" t="str">
        <f t="shared" si="53"/>
        <v/>
      </c>
      <c r="J594" s="242"/>
      <c r="K594" s="259" t="str">
        <f t="shared" si="51"/>
        <v/>
      </c>
      <c r="L594" s="242"/>
      <c r="M594" s="242"/>
      <c r="N594" s="241" t="str">
        <f t="shared" si="54"/>
        <v/>
      </c>
    </row>
    <row r="595" spans="1:14" hidden="1">
      <c r="A595" s="244"/>
      <c r="B595"/>
      <c r="C595"/>
      <c r="D595"/>
      <c r="E595" s="248"/>
      <c r="F595" s="246"/>
      <c r="G595"/>
      <c r="H595" s="240" t="str">
        <f t="shared" si="52"/>
        <v/>
      </c>
      <c r="I595" s="241" t="str">
        <f t="shared" si="53"/>
        <v/>
      </c>
      <c r="J595" s="242"/>
      <c r="K595" s="259" t="str">
        <f t="shared" si="51"/>
        <v/>
      </c>
      <c r="L595" s="242"/>
      <c r="M595" s="242"/>
      <c r="N595" s="241" t="str">
        <f t="shared" si="54"/>
        <v/>
      </c>
    </row>
    <row r="596" spans="1:14" hidden="1">
      <c r="A596" s="244"/>
      <c r="B596"/>
      <c r="C596"/>
      <c r="D596"/>
      <c r="E596" s="248"/>
      <c r="F596" s="246"/>
      <c r="G596"/>
      <c r="H596" s="240" t="str">
        <f t="shared" si="52"/>
        <v/>
      </c>
      <c r="I596" s="241" t="str">
        <f t="shared" si="53"/>
        <v/>
      </c>
      <c r="J596" s="242"/>
      <c r="K596" s="259" t="str">
        <f t="shared" si="51"/>
        <v/>
      </c>
      <c r="L596" s="242"/>
      <c r="M596" s="242"/>
      <c r="N596" s="241" t="str">
        <f t="shared" si="54"/>
        <v/>
      </c>
    </row>
    <row r="597" spans="1:14" hidden="1">
      <c r="A597" s="244"/>
      <c r="B597"/>
      <c r="C597"/>
      <c r="D597"/>
      <c r="E597" s="248"/>
      <c r="F597" s="246"/>
      <c r="G597"/>
      <c r="H597" s="240" t="str">
        <f t="shared" si="52"/>
        <v/>
      </c>
      <c r="I597" s="241" t="str">
        <f t="shared" si="53"/>
        <v/>
      </c>
      <c r="J597" s="242"/>
      <c r="K597" s="259" t="str">
        <f t="shared" si="51"/>
        <v/>
      </c>
      <c r="L597" s="242"/>
      <c r="M597" s="242"/>
      <c r="N597" s="241" t="str">
        <f t="shared" si="54"/>
        <v/>
      </c>
    </row>
    <row r="598" spans="1:14" hidden="1">
      <c r="A598" s="244"/>
      <c r="B598"/>
      <c r="C598"/>
      <c r="D598"/>
      <c r="E598" s="248"/>
      <c r="F598" s="246"/>
      <c r="G598"/>
      <c r="H598" s="240" t="str">
        <f t="shared" si="52"/>
        <v/>
      </c>
      <c r="I598" s="241" t="str">
        <f t="shared" si="53"/>
        <v/>
      </c>
      <c r="J598" s="242"/>
      <c r="K598" s="259" t="str">
        <f t="shared" si="51"/>
        <v/>
      </c>
      <c r="L598" s="242"/>
      <c r="M598" s="242"/>
      <c r="N598" s="241" t="str">
        <f t="shared" si="54"/>
        <v/>
      </c>
    </row>
    <row r="599" spans="1:14" hidden="1">
      <c r="A599" s="244"/>
      <c r="B599"/>
      <c r="C599"/>
      <c r="D599"/>
      <c r="E599" s="248"/>
      <c r="F599" s="246"/>
      <c r="G599"/>
      <c r="H599" s="240" t="str">
        <f t="shared" si="52"/>
        <v/>
      </c>
      <c r="I599" s="241" t="str">
        <f t="shared" si="53"/>
        <v/>
      </c>
      <c r="J599" s="242"/>
      <c r="K599" s="259" t="str">
        <f t="shared" si="51"/>
        <v/>
      </c>
      <c r="L599" s="242"/>
      <c r="M599" s="242"/>
      <c r="N599" s="241" t="str">
        <f t="shared" si="54"/>
        <v/>
      </c>
    </row>
    <row r="600" spans="1:14" hidden="1">
      <c r="A600" s="244"/>
      <c r="B600"/>
      <c r="C600"/>
      <c r="D600"/>
      <c r="E600" s="248"/>
      <c r="F600" s="246"/>
      <c r="G600"/>
      <c r="H600" s="240" t="str">
        <f t="shared" si="52"/>
        <v/>
      </c>
      <c r="I600" s="241" t="str">
        <f t="shared" si="53"/>
        <v/>
      </c>
      <c r="J600" s="242"/>
      <c r="K600" s="259" t="str">
        <f t="shared" si="51"/>
        <v/>
      </c>
      <c r="L600" s="242"/>
      <c r="M600" s="242"/>
      <c r="N600" s="241" t="str">
        <f t="shared" si="54"/>
        <v/>
      </c>
    </row>
    <row r="601" spans="1:14" hidden="1">
      <c r="A601" s="244"/>
      <c r="B601"/>
      <c r="C601"/>
      <c r="D601"/>
      <c r="E601" s="248"/>
      <c r="F601" s="246"/>
      <c r="G601"/>
      <c r="H601" s="240" t="str">
        <f t="shared" si="52"/>
        <v/>
      </c>
      <c r="I601" s="241" t="str">
        <f t="shared" si="53"/>
        <v/>
      </c>
      <c r="J601" s="242"/>
      <c r="K601" s="259" t="str">
        <f t="shared" si="51"/>
        <v/>
      </c>
      <c r="L601" s="242"/>
      <c r="M601" s="242"/>
      <c r="N601" s="241" t="str">
        <f t="shared" si="54"/>
        <v/>
      </c>
    </row>
    <row r="602" spans="1:14" hidden="1">
      <c r="A602" s="244"/>
      <c r="B602"/>
      <c r="C602"/>
      <c r="D602"/>
      <c r="E602" s="248"/>
      <c r="F602" s="246"/>
      <c r="G602"/>
      <c r="H602" s="240" t="str">
        <f t="shared" si="52"/>
        <v/>
      </c>
      <c r="I602" s="241" t="str">
        <f t="shared" si="53"/>
        <v/>
      </c>
      <c r="J602" s="242"/>
      <c r="K602" s="259" t="str">
        <f t="shared" si="51"/>
        <v/>
      </c>
      <c r="L602" s="242"/>
      <c r="M602" s="242"/>
      <c r="N602" s="241" t="str">
        <f t="shared" si="54"/>
        <v/>
      </c>
    </row>
    <row r="603" spans="1:14" hidden="1">
      <c r="A603" s="244"/>
      <c r="B603"/>
      <c r="C603"/>
      <c r="D603"/>
      <c r="E603" s="248"/>
      <c r="F603" s="246"/>
      <c r="G603"/>
      <c r="H603" s="240" t="str">
        <f t="shared" si="52"/>
        <v/>
      </c>
      <c r="I603" s="241" t="str">
        <f t="shared" si="53"/>
        <v/>
      </c>
      <c r="J603" s="242"/>
      <c r="K603" s="259" t="str">
        <f t="shared" si="51"/>
        <v/>
      </c>
      <c r="L603" s="242"/>
      <c r="M603" s="242"/>
      <c r="N603" s="241" t="str">
        <f t="shared" si="54"/>
        <v/>
      </c>
    </row>
    <row r="604" spans="1:14" hidden="1">
      <c r="A604" s="244"/>
      <c r="B604"/>
      <c r="C604"/>
      <c r="D604"/>
      <c r="E604" s="248"/>
      <c r="F604" s="246"/>
      <c r="G604"/>
      <c r="H604" s="240" t="str">
        <f t="shared" si="52"/>
        <v/>
      </c>
      <c r="I604" s="241" t="str">
        <f t="shared" si="53"/>
        <v/>
      </c>
      <c r="J604" s="242"/>
      <c r="K604" s="259" t="str">
        <f t="shared" si="51"/>
        <v/>
      </c>
      <c r="L604" s="242"/>
      <c r="M604" s="242"/>
      <c r="N604" s="241" t="str">
        <f t="shared" si="54"/>
        <v/>
      </c>
    </row>
    <row r="605" spans="1:14" hidden="1">
      <c r="A605" s="244"/>
      <c r="B605"/>
      <c r="C605"/>
      <c r="D605"/>
      <c r="E605" s="248"/>
      <c r="F605" s="246"/>
      <c r="G605"/>
      <c r="H605" s="240" t="str">
        <f t="shared" si="52"/>
        <v/>
      </c>
      <c r="I605" s="241" t="str">
        <f t="shared" si="53"/>
        <v/>
      </c>
      <c r="J605" s="242"/>
      <c r="K605" s="259" t="str">
        <f t="shared" si="51"/>
        <v/>
      </c>
      <c r="L605" s="242"/>
      <c r="M605" s="242"/>
      <c r="N605" s="241" t="str">
        <f t="shared" si="54"/>
        <v/>
      </c>
    </row>
    <row r="606" spans="1:14" hidden="1">
      <c r="A606" s="244"/>
      <c r="B606"/>
      <c r="C606"/>
      <c r="D606"/>
      <c r="E606" s="248"/>
      <c r="F606" s="246"/>
      <c r="G606"/>
      <c r="H606" s="240" t="str">
        <f t="shared" si="52"/>
        <v/>
      </c>
      <c r="I606" s="241" t="str">
        <f t="shared" si="53"/>
        <v/>
      </c>
      <c r="J606" s="242"/>
      <c r="K606" s="259" t="str">
        <f t="shared" si="51"/>
        <v/>
      </c>
      <c r="L606" s="242"/>
      <c r="M606" s="242"/>
      <c r="N606" s="241" t="str">
        <f t="shared" si="54"/>
        <v/>
      </c>
    </row>
    <row r="607" spans="1:14" hidden="1">
      <c r="A607" s="244"/>
      <c r="B607"/>
      <c r="C607"/>
      <c r="D607"/>
      <c r="E607" s="248"/>
      <c r="F607" s="246"/>
      <c r="G607"/>
      <c r="H607" s="240" t="str">
        <f t="shared" si="52"/>
        <v/>
      </c>
      <c r="I607" s="241" t="str">
        <f t="shared" si="53"/>
        <v/>
      </c>
      <c r="J607" s="242"/>
      <c r="K607" s="259" t="str">
        <f t="shared" si="51"/>
        <v/>
      </c>
      <c r="L607" s="242"/>
      <c r="M607" s="242"/>
      <c r="N607" s="241" t="str">
        <f t="shared" si="54"/>
        <v/>
      </c>
    </row>
    <row r="608" spans="1:14" hidden="1">
      <c r="A608" s="244"/>
      <c r="B608"/>
      <c r="C608"/>
      <c r="D608"/>
      <c r="E608" s="248"/>
      <c r="F608" s="246"/>
      <c r="G608"/>
      <c r="H608" s="240" t="str">
        <f t="shared" si="52"/>
        <v/>
      </c>
      <c r="I608" s="241" t="str">
        <f t="shared" si="53"/>
        <v/>
      </c>
      <c r="J608" s="242"/>
      <c r="K608" s="259" t="str">
        <f t="shared" si="51"/>
        <v/>
      </c>
      <c r="L608" s="242"/>
      <c r="M608" s="242"/>
      <c r="N608" s="241" t="str">
        <f t="shared" si="54"/>
        <v/>
      </c>
    </row>
    <row r="609" spans="1:14" hidden="1">
      <c r="A609" s="244"/>
      <c r="B609"/>
      <c r="C609"/>
      <c r="D609"/>
      <c r="E609" s="248"/>
      <c r="F609" s="246"/>
      <c r="G609"/>
      <c r="H609" s="240" t="str">
        <f t="shared" si="52"/>
        <v/>
      </c>
      <c r="I609" s="241" t="str">
        <f t="shared" si="53"/>
        <v/>
      </c>
      <c r="J609" s="242"/>
      <c r="K609" s="259" t="str">
        <f t="shared" si="51"/>
        <v/>
      </c>
      <c r="L609" s="242"/>
      <c r="M609" s="242"/>
      <c r="N609" s="241" t="str">
        <f t="shared" si="54"/>
        <v/>
      </c>
    </row>
    <row r="610" spans="1:14" hidden="1">
      <c r="A610" s="244"/>
      <c r="B610"/>
      <c r="C610"/>
      <c r="D610"/>
      <c r="E610" s="248"/>
      <c r="F610" s="246"/>
      <c r="G610"/>
      <c r="H610" s="240" t="str">
        <f t="shared" si="52"/>
        <v/>
      </c>
      <c r="I610" s="241" t="str">
        <f t="shared" si="53"/>
        <v/>
      </c>
      <c r="J610" s="242"/>
      <c r="K610" s="259" t="str">
        <f t="shared" si="51"/>
        <v/>
      </c>
      <c r="L610" s="242"/>
      <c r="M610" s="242"/>
      <c r="N610" s="241" t="str">
        <f t="shared" si="54"/>
        <v/>
      </c>
    </row>
    <row r="611" spans="1:14" hidden="1">
      <c r="A611" s="244"/>
      <c r="B611"/>
      <c r="C611"/>
      <c r="D611"/>
      <c r="E611" s="248"/>
      <c r="F611" s="246"/>
      <c r="G611"/>
      <c r="H611" s="240" t="str">
        <f t="shared" si="52"/>
        <v/>
      </c>
      <c r="I611" s="241" t="str">
        <f t="shared" si="53"/>
        <v/>
      </c>
      <c r="J611" s="242"/>
      <c r="K611" s="259" t="str">
        <f t="shared" si="51"/>
        <v/>
      </c>
      <c r="L611" s="242"/>
      <c r="M611" s="242"/>
      <c r="N611" s="241" t="str">
        <f t="shared" si="54"/>
        <v/>
      </c>
    </row>
    <row r="612" spans="1:14" hidden="1">
      <c r="A612" s="244"/>
      <c r="B612"/>
      <c r="C612"/>
      <c r="D612"/>
      <c r="E612" s="248"/>
      <c r="F612" s="246"/>
      <c r="G612"/>
      <c r="H612" s="240" t="str">
        <f t="shared" si="52"/>
        <v/>
      </c>
      <c r="I612" s="241" t="str">
        <f t="shared" si="53"/>
        <v/>
      </c>
      <c r="J612" s="242"/>
      <c r="K612" s="259" t="str">
        <f t="shared" si="51"/>
        <v/>
      </c>
      <c r="L612" s="242"/>
      <c r="M612" s="242"/>
      <c r="N612" s="241" t="str">
        <f t="shared" si="54"/>
        <v/>
      </c>
    </row>
    <row r="613" spans="1:14" hidden="1">
      <c r="A613" s="244"/>
      <c r="B613"/>
      <c r="C613"/>
      <c r="D613"/>
      <c r="E613" s="248"/>
      <c r="F613" s="246"/>
      <c r="G613"/>
      <c r="H613" s="240" t="str">
        <f t="shared" si="52"/>
        <v/>
      </c>
      <c r="I613" s="241" t="str">
        <f t="shared" si="53"/>
        <v/>
      </c>
      <c r="J613" s="242"/>
      <c r="K613" s="259" t="str">
        <f t="shared" si="51"/>
        <v/>
      </c>
      <c r="L613" s="242"/>
      <c r="M613" s="242"/>
      <c r="N613" s="241" t="str">
        <f t="shared" si="54"/>
        <v/>
      </c>
    </row>
    <row r="614" spans="1:14" hidden="1">
      <c r="A614" s="244"/>
      <c r="B614"/>
      <c r="C614"/>
      <c r="D614"/>
      <c r="E614" s="248"/>
      <c r="F614" s="246"/>
      <c r="G614"/>
      <c r="H614" s="240" t="str">
        <f t="shared" si="52"/>
        <v/>
      </c>
      <c r="I614" s="241" t="str">
        <f t="shared" si="53"/>
        <v/>
      </c>
      <c r="J614" s="242"/>
      <c r="K614" s="259" t="str">
        <f t="shared" si="51"/>
        <v/>
      </c>
      <c r="L614" s="242"/>
      <c r="M614" s="242"/>
      <c r="N614" s="241" t="str">
        <f t="shared" si="54"/>
        <v/>
      </c>
    </row>
    <row r="615" spans="1:14" hidden="1">
      <c r="A615" s="244"/>
      <c r="B615"/>
      <c r="C615"/>
      <c r="D615"/>
      <c r="E615" s="248"/>
      <c r="F615" s="246"/>
      <c r="G615"/>
      <c r="H615" s="240" t="str">
        <f t="shared" si="52"/>
        <v/>
      </c>
      <c r="I615" s="241" t="str">
        <f t="shared" si="53"/>
        <v/>
      </c>
      <c r="J615" s="242"/>
      <c r="K615" s="259" t="str">
        <f t="shared" si="51"/>
        <v/>
      </c>
      <c r="L615" s="242"/>
      <c r="M615" s="242"/>
      <c r="N615" s="241" t="str">
        <f t="shared" si="54"/>
        <v/>
      </c>
    </row>
    <row r="616" spans="1:14" hidden="1">
      <c r="A616" s="244"/>
      <c r="B616"/>
      <c r="C616"/>
      <c r="D616"/>
      <c r="E616" s="248"/>
      <c r="F616" s="246"/>
      <c r="G616"/>
      <c r="H616" s="240" t="str">
        <f t="shared" si="52"/>
        <v/>
      </c>
      <c r="I616" s="241" t="str">
        <f t="shared" si="53"/>
        <v/>
      </c>
      <c r="J616" s="242"/>
      <c r="K616" s="259" t="str">
        <f t="shared" si="51"/>
        <v/>
      </c>
      <c r="L616" s="242"/>
      <c r="M616" s="242"/>
      <c r="N616" s="241" t="str">
        <f t="shared" si="54"/>
        <v/>
      </c>
    </row>
    <row r="617" spans="1:14" hidden="1">
      <c r="A617" s="244"/>
      <c r="B617"/>
      <c r="C617"/>
      <c r="D617"/>
      <c r="E617" s="248"/>
      <c r="F617" s="246"/>
      <c r="G617"/>
      <c r="H617" s="240" t="str">
        <f t="shared" si="52"/>
        <v/>
      </c>
      <c r="I617" s="241" t="str">
        <f t="shared" si="53"/>
        <v/>
      </c>
      <c r="J617" s="242"/>
      <c r="K617" s="259" t="str">
        <f t="shared" si="51"/>
        <v/>
      </c>
      <c r="L617" s="242"/>
      <c r="M617" s="242"/>
      <c r="N617" s="241" t="str">
        <f t="shared" si="54"/>
        <v/>
      </c>
    </row>
    <row r="618" spans="1:14" hidden="1">
      <c r="A618" s="244"/>
      <c r="B618"/>
      <c r="C618"/>
      <c r="D618"/>
      <c r="E618" s="248"/>
      <c r="F618" s="246"/>
      <c r="G618"/>
      <c r="H618" s="240" t="str">
        <f t="shared" si="52"/>
        <v/>
      </c>
      <c r="I618" s="241" t="str">
        <f t="shared" si="53"/>
        <v/>
      </c>
      <c r="J618" s="242"/>
      <c r="K618" s="259" t="str">
        <f t="shared" si="51"/>
        <v/>
      </c>
      <c r="L618" s="242"/>
      <c r="M618" s="242"/>
      <c r="N618" s="241" t="str">
        <f t="shared" si="54"/>
        <v/>
      </c>
    </row>
    <row r="619" spans="1:14" hidden="1">
      <c r="A619" s="244"/>
      <c r="B619"/>
      <c r="C619"/>
      <c r="D619"/>
      <c r="E619" s="248"/>
      <c r="F619" s="246"/>
      <c r="G619"/>
      <c r="H619" s="240" t="str">
        <f t="shared" si="52"/>
        <v/>
      </c>
      <c r="I619" s="241" t="str">
        <f t="shared" ref="I619:I620" si="55">IF(E619&gt;0,IF(J619="",4600,""),"")</f>
        <v/>
      </c>
      <c r="J619" s="242"/>
      <c r="K619" s="259" t="str">
        <f t="shared" si="51"/>
        <v/>
      </c>
      <c r="L619" s="242"/>
      <c r="M619" s="242"/>
      <c r="N619" s="241" t="str">
        <f t="shared" si="54"/>
        <v/>
      </c>
    </row>
    <row r="620" spans="1:14" hidden="1">
      <c r="A620" s="244"/>
      <c r="B620"/>
      <c r="C620"/>
      <c r="D620"/>
      <c r="E620" s="248"/>
      <c r="F620" s="246"/>
      <c r="G620"/>
      <c r="H620" s="240" t="str">
        <f t="shared" si="52"/>
        <v/>
      </c>
      <c r="I620" s="241" t="str">
        <f t="shared" si="55"/>
        <v/>
      </c>
      <c r="J620" s="242"/>
      <c r="K620" s="259" t="str">
        <f t="shared" si="51"/>
        <v/>
      </c>
      <c r="L620" s="242"/>
      <c r="M620" s="242"/>
      <c r="N620" s="241" t="str">
        <f t="shared" si="54"/>
        <v/>
      </c>
    </row>
    <row r="621" spans="1:14" hidden="1">
      <c r="A621" s="244"/>
      <c r="B621" s="18"/>
      <c r="C621" s="18"/>
      <c r="D621" s="18"/>
      <c r="E621" s="248"/>
      <c r="F621" s="246"/>
      <c r="G621" s="18"/>
      <c r="H621" s="240" t="str">
        <f t="shared" ref="H621:H649" si="56">IF(D621&gt;0,4000,"")</f>
        <v/>
      </c>
      <c r="I621" s="241" t="str">
        <f t="shared" ref="I621:I649" si="57">IF(E621&gt;0,IF(J621="",4600,""),"")</f>
        <v/>
      </c>
      <c r="J621" s="242"/>
      <c r="K621" s="259" t="str">
        <f t="shared" si="51"/>
        <v/>
      </c>
      <c r="L621" s="242"/>
      <c r="M621" s="242"/>
      <c r="N621" s="241" t="str">
        <f t="shared" ref="N621:N649" si="58">IF(D621&gt;0,1000,"")</f>
        <v/>
      </c>
    </row>
    <row r="622" spans="1:14" hidden="1">
      <c r="A622" s="243"/>
      <c r="B622" s="18"/>
      <c r="C622" s="18"/>
      <c r="D622" s="18"/>
      <c r="E622" s="248"/>
      <c r="F622" s="246"/>
      <c r="G622" s="18"/>
      <c r="H622" s="240" t="str">
        <f t="shared" si="56"/>
        <v/>
      </c>
      <c r="I622" s="241" t="str">
        <f t="shared" si="57"/>
        <v/>
      </c>
      <c r="J622" s="242"/>
      <c r="K622" s="259" t="str">
        <f t="shared" si="51"/>
        <v/>
      </c>
      <c r="L622" s="242"/>
      <c r="M622" s="242"/>
      <c r="N622" s="241" t="str">
        <f t="shared" si="58"/>
        <v/>
      </c>
    </row>
    <row r="623" spans="1:14" hidden="1">
      <c r="A623" s="244"/>
      <c r="B623" s="18"/>
      <c r="C623" s="18"/>
      <c r="D623" s="18"/>
      <c r="E623" s="248"/>
      <c r="F623" s="246"/>
      <c r="G623" s="18"/>
      <c r="H623" s="240" t="str">
        <f t="shared" si="56"/>
        <v/>
      </c>
      <c r="I623" s="241" t="str">
        <f t="shared" si="57"/>
        <v/>
      </c>
      <c r="J623" s="242"/>
      <c r="K623" s="259" t="str">
        <f t="shared" si="51"/>
        <v/>
      </c>
      <c r="L623" s="242"/>
      <c r="M623" s="242"/>
      <c r="N623" s="241" t="str">
        <f t="shared" si="58"/>
        <v/>
      </c>
    </row>
    <row r="624" spans="1:14" hidden="1">
      <c r="A624" s="245"/>
      <c r="B624"/>
      <c r="C624"/>
      <c r="D624"/>
      <c r="E624" s="248"/>
      <c r="F624" s="246"/>
      <c r="G624"/>
      <c r="H624" s="240" t="str">
        <f t="shared" si="56"/>
        <v/>
      </c>
      <c r="I624" s="241" t="str">
        <f t="shared" si="57"/>
        <v/>
      </c>
      <c r="J624" s="242"/>
      <c r="K624" s="259" t="str">
        <f t="shared" si="51"/>
        <v/>
      </c>
      <c r="L624" s="242"/>
      <c r="M624" s="242"/>
      <c r="N624" s="241" t="str">
        <f t="shared" si="58"/>
        <v/>
      </c>
    </row>
    <row r="625" spans="1:14" hidden="1">
      <c r="A625" s="244"/>
      <c r="B625" s="18"/>
      <c r="C625" s="18"/>
      <c r="D625" s="18"/>
      <c r="E625" s="248"/>
      <c r="F625" s="246"/>
      <c r="G625" s="18"/>
      <c r="H625" s="240" t="str">
        <f t="shared" si="56"/>
        <v/>
      </c>
      <c r="I625" s="241" t="str">
        <f t="shared" si="57"/>
        <v/>
      </c>
      <c r="J625" s="242"/>
      <c r="K625" s="259" t="str">
        <f t="shared" si="51"/>
        <v/>
      </c>
      <c r="L625" s="242"/>
      <c r="M625" s="242"/>
      <c r="N625" s="241" t="str">
        <f t="shared" si="58"/>
        <v/>
      </c>
    </row>
    <row r="626" spans="1:14" hidden="1">
      <c r="A626" s="243"/>
      <c r="B626" s="18"/>
      <c r="C626" s="18"/>
      <c r="D626" s="18"/>
      <c r="E626" s="248"/>
      <c r="F626" s="246"/>
      <c r="G626" s="18"/>
      <c r="H626" s="240" t="str">
        <f t="shared" si="56"/>
        <v/>
      </c>
      <c r="I626" s="241" t="str">
        <f t="shared" si="57"/>
        <v/>
      </c>
      <c r="J626" s="242"/>
      <c r="K626" s="259" t="str">
        <f t="shared" si="51"/>
        <v/>
      </c>
      <c r="L626" s="242"/>
      <c r="M626" s="242"/>
      <c r="N626" s="241" t="str">
        <f t="shared" si="58"/>
        <v/>
      </c>
    </row>
    <row r="627" spans="1:14" hidden="1">
      <c r="A627" s="244"/>
      <c r="B627" s="18"/>
      <c r="C627" s="18"/>
      <c r="D627" s="18"/>
      <c r="E627" s="248"/>
      <c r="F627" s="246"/>
      <c r="G627" s="18"/>
      <c r="H627" s="240" t="str">
        <f t="shared" si="56"/>
        <v/>
      </c>
      <c r="I627" s="241" t="str">
        <f t="shared" si="57"/>
        <v/>
      </c>
      <c r="J627" s="242"/>
      <c r="K627" s="259" t="str">
        <f t="shared" si="51"/>
        <v/>
      </c>
      <c r="L627" s="242"/>
      <c r="M627" s="242"/>
      <c r="N627" s="241" t="str">
        <f t="shared" si="58"/>
        <v/>
      </c>
    </row>
    <row r="628" spans="1:14" hidden="1">
      <c r="A628" s="244"/>
      <c r="B628"/>
      <c r="C628"/>
      <c r="D628"/>
      <c r="E628" s="248"/>
      <c r="F628" s="246"/>
      <c r="G628"/>
      <c r="H628" s="240" t="str">
        <f t="shared" si="56"/>
        <v/>
      </c>
      <c r="I628" s="241" t="str">
        <f t="shared" si="57"/>
        <v/>
      </c>
      <c r="J628" s="242"/>
      <c r="K628" s="259" t="str">
        <f t="shared" si="51"/>
        <v/>
      </c>
      <c r="L628" s="242"/>
      <c r="M628" s="242"/>
      <c r="N628" s="241" t="str">
        <f t="shared" si="58"/>
        <v/>
      </c>
    </row>
    <row r="629" spans="1:14" hidden="1">
      <c r="A629" s="244"/>
      <c r="B629"/>
      <c r="C629"/>
      <c r="D629"/>
      <c r="E629" s="248"/>
      <c r="F629" s="246"/>
      <c r="G629"/>
      <c r="H629" s="240" t="str">
        <f t="shared" si="56"/>
        <v/>
      </c>
      <c r="I629" s="241" t="str">
        <f t="shared" si="57"/>
        <v/>
      </c>
      <c r="J629" s="242"/>
      <c r="K629" s="259" t="str">
        <f t="shared" si="51"/>
        <v/>
      </c>
      <c r="L629" s="242"/>
      <c r="M629" s="242"/>
      <c r="N629" s="241" t="str">
        <f t="shared" si="58"/>
        <v/>
      </c>
    </row>
    <row r="630" spans="1:14" hidden="1">
      <c r="A630" s="244"/>
      <c r="B630"/>
      <c r="C630"/>
      <c r="D630"/>
      <c r="E630" s="248"/>
      <c r="F630" s="246"/>
      <c r="G630"/>
      <c r="H630" s="240" t="str">
        <f t="shared" si="56"/>
        <v/>
      </c>
      <c r="I630" s="241" t="str">
        <f t="shared" si="57"/>
        <v/>
      </c>
      <c r="J630" s="242"/>
      <c r="K630" s="259" t="str">
        <f t="shared" si="51"/>
        <v/>
      </c>
      <c r="L630" s="242"/>
      <c r="M630" s="242"/>
      <c r="N630" s="241" t="str">
        <f t="shared" si="58"/>
        <v/>
      </c>
    </row>
    <row r="631" spans="1:14" hidden="1">
      <c r="A631" s="244"/>
      <c r="B631" s="18"/>
      <c r="C631" s="18"/>
      <c r="D631" s="18"/>
      <c r="E631" s="248"/>
      <c r="F631" s="246"/>
      <c r="G631" s="18"/>
      <c r="H631" s="240" t="str">
        <f t="shared" si="56"/>
        <v/>
      </c>
      <c r="I631" s="241" t="str">
        <f t="shared" si="57"/>
        <v/>
      </c>
      <c r="J631" s="242"/>
      <c r="K631" s="259" t="str">
        <f t="shared" si="51"/>
        <v/>
      </c>
      <c r="L631" s="242"/>
      <c r="M631" s="242"/>
      <c r="N631" s="241" t="str">
        <f t="shared" si="58"/>
        <v/>
      </c>
    </row>
    <row r="632" spans="1:14" hidden="1">
      <c r="A632" s="243"/>
      <c r="B632" s="18"/>
      <c r="C632" s="18"/>
      <c r="D632" s="18"/>
      <c r="E632" s="248"/>
      <c r="F632" s="246"/>
      <c r="G632" s="18"/>
      <c r="H632" s="240" t="str">
        <f t="shared" si="56"/>
        <v/>
      </c>
      <c r="I632" s="241" t="str">
        <f t="shared" si="57"/>
        <v/>
      </c>
      <c r="J632" s="242"/>
      <c r="K632" s="259" t="str">
        <f t="shared" si="51"/>
        <v/>
      </c>
      <c r="L632" s="242"/>
      <c r="M632" s="242"/>
      <c r="N632" s="241" t="str">
        <f t="shared" si="58"/>
        <v/>
      </c>
    </row>
    <row r="633" spans="1:14" hidden="1">
      <c r="A633" s="244"/>
      <c r="B633" s="18"/>
      <c r="C633" s="18"/>
      <c r="D633" s="18"/>
      <c r="E633" s="248"/>
      <c r="F633" s="246"/>
      <c r="G633" s="18"/>
      <c r="H633" s="240" t="str">
        <f t="shared" si="56"/>
        <v/>
      </c>
      <c r="I633" s="241" t="str">
        <f t="shared" si="57"/>
        <v/>
      </c>
      <c r="J633" s="242"/>
      <c r="K633" s="259" t="str">
        <f t="shared" si="51"/>
        <v/>
      </c>
      <c r="L633" s="242"/>
      <c r="M633" s="242"/>
      <c r="N633" s="241" t="str">
        <f t="shared" si="58"/>
        <v/>
      </c>
    </row>
    <row r="634" spans="1:14" hidden="1">
      <c r="A634" s="244"/>
      <c r="B634"/>
      <c r="C634"/>
      <c r="D634"/>
      <c r="E634" s="248"/>
      <c r="F634" s="246"/>
      <c r="G634"/>
      <c r="H634" s="240" t="str">
        <f t="shared" si="56"/>
        <v/>
      </c>
      <c r="I634" s="241" t="str">
        <f t="shared" si="57"/>
        <v/>
      </c>
      <c r="J634" s="242"/>
      <c r="K634" s="259" t="str">
        <f t="shared" si="51"/>
        <v/>
      </c>
      <c r="L634" s="242"/>
      <c r="M634" s="242"/>
      <c r="N634" s="241" t="str">
        <f t="shared" si="58"/>
        <v/>
      </c>
    </row>
    <row r="635" spans="1:14" hidden="1">
      <c r="A635" s="244"/>
      <c r="B635"/>
      <c r="C635"/>
      <c r="D635"/>
      <c r="E635" s="248"/>
      <c r="F635" s="246"/>
      <c r="G635"/>
      <c r="H635" s="240" t="str">
        <f t="shared" si="56"/>
        <v/>
      </c>
      <c r="I635" s="241" t="str">
        <f t="shared" si="57"/>
        <v/>
      </c>
      <c r="J635" s="242"/>
      <c r="K635" s="259" t="str">
        <f t="shared" si="51"/>
        <v/>
      </c>
      <c r="L635" s="242"/>
      <c r="M635" s="242"/>
      <c r="N635" s="241" t="str">
        <f t="shared" si="58"/>
        <v/>
      </c>
    </row>
    <row r="636" spans="1:14" hidden="1">
      <c r="A636" s="244"/>
      <c r="B636"/>
      <c r="C636"/>
      <c r="D636"/>
      <c r="E636" s="248"/>
      <c r="F636" s="246"/>
      <c r="G636"/>
      <c r="H636" s="240" t="str">
        <f t="shared" si="56"/>
        <v/>
      </c>
      <c r="I636" s="241" t="str">
        <f t="shared" si="57"/>
        <v/>
      </c>
      <c r="J636" s="242"/>
      <c r="K636" s="259" t="str">
        <f t="shared" si="51"/>
        <v/>
      </c>
      <c r="L636" s="242"/>
      <c r="M636" s="242"/>
      <c r="N636" s="241" t="str">
        <f t="shared" si="58"/>
        <v/>
      </c>
    </row>
    <row r="637" spans="1:14" hidden="1">
      <c r="A637" s="244"/>
      <c r="B637"/>
      <c r="C637"/>
      <c r="D637"/>
      <c r="E637" s="248"/>
      <c r="F637" s="246"/>
      <c r="G637"/>
      <c r="H637" s="240" t="str">
        <f t="shared" si="56"/>
        <v/>
      </c>
      <c r="I637" s="241" t="str">
        <f t="shared" si="57"/>
        <v/>
      </c>
      <c r="J637" s="242"/>
      <c r="K637" s="259" t="str">
        <f t="shared" si="51"/>
        <v/>
      </c>
      <c r="L637" s="242"/>
      <c r="M637" s="242"/>
      <c r="N637" s="241" t="str">
        <f t="shared" si="58"/>
        <v/>
      </c>
    </row>
    <row r="638" spans="1:14" hidden="1">
      <c r="A638" s="244"/>
      <c r="B638"/>
      <c r="C638"/>
      <c r="D638"/>
      <c r="E638" s="248"/>
      <c r="F638" s="246"/>
      <c r="G638"/>
      <c r="H638" s="240" t="str">
        <f t="shared" si="56"/>
        <v/>
      </c>
      <c r="I638" s="241" t="str">
        <f t="shared" si="57"/>
        <v/>
      </c>
      <c r="J638" s="242"/>
      <c r="K638" s="259" t="str">
        <f t="shared" si="51"/>
        <v/>
      </c>
      <c r="L638" s="242"/>
      <c r="M638" s="242"/>
      <c r="N638" s="241" t="str">
        <f t="shared" si="58"/>
        <v/>
      </c>
    </row>
    <row r="639" spans="1:14" hidden="1">
      <c r="A639" s="244"/>
      <c r="B639"/>
      <c r="C639"/>
      <c r="D639"/>
      <c r="E639" s="248"/>
      <c r="F639" s="246"/>
      <c r="G639"/>
      <c r="H639" s="240" t="str">
        <f t="shared" si="56"/>
        <v/>
      </c>
      <c r="I639" s="241" t="str">
        <f t="shared" si="57"/>
        <v/>
      </c>
      <c r="J639" s="242"/>
      <c r="K639" s="259" t="str">
        <f t="shared" si="51"/>
        <v/>
      </c>
      <c r="L639" s="242"/>
      <c r="M639" s="242"/>
      <c r="N639" s="241" t="str">
        <f t="shared" si="58"/>
        <v/>
      </c>
    </row>
    <row r="640" spans="1:14" hidden="1">
      <c r="A640" s="244"/>
      <c r="B640"/>
      <c r="C640"/>
      <c r="D640"/>
      <c r="E640" s="248"/>
      <c r="F640" s="246"/>
      <c r="G640"/>
      <c r="H640" s="240" t="str">
        <f t="shared" si="56"/>
        <v/>
      </c>
      <c r="I640" s="241" t="str">
        <f t="shared" si="57"/>
        <v/>
      </c>
      <c r="J640" s="242"/>
      <c r="K640" s="259" t="str">
        <f t="shared" si="51"/>
        <v/>
      </c>
      <c r="L640" s="242"/>
      <c r="M640" s="242"/>
      <c r="N640" s="241" t="str">
        <f t="shared" si="58"/>
        <v/>
      </c>
    </row>
    <row r="641" spans="1:14" hidden="1">
      <c r="A641" s="244"/>
      <c r="B641"/>
      <c r="C641"/>
      <c r="D641"/>
      <c r="E641" s="248"/>
      <c r="F641" s="246"/>
      <c r="G641"/>
      <c r="H641" s="240" t="str">
        <f t="shared" si="56"/>
        <v/>
      </c>
      <c r="I641" s="241" t="str">
        <f t="shared" si="57"/>
        <v/>
      </c>
      <c r="J641" s="242"/>
      <c r="K641" s="259" t="str">
        <f t="shared" si="51"/>
        <v/>
      </c>
      <c r="L641" s="242"/>
      <c r="M641" s="242"/>
      <c r="N641" s="241" t="str">
        <f t="shared" si="58"/>
        <v/>
      </c>
    </row>
    <row r="642" spans="1:14" hidden="1">
      <c r="A642" s="244"/>
      <c r="B642"/>
      <c r="C642"/>
      <c r="D642"/>
      <c r="E642" s="248"/>
      <c r="F642" s="246"/>
      <c r="G642"/>
      <c r="H642" s="240" t="str">
        <f t="shared" si="56"/>
        <v/>
      </c>
      <c r="I642" s="241" t="str">
        <f t="shared" si="57"/>
        <v/>
      </c>
      <c r="J642" s="242"/>
      <c r="K642" s="259" t="str">
        <f t="shared" si="51"/>
        <v/>
      </c>
      <c r="L642" s="242"/>
      <c r="M642" s="242"/>
      <c r="N642" s="241" t="str">
        <f t="shared" si="58"/>
        <v/>
      </c>
    </row>
    <row r="643" spans="1:14" hidden="1">
      <c r="A643" s="244"/>
      <c r="B643"/>
      <c r="C643"/>
      <c r="D643"/>
      <c r="E643" s="248"/>
      <c r="F643" s="246"/>
      <c r="G643"/>
      <c r="H643" s="240" t="str">
        <f t="shared" si="56"/>
        <v/>
      </c>
      <c r="I643" s="241" t="str">
        <f t="shared" si="57"/>
        <v/>
      </c>
      <c r="J643" s="242"/>
      <c r="K643" s="259" t="str">
        <f t="shared" si="51"/>
        <v/>
      </c>
      <c r="L643" s="242"/>
      <c r="M643" s="242"/>
      <c r="N643" s="241" t="str">
        <f t="shared" si="58"/>
        <v/>
      </c>
    </row>
    <row r="644" spans="1:14" hidden="1">
      <c r="A644" s="244"/>
      <c r="B644"/>
      <c r="C644"/>
      <c r="D644"/>
      <c r="E644" s="248"/>
      <c r="F644" s="246"/>
      <c r="G644"/>
      <c r="H644" s="240" t="str">
        <f t="shared" si="56"/>
        <v/>
      </c>
      <c r="I644" s="241" t="str">
        <f t="shared" si="57"/>
        <v/>
      </c>
      <c r="J644" s="242"/>
      <c r="K644" s="259" t="str">
        <f t="shared" ref="K644:K707" si="59">IF(F644&gt;0,IF(M644="",7000,""),"")</f>
        <v/>
      </c>
      <c r="L644" s="242"/>
      <c r="M644" s="242"/>
      <c r="N644" s="241" t="str">
        <f t="shared" si="58"/>
        <v/>
      </c>
    </row>
    <row r="645" spans="1:14" hidden="1">
      <c r="A645" s="244"/>
      <c r="B645"/>
      <c r="C645"/>
      <c r="D645"/>
      <c r="E645" s="248"/>
      <c r="F645" s="246"/>
      <c r="G645"/>
      <c r="H645" s="240" t="str">
        <f t="shared" si="56"/>
        <v/>
      </c>
      <c r="I645" s="241" t="str">
        <f t="shared" si="57"/>
        <v/>
      </c>
      <c r="J645" s="242"/>
      <c r="K645" s="259" t="str">
        <f t="shared" si="59"/>
        <v/>
      </c>
      <c r="L645" s="242"/>
      <c r="M645" s="242"/>
      <c r="N645" s="241" t="str">
        <f t="shared" si="58"/>
        <v/>
      </c>
    </row>
    <row r="646" spans="1:14" hidden="1">
      <c r="A646" s="244"/>
      <c r="B646"/>
      <c r="C646"/>
      <c r="D646"/>
      <c r="E646" s="248"/>
      <c r="F646" s="246"/>
      <c r="G646"/>
      <c r="H646" s="240" t="str">
        <f t="shared" si="56"/>
        <v/>
      </c>
      <c r="I646" s="241" t="str">
        <f t="shared" si="57"/>
        <v/>
      </c>
      <c r="J646" s="242"/>
      <c r="K646" s="259" t="str">
        <f t="shared" si="59"/>
        <v/>
      </c>
      <c r="L646" s="242"/>
      <c r="M646" s="242"/>
      <c r="N646" s="241" t="str">
        <f t="shared" si="58"/>
        <v/>
      </c>
    </row>
    <row r="647" spans="1:14" hidden="1">
      <c r="A647" s="244"/>
      <c r="B647"/>
      <c r="C647"/>
      <c r="D647"/>
      <c r="E647" s="248"/>
      <c r="F647" s="246"/>
      <c r="G647"/>
      <c r="H647" s="240" t="str">
        <f t="shared" si="56"/>
        <v/>
      </c>
      <c r="I647" s="241" t="str">
        <f t="shared" si="57"/>
        <v/>
      </c>
      <c r="J647" s="242"/>
      <c r="K647" s="259" t="str">
        <f t="shared" si="59"/>
        <v/>
      </c>
      <c r="L647" s="242"/>
      <c r="M647" s="242"/>
      <c r="N647" s="241" t="str">
        <f t="shared" si="58"/>
        <v/>
      </c>
    </row>
    <row r="648" spans="1:14" hidden="1">
      <c r="A648" s="244"/>
      <c r="B648"/>
      <c r="C648"/>
      <c r="D648"/>
      <c r="E648" s="248"/>
      <c r="F648" s="246"/>
      <c r="G648"/>
      <c r="H648" s="240" t="str">
        <f t="shared" si="56"/>
        <v/>
      </c>
      <c r="I648" s="241" t="str">
        <f t="shared" si="57"/>
        <v/>
      </c>
      <c r="J648" s="242"/>
      <c r="K648" s="259" t="str">
        <f t="shared" si="59"/>
        <v/>
      </c>
      <c r="L648" s="242"/>
      <c r="M648" s="242"/>
      <c r="N648" s="241" t="str">
        <f t="shared" si="58"/>
        <v/>
      </c>
    </row>
    <row r="649" spans="1:14" hidden="1">
      <c r="A649" s="244"/>
      <c r="B649" s="18"/>
      <c r="C649" s="18"/>
      <c r="D649" s="18"/>
      <c r="E649" s="248"/>
      <c r="F649" s="246"/>
      <c r="G649" s="18"/>
      <c r="H649" s="240" t="str">
        <f t="shared" si="56"/>
        <v/>
      </c>
      <c r="I649" s="241" t="str">
        <f t="shared" si="57"/>
        <v/>
      </c>
      <c r="J649" s="242"/>
      <c r="K649" s="259" t="str">
        <f t="shared" si="59"/>
        <v/>
      </c>
      <c r="L649" s="242"/>
      <c r="M649" s="242"/>
      <c r="N649" s="241" t="str">
        <f t="shared" si="58"/>
        <v/>
      </c>
    </row>
    <row r="650" spans="1:14" hidden="1">
      <c r="A650" s="243"/>
      <c r="B650" s="18"/>
      <c r="C650" s="18"/>
      <c r="D650" s="18"/>
      <c r="E650" s="248"/>
      <c r="F650" s="246"/>
      <c r="G650" s="18"/>
      <c r="H650" s="240" t="str">
        <f t="shared" ref="H650:H713" si="60">IF(D650&gt;0,4000,"")</f>
        <v/>
      </c>
      <c r="I650" s="241" t="str">
        <f t="shared" ref="I650:I713" si="61">IF(E650&gt;0,IF(J650="",4600,""),"")</f>
        <v/>
      </c>
      <c r="J650" s="242"/>
      <c r="K650" s="259" t="str">
        <f t="shared" si="59"/>
        <v/>
      </c>
      <c r="L650" s="242"/>
      <c r="M650" s="242"/>
      <c r="N650" s="241" t="str">
        <f t="shared" ref="N650:N713" si="62">IF(D650&gt;0,1000,"")</f>
        <v/>
      </c>
    </row>
    <row r="651" spans="1:14" hidden="1">
      <c r="A651" s="244"/>
      <c r="B651" s="18"/>
      <c r="C651" s="18"/>
      <c r="D651" s="18"/>
      <c r="E651" s="248"/>
      <c r="F651" s="246"/>
      <c r="G651" s="18"/>
      <c r="H651" s="240" t="str">
        <f t="shared" si="60"/>
        <v/>
      </c>
      <c r="I651" s="241" t="str">
        <f t="shared" si="61"/>
        <v/>
      </c>
      <c r="J651" s="242"/>
      <c r="K651" s="259" t="str">
        <f t="shared" si="59"/>
        <v/>
      </c>
      <c r="L651" s="242"/>
      <c r="M651" s="242"/>
      <c r="N651" s="241" t="str">
        <f t="shared" si="62"/>
        <v/>
      </c>
    </row>
    <row r="652" spans="1:14" hidden="1">
      <c r="A652" s="244"/>
      <c r="B652"/>
      <c r="C652"/>
      <c r="D652"/>
      <c r="E652" s="248"/>
      <c r="F652" s="246"/>
      <c r="G652"/>
      <c r="H652" s="240" t="str">
        <f t="shared" si="60"/>
        <v/>
      </c>
      <c r="I652" s="241" t="str">
        <f t="shared" si="61"/>
        <v/>
      </c>
      <c r="J652" s="242"/>
      <c r="K652" s="259" t="str">
        <f t="shared" si="59"/>
        <v/>
      </c>
      <c r="L652" s="242"/>
      <c r="M652" s="242"/>
      <c r="N652" s="241" t="str">
        <f t="shared" si="62"/>
        <v/>
      </c>
    </row>
    <row r="653" spans="1:14" hidden="1">
      <c r="A653" s="244"/>
      <c r="B653"/>
      <c r="C653"/>
      <c r="D653"/>
      <c r="E653" s="248"/>
      <c r="F653" s="246"/>
      <c r="G653"/>
      <c r="H653" s="240" t="str">
        <f t="shared" si="60"/>
        <v/>
      </c>
      <c r="I653" s="241" t="str">
        <f t="shared" si="61"/>
        <v/>
      </c>
      <c r="J653" s="242"/>
      <c r="K653" s="259" t="str">
        <f t="shared" si="59"/>
        <v/>
      </c>
      <c r="L653" s="242"/>
      <c r="M653" s="242"/>
      <c r="N653" s="241" t="str">
        <f t="shared" si="62"/>
        <v/>
      </c>
    </row>
    <row r="654" spans="1:14" hidden="1">
      <c r="A654" s="244"/>
      <c r="B654"/>
      <c r="C654"/>
      <c r="D654"/>
      <c r="E654" s="248"/>
      <c r="F654" s="246"/>
      <c r="G654"/>
      <c r="H654" s="240" t="str">
        <f t="shared" si="60"/>
        <v/>
      </c>
      <c r="I654" s="241" t="str">
        <f t="shared" si="61"/>
        <v/>
      </c>
      <c r="J654" s="242"/>
      <c r="K654" s="259" t="str">
        <f t="shared" si="59"/>
        <v/>
      </c>
      <c r="L654" s="242"/>
      <c r="M654" s="242"/>
      <c r="N654" s="241" t="str">
        <f t="shared" si="62"/>
        <v/>
      </c>
    </row>
    <row r="655" spans="1:14" hidden="1">
      <c r="A655" s="244"/>
      <c r="B655"/>
      <c r="C655"/>
      <c r="D655"/>
      <c r="E655" s="248"/>
      <c r="F655" s="246"/>
      <c r="G655"/>
      <c r="H655" s="240" t="str">
        <f t="shared" si="60"/>
        <v/>
      </c>
      <c r="I655" s="241" t="str">
        <f t="shared" si="61"/>
        <v/>
      </c>
      <c r="J655" s="242"/>
      <c r="K655" s="259" t="str">
        <f t="shared" si="59"/>
        <v/>
      </c>
      <c r="L655" s="242"/>
      <c r="M655" s="242"/>
      <c r="N655" s="241" t="str">
        <f t="shared" si="62"/>
        <v/>
      </c>
    </row>
    <row r="656" spans="1:14" hidden="1">
      <c r="A656" s="244"/>
      <c r="B656"/>
      <c r="C656"/>
      <c r="D656"/>
      <c r="E656" s="248"/>
      <c r="F656" s="246"/>
      <c r="G656"/>
      <c r="H656" s="240" t="str">
        <f t="shared" si="60"/>
        <v/>
      </c>
      <c r="I656" s="241" t="str">
        <f t="shared" si="61"/>
        <v/>
      </c>
      <c r="J656" s="242"/>
      <c r="K656" s="259" t="str">
        <f t="shared" si="59"/>
        <v/>
      </c>
      <c r="L656" s="242"/>
      <c r="M656" s="242"/>
      <c r="N656" s="241" t="str">
        <f t="shared" si="62"/>
        <v/>
      </c>
    </row>
    <row r="657" spans="1:14" hidden="1">
      <c r="A657" s="244"/>
      <c r="B657"/>
      <c r="C657"/>
      <c r="D657"/>
      <c r="E657" s="248"/>
      <c r="F657" s="246"/>
      <c r="G657"/>
      <c r="H657" s="240" t="str">
        <f t="shared" si="60"/>
        <v/>
      </c>
      <c r="I657" s="241" t="str">
        <f t="shared" si="61"/>
        <v/>
      </c>
      <c r="J657" s="242"/>
      <c r="K657" s="259" t="str">
        <f t="shared" si="59"/>
        <v/>
      </c>
      <c r="L657" s="242"/>
      <c r="M657" s="242"/>
      <c r="N657" s="241" t="str">
        <f t="shared" si="62"/>
        <v/>
      </c>
    </row>
    <row r="658" spans="1:14" hidden="1">
      <c r="A658" s="244"/>
      <c r="B658"/>
      <c r="C658"/>
      <c r="D658"/>
      <c r="E658" s="248"/>
      <c r="F658" s="246"/>
      <c r="G658"/>
      <c r="H658" s="240" t="str">
        <f t="shared" si="60"/>
        <v/>
      </c>
      <c r="I658" s="241" t="str">
        <f t="shared" si="61"/>
        <v/>
      </c>
      <c r="J658" s="242"/>
      <c r="K658" s="259" t="str">
        <f t="shared" si="59"/>
        <v/>
      </c>
      <c r="L658" s="242"/>
      <c r="M658" s="242"/>
      <c r="N658" s="241" t="str">
        <f t="shared" si="62"/>
        <v/>
      </c>
    </row>
    <row r="659" spans="1:14" hidden="1">
      <c r="A659" s="244"/>
      <c r="B659"/>
      <c r="C659"/>
      <c r="D659"/>
      <c r="E659" s="248"/>
      <c r="F659" s="246"/>
      <c r="G659"/>
      <c r="H659" s="240" t="str">
        <f t="shared" si="60"/>
        <v/>
      </c>
      <c r="I659" s="241" t="str">
        <f t="shared" si="61"/>
        <v/>
      </c>
      <c r="J659" s="242"/>
      <c r="K659" s="259" t="str">
        <f t="shared" si="59"/>
        <v/>
      </c>
      <c r="L659" s="242"/>
      <c r="M659" s="242"/>
      <c r="N659" s="241" t="str">
        <f t="shared" si="62"/>
        <v/>
      </c>
    </row>
    <row r="660" spans="1:14" hidden="1">
      <c r="A660" s="244"/>
      <c r="B660"/>
      <c r="C660"/>
      <c r="D660"/>
      <c r="E660" s="248"/>
      <c r="F660" s="246"/>
      <c r="G660"/>
      <c r="H660" s="240" t="str">
        <f t="shared" si="60"/>
        <v/>
      </c>
      <c r="I660" s="241" t="str">
        <f t="shared" si="61"/>
        <v/>
      </c>
      <c r="J660" s="242"/>
      <c r="K660" s="259" t="str">
        <f t="shared" si="59"/>
        <v/>
      </c>
      <c r="L660" s="242"/>
      <c r="M660" s="242"/>
      <c r="N660" s="241" t="str">
        <f t="shared" si="62"/>
        <v/>
      </c>
    </row>
    <row r="661" spans="1:14" hidden="1">
      <c r="A661" s="244"/>
      <c r="B661"/>
      <c r="C661"/>
      <c r="D661"/>
      <c r="E661" s="248"/>
      <c r="F661" s="246"/>
      <c r="G661"/>
      <c r="H661" s="240" t="str">
        <f t="shared" si="60"/>
        <v/>
      </c>
      <c r="I661" s="241" t="str">
        <f t="shared" si="61"/>
        <v/>
      </c>
      <c r="J661" s="242"/>
      <c r="K661" s="259" t="str">
        <f t="shared" si="59"/>
        <v/>
      </c>
      <c r="L661" s="242"/>
      <c r="M661" s="242"/>
      <c r="N661" s="241" t="str">
        <f t="shared" si="62"/>
        <v/>
      </c>
    </row>
    <row r="662" spans="1:14" hidden="1">
      <c r="A662" s="244"/>
      <c r="B662"/>
      <c r="C662"/>
      <c r="D662"/>
      <c r="E662" s="248"/>
      <c r="F662" s="246"/>
      <c r="G662"/>
      <c r="H662" s="240" t="str">
        <f t="shared" si="60"/>
        <v/>
      </c>
      <c r="I662" s="241" t="str">
        <f t="shared" si="61"/>
        <v/>
      </c>
      <c r="J662" s="242"/>
      <c r="K662" s="259" t="str">
        <f t="shared" si="59"/>
        <v/>
      </c>
      <c r="L662" s="242"/>
      <c r="M662" s="242"/>
      <c r="N662" s="241" t="str">
        <f t="shared" si="62"/>
        <v/>
      </c>
    </row>
    <row r="663" spans="1:14" hidden="1">
      <c r="A663" s="244"/>
      <c r="B663" s="18"/>
      <c r="C663" s="18"/>
      <c r="D663" s="18"/>
      <c r="E663" s="248"/>
      <c r="F663" s="246"/>
      <c r="G663" s="18"/>
      <c r="H663" s="240" t="str">
        <f t="shared" si="60"/>
        <v/>
      </c>
      <c r="I663" s="241" t="str">
        <f t="shared" si="61"/>
        <v/>
      </c>
      <c r="J663" s="242"/>
      <c r="K663" s="259" t="str">
        <f t="shared" si="59"/>
        <v/>
      </c>
      <c r="L663" s="242"/>
      <c r="M663" s="242"/>
      <c r="N663" s="241" t="str">
        <f t="shared" si="62"/>
        <v/>
      </c>
    </row>
    <row r="664" spans="1:14" hidden="1">
      <c r="A664" s="243"/>
      <c r="B664" s="18"/>
      <c r="C664" s="18"/>
      <c r="D664" s="18"/>
      <c r="E664" s="248"/>
      <c r="F664" s="246"/>
      <c r="G664" s="18"/>
      <c r="H664" s="240" t="str">
        <f t="shared" si="60"/>
        <v/>
      </c>
      <c r="I664" s="241" t="str">
        <f t="shared" si="61"/>
        <v/>
      </c>
      <c r="J664" s="242"/>
      <c r="K664" s="259" t="str">
        <f t="shared" si="59"/>
        <v/>
      </c>
      <c r="L664" s="242"/>
      <c r="M664" s="242"/>
      <c r="N664" s="241" t="str">
        <f t="shared" si="62"/>
        <v/>
      </c>
    </row>
    <row r="665" spans="1:14" hidden="1">
      <c r="A665" s="244"/>
      <c r="B665" s="18"/>
      <c r="C665" s="18"/>
      <c r="D665" s="18"/>
      <c r="E665" s="248"/>
      <c r="F665" s="246"/>
      <c r="G665" s="18"/>
      <c r="H665" s="240" t="str">
        <f t="shared" si="60"/>
        <v/>
      </c>
      <c r="I665" s="241" t="str">
        <f t="shared" si="61"/>
        <v/>
      </c>
      <c r="J665" s="242"/>
      <c r="K665" s="259" t="str">
        <f t="shared" si="59"/>
        <v/>
      </c>
      <c r="L665" s="242"/>
      <c r="M665" s="242"/>
      <c r="N665" s="241" t="str">
        <f t="shared" si="62"/>
        <v/>
      </c>
    </row>
    <row r="666" spans="1:14" hidden="1">
      <c r="A666" s="244"/>
      <c r="B666"/>
      <c r="C666"/>
      <c r="D666"/>
      <c r="E666" s="248"/>
      <c r="F666" s="246"/>
      <c r="G666"/>
      <c r="H666" s="240" t="str">
        <f t="shared" si="60"/>
        <v/>
      </c>
      <c r="I666" s="241" t="str">
        <f t="shared" si="61"/>
        <v/>
      </c>
      <c r="J666" s="242"/>
      <c r="K666" s="259" t="str">
        <f t="shared" si="59"/>
        <v/>
      </c>
      <c r="L666" s="242"/>
      <c r="M666" s="242"/>
      <c r="N666" s="241" t="str">
        <f t="shared" si="62"/>
        <v/>
      </c>
    </row>
    <row r="667" spans="1:14" hidden="1">
      <c r="A667" s="244"/>
      <c r="B667"/>
      <c r="C667"/>
      <c r="D667"/>
      <c r="E667" s="248"/>
      <c r="F667" s="246"/>
      <c r="G667"/>
      <c r="H667" s="240" t="str">
        <f t="shared" si="60"/>
        <v/>
      </c>
      <c r="I667" s="241" t="str">
        <f t="shared" si="61"/>
        <v/>
      </c>
      <c r="J667" s="242"/>
      <c r="K667" s="259" t="str">
        <f t="shared" si="59"/>
        <v/>
      </c>
      <c r="L667" s="242"/>
      <c r="M667" s="242"/>
      <c r="N667" s="241" t="str">
        <f t="shared" si="62"/>
        <v/>
      </c>
    </row>
    <row r="668" spans="1:14" hidden="1">
      <c r="A668" s="244"/>
      <c r="B668" s="18"/>
      <c r="C668" s="18"/>
      <c r="D668" s="18"/>
      <c r="E668" s="248"/>
      <c r="F668" s="246"/>
      <c r="G668" s="18"/>
      <c r="H668" s="240" t="str">
        <f t="shared" si="60"/>
        <v/>
      </c>
      <c r="I668" s="241" t="str">
        <f t="shared" si="61"/>
        <v/>
      </c>
      <c r="J668" s="242"/>
      <c r="K668" s="259" t="str">
        <f t="shared" si="59"/>
        <v/>
      </c>
      <c r="L668" s="242"/>
      <c r="M668" s="242"/>
      <c r="N668" s="241" t="str">
        <f t="shared" si="62"/>
        <v/>
      </c>
    </row>
    <row r="669" spans="1:14" hidden="1">
      <c r="A669" s="243"/>
      <c r="B669" s="18"/>
      <c r="C669" s="18"/>
      <c r="D669" s="18"/>
      <c r="E669" s="248"/>
      <c r="F669" s="246"/>
      <c r="G669" s="18"/>
      <c r="H669" s="240" t="str">
        <f t="shared" si="60"/>
        <v/>
      </c>
      <c r="I669" s="241" t="str">
        <f t="shared" si="61"/>
        <v/>
      </c>
      <c r="J669" s="242"/>
      <c r="K669" s="259" t="str">
        <f t="shared" si="59"/>
        <v/>
      </c>
      <c r="L669" s="242"/>
      <c r="M669" s="242"/>
      <c r="N669" s="241" t="str">
        <f t="shared" si="62"/>
        <v/>
      </c>
    </row>
    <row r="670" spans="1:14" hidden="1">
      <c r="A670" s="244"/>
      <c r="B670" s="18"/>
      <c r="C670" s="18"/>
      <c r="D670" s="18"/>
      <c r="E670" s="248"/>
      <c r="F670" s="246"/>
      <c r="G670" s="18"/>
      <c r="H670" s="240" t="str">
        <f t="shared" si="60"/>
        <v/>
      </c>
      <c r="I670" s="241" t="str">
        <f t="shared" si="61"/>
        <v/>
      </c>
      <c r="J670" s="242"/>
      <c r="K670" s="259" t="str">
        <f t="shared" si="59"/>
        <v/>
      </c>
      <c r="L670" s="242"/>
      <c r="M670" s="242"/>
      <c r="N670" s="241" t="str">
        <f t="shared" si="62"/>
        <v/>
      </c>
    </row>
    <row r="671" spans="1:14" hidden="1">
      <c r="A671" s="244"/>
      <c r="B671" s="18"/>
      <c r="C671" s="18"/>
      <c r="D671" s="18"/>
      <c r="E671" s="248"/>
      <c r="F671" s="246"/>
      <c r="G671"/>
      <c r="H671" s="240" t="str">
        <f t="shared" si="60"/>
        <v/>
      </c>
      <c r="I671" s="241" t="str">
        <f t="shared" si="61"/>
        <v/>
      </c>
      <c r="J671" s="242"/>
      <c r="K671" s="259" t="str">
        <f t="shared" si="59"/>
        <v/>
      </c>
      <c r="L671" s="242"/>
      <c r="M671" s="242"/>
      <c r="N671" s="241" t="str">
        <f t="shared" si="62"/>
        <v/>
      </c>
    </row>
    <row r="672" spans="1:14" hidden="1">
      <c r="A672" s="244"/>
      <c r="B672" s="18"/>
      <c r="C672" s="18"/>
      <c r="D672" s="18"/>
      <c r="E672" s="248"/>
      <c r="F672" s="246"/>
      <c r="G672"/>
      <c r="H672" s="240" t="str">
        <f t="shared" si="60"/>
        <v/>
      </c>
      <c r="I672" s="241" t="str">
        <f t="shared" si="61"/>
        <v/>
      </c>
      <c r="J672" s="242"/>
      <c r="K672" s="259" t="str">
        <f t="shared" si="59"/>
        <v/>
      </c>
      <c r="L672" s="242"/>
      <c r="M672" s="242"/>
      <c r="N672" s="241" t="str">
        <f t="shared" si="62"/>
        <v/>
      </c>
    </row>
    <row r="673" spans="1:14" hidden="1">
      <c r="A673" s="244"/>
      <c r="B673" s="18"/>
      <c r="C673" s="18"/>
      <c r="D673" s="18"/>
      <c r="E673" s="248"/>
      <c r="F673" s="246"/>
      <c r="G673" s="18"/>
      <c r="H673" s="240" t="str">
        <f t="shared" si="60"/>
        <v/>
      </c>
      <c r="I673" s="241" t="str">
        <f t="shared" si="61"/>
        <v/>
      </c>
      <c r="J673" s="242"/>
      <c r="K673" s="259" t="str">
        <f t="shared" si="59"/>
        <v/>
      </c>
      <c r="L673" s="242"/>
      <c r="M673" s="242"/>
      <c r="N673" s="241" t="str">
        <f t="shared" si="62"/>
        <v/>
      </c>
    </row>
    <row r="674" spans="1:14" hidden="1">
      <c r="A674" s="244"/>
      <c r="B674" s="18"/>
      <c r="C674" s="18"/>
      <c r="D674" s="18"/>
      <c r="E674" s="248"/>
      <c r="F674" s="246"/>
      <c r="G674" s="18"/>
      <c r="H674" s="240" t="str">
        <f t="shared" si="60"/>
        <v/>
      </c>
      <c r="I674" s="241" t="str">
        <f t="shared" si="61"/>
        <v/>
      </c>
      <c r="J674" s="242"/>
      <c r="K674" s="259" t="str">
        <f t="shared" si="59"/>
        <v/>
      </c>
      <c r="L674" s="242"/>
      <c r="M674" s="242"/>
      <c r="N674" s="241" t="str">
        <f t="shared" si="62"/>
        <v/>
      </c>
    </row>
    <row r="675" spans="1:14" hidden="1">
      <c r="A675" s="244"/>
      <c r="B675" s="18"/>
      <c r="C675" s="18"/>
      <c r="D675" s="18"/>
      <c r="E675" s="248"/>
      <c r="F675" s="246"/>
      <c r="G675" s="18"/>
      <c r="H675" s="240" t="str">
        <f t="shared" si="60"/>
        <v/>
      </c>
      <c r="I675" s="241" t="str">
        <f t="shared" si="61"/>
        <v/>
      </c>
      <c r="J675" s="242"/>
      <c r="K675" s="259" t="str">
        <f t="shared" si="59"/>
        <v/>
      </c>
      <c r="L675" s="242"/>
      <c r="M675" s="242"/>
      <c r="N675" s="241" t="str">
        <f t="shared" si="62"/>
        <v/>
      </c>
    </row>
    <row r="676" spans="1:14" hidden="1">
      <c r="A676" s="244"/>
      <c r="B676" s="18"/>
      <c r="C676" s="18"/>
      <c r="D676" s="18"/>
      <c r="E676" s="248"/>
      <c r="F676" s="246"/>
      <c r="G676" s="18"/>
      <c r="H676" s="240" t="str">
        <f t="shared" si="60"/>
        <v/>
      </c>
      <c r="I676" s="241" t="str">
        <f t="shared" si="61"/>
        <v/>
      </c>
      <c r="J676" s="242"/>
      <c r="K676" s="259" t="str">
        <f t="shared" si="59"/>
        <v/>
      </c>
      <c r="L676" s="242"/>
      <c r="M676" s="242"/>
      <c r="N676" s="241" t="str">
        <f t="shared" si="62"/>
        <v/>
      </c>
    </row>
    <row r="677" spans="1:14" hidden="1">
      <c r="A677" s="244"/>
      <c r="B677" s="18"/>
      <c r="C677" s="18"/>
      <c r="D677" s="18"/>
      <c r="E677" s="248"/>
      <c r="F677" s="246"/>
      <c r="G677" s="18"/>
      <c r="H677" s="240" t="str">
        <f t="shared" si="60"/>
        <v/>
      </c>
      <c r="I677" s="241" t="str">
        <f t="shared" si="61"/>
        <v/>
      </c>
      <c r="J677" s="242"/>
      <c r="K677" s="259" t="str">
        <f t="shared" si="59"/>
        <v/>
      </c>
      <c r="L677" s="242"/>
      <c r="M677" s="242"/>
      <c r="N677" s="241" t="str">
        <f t="shared" si="62"/>
        <v/>
      </c>
    </row>
    <row r="678" spans="1:14" hidden="1">
      <c r="A678" s="244"/>
      <c r="B678" s="18"/>
      <c r="C678" s="18"/>
      <c r="D678" s="18"/>
      <c r="E678" s="248"/>
      <c r="F678" s="246"/>
      <c r="G678" s="18"/>
      <c r="H678" s="240" t="str">
        <f t="shared" si="60"/>
        <v/>
      </c>
      <c r="I678" s="241" t="str">
        <f t="shared" si="61"/>
        <v/>
      </c>
      <c r="J678" s="242"/>
      <c r="K678" s="259" t="str">
        <f t="shared" si="59"/>
        <v/>
      </c>
      <c r="L678" s="242"/>
      <c r="M678" s="242"/>
      <c r="N678" s="241" t="str">
        <f t="shared" si="62"/>
        <v/>
      </c>
    </row>
    <row r="679" spans="1:14" hidden="1">
      <c r="A679" s="244"/>
      <c r="B679" s="18"/>
      <c r="C679" s="18"/>
      <c r="D679" s="18"/>
      <c r="E679" s="248"/>
      <c r="F679" s="246"/>
      <c r="G679" s="18"/>
      <c r="H679" s="240" t="str">
        <f t="shared" si="60"/>
        <v/>
      </c>
      <c r="I679" s="241" t="str">
        <f t="shared" si="61"/>
        <v/>
      </c>
      <c r="J679" s="242"/>
      <c r="K679" s="259" t="str">
        <f t="shared" si="59"/>
        <v/>
      </c>
      <c r="L679" s="242"/>
      <c r="M679" s="242"/>
      <c r="N679" s="241" t="str">
        <f t="shared" si="62"/>
        <v/>
      </c>
    </row>
    <row r="680" spans="1:14" hidden="1">
      <c r="A680" s="244"/>
      <c r="B680" s="18"/>
      <c r="C680" s="18"/>
      <c r="D680" s="18"/>
      <c r="E680" s="248"/>
      <c r="F680" s="246"/>
      <c r="G680" s="18"/>
      <c r="H680" s="240" t="str">
        <f t="shared" si="60"/>
        <v/>
      </c>
      <c r="I680" s="241" t="str">
        <f t="shared" si="61"/>
        <v/>
      </c>
      <c r="J680" s="242"/>
      <c r="K680" s="259" t="str">
        <f t="shared" si="59"/>
        <v/>
      </c>
      <c r="L680" s="242"/>
      <c r="M680" s="242"/>
      <c r="N680" s="241" t="str">
        <f t="shared" si="62"/>
        <v/>
      </c>
    </row>
    <row r="681" spans="1:14" hidden="1">
      <c r="A681" s="244"/>
      <c r="B681" s="18"/>
      <c r="C681" s="18"/>
      <c r="D681" s="18"/>
      <c r="E681" s="248"/>
      <c r="F681" s="246"/>
      <c r="G681" s="18"/>
      <c r="H681" s="240" t="str">
        <f t="shared" si="60"/>
        <v/>
      </c>
      <c r="I681" s="241" t="str">
        <f t="shared" si="61"/>
        <v/>
      </c>
      <c r="J681" s="242"/>
      <c r="K681" s="259" t="str">
        <f t="shared" si="59"/>
        <v/>
      </c>
      <c r="L681" s="242"/>
      <c r="M681" s="242"/>
      <c r="N681" s="241" t="str">
        <f t="shared" si="62"/>
        <v/>
      </c>
    </row>
    <row r="682" spans="1:14" hidden="1">
      <c r="A682" s="244"/>
      <c r="B682" s="18"/>
      <c r="C682" s="18"/>
      <c r="D682" s="18"/>
      <c r="E682" s="248"/>
      <c r="F682" s="246"/>
      <c r="G682" s="18"/>
      <c r="H682" s="240" t="str">
        <f t="shared" si="60"/>
        <v/>
      </c>
      <c r="I682" s="241" t="str">
        <f t="shared" si="61"/>
        <v/>
      </c>
      <c r="J682" s="242"/>
      <c r="K682" s="259" t="str">
        <f t="shared" si="59"/>
        <v/>
      </c>
      <c r="L682" s="242"/>
      <c r="M682" s="242"/>
      <c r="N682" s="241" t="str">
        <f t="shared" si="62"/>
        <v/>
      </c>
    </row>
    <row r="683" spans="1:14" hidden="1">
      <c r="A683" s="244"/>
      <c r="B683" s="18"/>
      <c r="C683" s="18"/>
      <c r="D683" s="18"/>
      <c r="E683" s="248"/>
      <c r="F683" s="246"/>
      <c r="G683" s="18"/>
      <c r="H683" s="240" t="str">
        <f t="shared" si="60"/>
        <v/>
      </c>
      <c r="I683" s="241" t="str">
        <f t="shared" si="61"/>
        <v/>
      </c>
      <c r="J683" s="242"/>
      <c r="K683" s="259" t="str">
        <f t="shared" si="59"/>
        <v/>
      </c>
      <c r="L683" s="242"/>
      <c r="M683" s="242"/>
      <c r="N683" s="241" t="str">
        <f t="shared" si="62"/>
        <v/>
      </c>
    </row>
    <row r="684" spans="1:14" hidden="1">
      <c r="A684" s="244"/>
      <c r="B684" s="18"/>
      <c r="C684" s="18"/>
      <c r="D684" s="18"/>
      <c r="E684" s="248"/>
      <c r="F684" s="246"/>
      <c r="G684" s="18"/>
      <c r="H684" s="240" t="str">
        <f t="shared" si="60"/>
        <v/>
      </c>
      <c r="I684" s="241" t="str">
        <f t="shared" si="61"/>
        <v/>
      </c>
      <c r="J684" s="242"/>
      <c r="K684" s="259" t="str">
        <f t="shared" si="59"/>
        <v/>
      </c>
      <c r="L684" s="242"/>
      <c r="M684" s="242"/>
      <c r="N684" s="241" t="str">
        <f t="shared" si="62"/>
        <v/>
      </c>
    </row>
    <row r="685" spans="1:14" hidden="1">
      <c r="A685" s="244"/>
      <c r="B685" s="18"/>
      <c r="C685" s="18"/>
      <c r="D685" s="18"/>
      <c r="E685" s="248"/>
      <c r="F685" s="246"/>
      <c r="G685" s="18"/>
      <c r="H685" s="240" t="str">
        <f t="shared" si="60"/>
        <v/>
      </c>
      <c r="I685" s="241" t="str">
        <f t="shared" si="61"/>
        <v/>
      </c>
      <c r="J685" s="242"/>
      <c r="K685" s="259" t="str">
        <f t="shared" si="59"/>
        <v/>
      </c>
      <c r="L685" s="242"/>
      <c r="M685" s="242"/>
      <c r="N685" s="241" t="str">
        <f t="shared" si="62"/>
        <v/>
      </c>
    </row>
    <row r="686" spans="1:14" hidden="1">
      <c r="A686" s="244"/>
      <c r="B686" s="18"/>
      <c r="C686" s="18"/>
      <c r="D686" s="18"/>
      <c r="E686" s="248"/>
      <c r="F686" s="246"/>
      <c r="G686" s="18"/>
      <c r="H686" s="240" t="str">
        <f t="shared" si="60"/>
        <v/>
      </c>
      <c r="I686" s="241" t="str">
        <f t="shared" si="61"/>
        <v/>
      </c>
      <c r="J686" s="242"/>
      <c r="K686" s="259" t="str">
        <f t="shared" si="59"/>
        <v/>
      </c>
      <c r="L686" s="242"/>
      <c r="M686" s="242"/>
      <c r="N686" s="241" t="str">
        <f t="shared" si="62"/>
        <v/>
      </c>
    </row>
    <row r="687" spans="1:14" hidden="1">
      <c r="A687" s="244"/>
      <c r="B687" s="18"/>
      <c r="C687" s="18"/>
      <c r="D687" s="18"/>
      <c r="E687" s="248"/>
      <c r="F687" s="246"/>
      <c r="G687" s="18"/>
      <c r="H687" s="240" t="str">
        <f t="shared" si="60"/>
        <v/>
      </c>
      <c r="I687" s="241" t="str">
        <f t="shared" si="61"/>
        <v/>
      </c>
      <c r="J687" s="242"/>
      <c r="K687" s="259" t="str">
        <f t="shared" si="59"/>
        <v/>
      </c>
      <c r="L687" s="242"/>
      <c r="M687" s="242"/>
      <c r="N687" s="241" t="str">
        <f t="shared" si="62"/>
        <v/>
      </c>
    </row>
    <row r="688" spans="1:14" hidden="1">
      <c r="A688" s="244"/>
      <c r="B688" s="18"/>
      <c r="C688" s="18"/>
      <c r="D688" s="18"/>
      <c r="E688" s="248"/>
      <c r="F688" s="246"/>
      <c r="G688" s="18"/>
      <c r="H688" s="240" t="str">
        <f t="shared" si="60"/>
        <v/>
      </c>
      <c r="I688" s="241" t="str">
        <f t="shared" si="61"/>
        <v/>
      </c>
      <c r="J688" s="242"/>
      <c r="K688" s="259" t="str">
        <f t="shared" si="59"/>
        <v/>
      </c>
      <c r="L688" s="242"/>
      <c r="M688" s="242"/>
      <c r="N688" s="241" t="str">
        <f t="shared" si="62"/>
        <v/>
      </c>
    </row>
    <row r="689" spans="1:14" hidden="1">
      <c r="A689" s="244"/>
      <c r="B689" s="18"/>
      <c r="C689" s="18"/>
      <c r="D689" s="18"/>
      <c r="E689" s="248"/>
      <c r="F689" s="246"/>
      <c r="G689" s="18"/>
      <c r="H689" s="240" t="str">
        <f t="shared" si="60"/>
        <v/>
      </c>
      <c r="I689" s="241" t="str">
        <f t="shared" si="61"/>
        <v/>
      </c>
      <c r="J689" s="242"/>
      <c r="K689" s="259" t="str">
        <f t="shared" si="59"/>
        <v/>
      </c>
      <c r="L689" s="242"/>
      <c r="M689" s="242"/>
      <c r="N689" s="241" t="str">
        <f t="shared" si="62"/>
        <v/>
      </c>
    </row>
    <row r="690" spans="1:14" hidden="1">
      <c r="A690" s="244"/>
      <c r="B690" s="18"/>
      <c r="C690" s="18"/>
      <c r="D690" s="18"/>
      <c r="E690" s="248"/>
      <c r="F690" s="246"/>
      <c r="G690" s="18"/>
      <c r="H690" s="240" t="str">
        <f t="shared" si="60"/>
        <v/>
      </c>
      <c r="I690" s="241" t="str">
        <f t="shared" si="61"/>
        <v/>
      </c>
      <c r="J690" s="242"/>
      <c r="K690" s="259" t="str">
        <f t="shared" si="59"/>
        <v/>
      </c>
      <c r="L690" s="242"/>
      <c r="M690" s="242"/>
      <c r="N690" s="241" t="str">
        <f t="shared" si="62"/>
        <v/>
      </c>
    </row>
    <row r="691" spans="1:14" hidden="1">
      <c r="A691" s="244"/>
      <c r="B691" s="18"/>
      <c r="C691" s="18"/>
      <c r="D691" s="18"/>
      <c r="E691" s="248"/>
      <c r="F691" s="246"/>
      <c r="G691" s="18"/>
      <c r="H691" s="240" t="str">
        <f t="shared" si="60"/>
        <v/>
      </c>
      <c r="I691" s="241" t="str">
        <f t="shared" si="61"/>
        <v/>
      </c>
      <c r="J691" s="242"/>
      <c r="K691" s="259" t="str">
        <f t="shared" si="59"/>
        <v/>
      </c>
      <c r="L691" s="242"/>
      <c r="M691" s="242"/>
      <c r="N691" s="241" t="str">
        <f t="shared" si="62"/>
        <v/>
      </c>
    </row>
    <row r="692" spans="1:14" hidden="1">
      <c r="A692" s="244"/>
      <c r="B692" s="18"/>
      <c r="C692" s="18"/>
      <c r="D692" s="18"/>
      <c r="E692" s="248"/>
      <c r="F692" s="246"/>
      <c r="G692" s="18"/>
      <c r="H692" s="240" t="str">
        <f t="shared" si="60"/>
        <v/>
      </c>
      <c r="I692" s="241" t="str">
        <f t="shared" si="61"/>
        <v/>
      </c>
      <c r="J692" s="242"/>
      <c r="K692" s="259" t="str">
        <f t="shared" si="59"/>
        <v/>
      </c>
      <c r="L692" s="242"/>
      <c r="M692" s="242"/>
      <c r="N692" s="241" t="str">
        <f t="shared" si="62"/>
        <v/>
      </c>
    </row>
    <row r="693" spans="1:14" hidden="1">
      <c r="A693" s="244"/>
      <c r="B693" s="18"/>
      <c r="C693" s="18"/>
      <c r="D693" s="18"/>
      <c r="E693" s="248"/>
      <c r="F693" s="246"/>
      <c r="G693" s="18"/>
      <c r="H693" s="240" t="str">
        <f t="shared" si="60"/>
        <v/>
      </c>
      <c r="I693" s="241" t="str">
        <f t="shared" si="61"/>
        <v/>
      </c>
      <c r="J693" s="242"/>
      <c r="K693" s="259" t="str">
        <f t="shared" si="59"/>
        <v/>
      </c>
      <c r="L693" s="242"/>
      <c r="M693" s="242"/>
      <c r="N693" s="241" t="str">
        <f t="shared" si="62"/>
        <v/>
      </c>
    </row>
    <row r="694" spans="1:14" hidden="1">
      <c r="A694" s="244"/>
      <c r="B694" s="18"/>
      <c r="C694" s="18"/>
      <c r="D694" s="18"/>
      <c r="E694" s="248"/>
      <c r="F694" s="246"/>
      <c r="G694" s="18"/>
      <c r="H694" s="240" t="str">
        <f t="shared" si="60"/>
        <v/>
      </c>
      <c r="I694" s="241" t="str">
        <f t="shared" si="61"/>
        <v/>
      </c>
      <c r="J694" s="242"/>
      <c r="K694" s="259" t="str">
        <f t="shared" si="59"/>
        <v/>
      </c>
      <c r="L694" s="242"/>
      <c r="M694" s="242"/>
      <c r="N694" s="241" t="str">
        <f t="shared" si="62"/>
        <v/>
      </c>
    </row>
    <row r="695" spans="1:14" hidden="1">
      <c r="A695" s="244"/>
      <c r="B695" s="18"/>
      <c r="C695" s="18"/>
      <c r="D695" s="18"/>
      <c r="E695" s="248"/>
      <c r="F695" s="246"/>
      <c r="G695" s="18"/>
      <c r="H695" s="240" t="str">
        <f t="shared" si="60"/>
        <v/>
      </c>
      <c r="I695" s="241" t="str">
        <f t="shared" si="61"/>
        <v/>
      </c>
      <c r="J695" s="242"/>
      <c r="K695" s="259" t="str">
        <f t="shared" si="59"/>
        <v/>
      </c>
      <c r="L695" s="242"/>
      <c r="M695" s="242"/>
      <c r="N695" s="241" t="str">
        <f t="shared" si="62"/>
        <v/>
      </c>
    </row>
    <row r="696" spans="1:14" hidden="1">
      <c r="A696" s="244"/>
      <c r="B696" s="18"/>
      <c r="C696" s="18"/>
      <c r="D696" s="18"/>
      <c r="E696" s="248"/>
      <c r="F696" s="246"/>
      <c r="G696" s="18"/>
      <c r="H696" s="240" t="str">
        <f t="shared" si="60"/>
        <v/>
      </c>
      <c r="I696" s="241" t="str">
        <f t="shared" si="61"/>
        <v/>
      </c>
      <c r="J696" s="242"/>
      <c r="K696" s="259" t="str">
        <f t="shared" si="59"/>
        <v/>
      </c>
      <c r="L696" s="242"/>
      <c r="M696" s="242"/>
      <c r="N696" s="241" t="str">
        <f t="shared" si="62"/>
        <v/>
      </c>
    </row>
    <row r="697" spans="1:14" hidden="1">
      <c r="A697" s="244"/>
      <c r="B697" s="18"/>
      <c r="C697" s="18"/>
      <c r="D697" s="18"/>
      <c r="E697" s="248"/>
      <c r="F697" s="246"/>
      <c r="G697" s="18"/>
      <c r="H697" s="240" t="str">
        <f t="shared" si="60"/>
        <v/>
      </c>
      <c r="I697" s="241" t="str">
        <f t="shared" si="61"/>
        <v/>
      </c>
      <c r="J697" s="242"/>
      <c r="K697" s="259" t="str">
        <f t="shared" si="59"/>
        <v/>
      </c>
      <c r="L697" s="242"/>
      <c r="M697" s="242"/>
      <c r="N697" s="241" t="str">
        <f t="shared" si="62"/>
        <v/>
      </c>
    </row>
    <row r="698" spans="1:14" hidden="1">
      <c r="A698" s="244"/>
      <c r="B698" s="18"/>
      <c r="C698" s="18"/>
      <c r="D698" s="18"/>
      <c r="E698" s="248"/>
      <c r="F698" s="246"/>
      <c r="G698" s="18"/>
      <c r="H698" s="240" t="str">
        <f t="shared" si="60"/>
        <v/>
      </c>
      <c r="I698" s="241" t="str">
        <f t="shared" si="61"/>
        <v/>
      </c>
      <c r="J698" s="242"/>
      <c r="K698" s="259" t="str">
        <f t="shared" si="59"/>
        <v/>
      </c>
      <c r="L698" s="242"/>
      <c r="M698" s="242"/>
      <c r="N698" s="241" t="str">
        <f t="shared" si="62"/>
        <v/>
      </c>
    </row>
    <row r="699" spans="1:14" hidden="1">
      <c r="A699" s="244"/>
      <c r="B699" s="18"/>
      <c r="C699" s="18"/>
      <c r="D699" s="18"/>
      <c r="E699" s="248"/>
      <c r="F699" s="246"/>
      <c r="G699" s="18"/>
      <c r="H699" s="240" t="str">
        <f t="shared" si="60"/>
        <v/>
      </c>
      <c r="I699" s="241" t="str">
        <f t="shared" si="61"/>
        <v/>
      </c>
      <c r="J699" s="242"/>
      <c r="K699" s="259" t="str">
        <f t="shared" si="59"/>
        <v/>
      </c>
      <c r="L699" s="242"/>
      <c r="M699" s="242"/>
      <c r="N699" s="241" t="str">
        <f t="shared" si="62"/>
        <v/>
      </c>
    </row>
    <row r="700" spans="1:14" hidden="1">
      <c r="A700" s="244"/>
      <c r="B700" s="18"/>
      <c r="C700" s="18"/>
      <c r="D700" s="18"/>
      <c r="E700" s="248"/>
      <c r="F700" s="246"/>
      <c r="G700" s="18"/>
      <c r="H700" s="240" t="str">
        <f t="shared" si="60"/>
        <v/>
      </c>
      <c r="I700" s="241" t="str">
        <f t="shared" si="61"/>
        <v/>
      </c>
      <c r="J700" s="242"/>
      <c r="K700" s="259" t="str">
        <f t="shared" si="59"/>
        <v/>
      </c>
      <c r="L700" s="242"/>
      <c r="M700" s="242"/>
      <c r="N700" s="241" t="str">
        <f t="shared" si="62"/>
        <v/>
      </c>
    </row>
    <row r="701" spans="1:14" hidden="1">
      <c r="A701" s="244"/>
      <c r="B701" s="18"/>
      <c r="C701" s="18"/>
      <c r="D701" s="18"/>
      <c r="E701" s="248"/>
      <c r="F701" s="246"/>
      <c r="G701" s="18"/>
      <c r="H701" s="240" t="str">
        <f t="shared" si="60"/>
        <v/>
      </c>
      <c r="I701" s="241" t="str">
        <f t="shared" si="61"/>
        <v/>
      </c>
      <c r="J701" s="242"/>
      <c r="K701" s="259" t="str">
        <f t="shared" si="59"/>
        <v/>
      </c>
      <c r="L701" s="242"/>
      <c r="M701" s="242"/>
      <c r="N701" s="241" t="str">
        <f t="shared" si="62"/>
        <v/>
      </c>
    </row>
    <row r="702" spans="1:14" hidden="1">
      <c r="A702" s="244"/>
      <c r="B702" s="18"/>
      <c r="C702" s="18"/>
      <c r="D702" s="18"/>
      <c r="E702" s="248"/>
      <c r="F702" s="246"/>
      <c r="G702" s="18"/>
      <c r="H702" s="240" t="str">
        <f t="shared" si="60"/>
        <v/>
      </c>
      <c r="I702" s="241" t="str">
        <f t="shared" si="61"/>
        <v/>
      </c>
      <c r="J702" s="242"/>
      <c r="K702" s="259" t="str">
        <f t="shared" si="59"/>
        <v/>
      </c>
      <c r="L702" s="242"/>
      <c r="M702" s="242"/>
      <c r="N702" s="241" t="str">
        <f t="shared" si="62"/>
        <v/>
      </c>
    </row>
    <row r="703" spans="1:14" hidden="1">
      <c r="A703" s="244"/>
      <c r="B703" s="18"/>
      <c r="C703" s="18"/>
      <c r="D703" s="18"/>
      <c r="E703" s="248"/>
      <c r="F703" s="246"/>
      <c r="G703" s="18"/>
      <c r="H703" s="240" t="str">
        <f t="shared" si="60"/>
        <v/>
      </c>
      <c r="I703" s="241" t="str">
        <f t="shared" si="61"/>
        <v/>
      </c>
      <c r="J703" s="242"/>
      <c r="K703" s="259" t="str">
        <f t="shared" si="59"/>
        <v/>
      </c>
      <c r="L703" s="242"/>
      <c r="M703" s="242"/>
      <c r="N703" s="241" t="str">
        <f t="shared" si="62"/>
        <v/>
      </c>
    </row>
    <row r="704" spans="1:14" hidden="1">
      <c r="A704" s="244"/>
      <c r="B704" s="18"/>
      <c r="C704" s="18"/>
      <c r="D704" s="18"/>
      <c r="E704" s="248"/>
      <c r="F704" s="246"/>
      <c r="G704" s="18"/>
      <c r="H704" s="240" t="str">
        <f t="shared" si="60"/>
        <v/>
      </c>
      <c r="I704" s="241" t="str">
        <f t="shared" si="61"/>
        <v/>
      </c>
      <c r="J704" s="242"/>
      <c r="K704" s="259" t="str">
        <f t="shared" si="59"/>
        <v/>
      </c>
      <c r="L704" s="242"/>
      <c r="M704" s="242"/>
      <c r="N704" s="241" t="str">
        <f t="shared" si="62"/>
        <v/>
      </c>
    </row>
    <row r="705" spans="1:14" hidden="1">
      <c r="A705" s="244"/>
      <c r="B705" s="18"/>
      <c r="C705" s="18"/>
      <c r="D705" s="18"/>
      <c r="E705" s="248"/>
      <c r="F705" s="246"/>
      <c r="G705" s="18"/>
      <c r="H705" s="240" t="str">
        <f t="shared" si="60"/>
        <v/>
      </c>
      <c r="I705" s="241" t="str">
        <f t="shared" si="61"/>
        <v/>
      </c>
      <c r="J705" s="242"/>
      <c r="K705" s="259" t="str">
        <f t="shared" si="59"/>
        <v/>
      </c>
      <c r="L705" s="242"/>
      <c r="M705" s="242"/>
      <c r="N705" s="241" t="str">
        <f t="shared" si="62"/>
        <v/>
      </c>
    </row>
    <row r="706" spans="1:14" hidden="1">
      <c r="A706" s="244"/>
      <c r="B706" s="18"/>
      <c r="C706" s="18"/>
      <c r="D706" s="18"/>
      <c r="E706" s="248"/>
      <c r="F706" s="246"/>
      <c r="G706" s="18"/>
      <c r="H706" s="240" t="str">
        <f t="shared" si="60"/>
        <v/>
      </c>
      <c r="I706" s="241" t="str">
        <f t="shared" si="61"/>
        <v/>
      </c>
      <c r="J706" s="242"/>
      <c r="K706" s="259" t="str">
        <f t="shared" si="59"/>
        <v/>
      </c>
      <c r="L706" s="242"/>
      <c r="M706" s="242"/>
      <c r="N706" s="241" t="str">
        <f t="shared" si="62"/>
        <v/>
      </c>
    </row>
    <row r="707" spans="1:14" hidden="1">
      <c r="A707" s="244"/>
      <c r="B707" s="18"/>
      <c r="C707" s="18"/>
      <c r="D707" s="18"/>
      <c r="E707" s="248"/>
      <c r="F707" s="246"/>
      <c r="G707" s="18"/>
      <c r="H707" s="240" t="str">
        <f t="shared" si="60"/>
        <v/>
      </c>
      <c r="I707" s="241" t="str">
        <f t="shared" si="61"/>
        <v/>
      </c>
      <c r="J707" s="242"/>
      <c r="K707" s="259" t="str">
        <f t="shared" si="59"/>
        <v/>
      </c>
      <c r="L707" s="242"/>
      <c r="M707" s="242"/>
      <c r="N707" s="241" t="str">
        <f t="shared" si="62"/>
        <v/>
      </c>
    </row>
    <row r="708" spans="1:14" hidden="1">
      <c r="A708" s="244"/>
      <c r="B708" s="18"/>
      <c r="C708" s="18"/>
      <c r="D708" s="18"/>
      <c r="E708" s="248"/>
      <c r="F708" s="246"/>
      <c r="G708" s="18"/>
      <c r="H708" s="240" t="str">
        <f t="shared" si="60"/>
        <v/>
      </c>
      <c r="I708" s="241" t="str">
        <f t="shared" si="61"/>
        <v/>
      </c>
      <c r="J708" s="242"/>
      <c r="K708" s="259" t="str">
        <f t="shared" ref="K708:K771" si="63">IF(F708&gt;0,IF(M708="",7000,""),"")</f>
        <v/>
      </c>
      <c r="L708" s="242"/>
      <c r="M708" s="242"/>
      <c r="N708" s="241" t="str">
        <f t="shared" si="62"/>
        <v/>
      </c>
    </row>
    <row r="709" spans="1:14" hidden="1">
      <c r="A709" s="244"/>
      <c r="B709" s="18"/>
      <c r="C709" s="18"/>
      <c r="D709" s="18"/>
      <c r="E709" s="248"/>
      <c r="F709" s="246"/>
      <c r="G709" s="18"/>
      <c r="H709" s="240" t="str">
        <f t="shared" si="60"/>
        <v/>
      </c>
      <c r="I709" s="241" t="str">
        <f t="shared" si="61"/>
        <v/>
      </c>
      <c r="J709" s="242"/>
      <c r="K709" s="259" t="str">
        <f t="shared" si="63"/>
        <v/>
      </c>
      <c r="L709" s="242"/>
      <c r="M709" s="242"/>
      <c r="N709" s="241" t="str">
        <f t="shared" si="62"/>
        <v/>
      </c>
    </row>
    <row r="710" spans="1:14" hidden="1">
      <c r="A710" s="244"/>
      <c r="B710" s="18"/>
      <c r="C710" s="18"/>
      <c r="D710" s="18"/>
      <c r="E710" s="248"/>
      <c r="F710" s="246"/>
      <c r="G710" s="18"/>
      <c r="H710" s="240" t="str">
        <f t="shared" si="60"/>
        <v/>
      </c>
      <c r="I710" s="241" t="str">
        <f t="shared" si="61"/>
        <v/>
      </c>
      <c r="J710" s="242"/>
      <c r="K710" s="259" t="str">
        <f t="shared" si="63"/>
        <v/>
      </c>
      <c r="L710" s="242"/>
      <c r="M710" s="242"/>
      <c r="N710" s="241" t="str">
        <f t="shared" si="62"/>
        <v/>
      </c>
    </row>
    <row r="711" spans="1:14" hidden="1">
      <c r="A711" s="244"/>
      <c r="B711" s="18"/>
      <c r="C711" s="18"/>
      <c r="D711" s="18"/>
      <c r="E711" s="248"/>
      <c r="F711" s="246"/>
      <c r="G711" s="18"/>
      <c r="H711" s="240" t="str">
        <f t="shared" si="60"/>
        <v/>
      </c>
      <c r="I711" s="241" t="str">
        <f t="shared" si="61"/>
        <v/>
      </c>
      <c r="J711" s="242"/>
      <c r="K711" s="259" t="str">
        <f t="shared" si="63"/>
        <v/>
      </c>
      <c r="L711" s="242"/>
      <c r="M711" s="242"/>
      <c r="N711" s="241" t="str">
        <f t="shared" si="62"/>
        <v/>
      </c>
    </row>
    <row r="712" spans="1:14" hidden="1">
      <c r="A712" s="244"/>
      <c r="B712" s="18"/>
      <c r="C712" s="18"/>
      <c r="D712" s="18"/>
      <c r="E712" s="248"/>
      <c r="F712" s="246"/>
      <c r="G712" s="18"/>
      <c r="H712" s="240" t="str">
        <f t="shared" si="60"/>
        <v/>
      </c>
      <c r="I712" s="241" t="str">
        <f t="shared" si="61"/>
        <v/>
      </c>
      <c r="J712" s="242"/>
      <c r="K712" s="259" t="str">
        <f t="shared" si="63"/>
        <v/>
      </c>
      <c r="L712" s="242"/>
      <c r="M712" s="242"/>
      <c r="N712" s="241" t="str">
        <f t="shared" si="62"/>
        <v/>
      </c>
    </row>
    <row r="713" spans="1:14" hidden="1">
      <c r="A713" s="244"/>
      <c r="B713" s="18"/>
      <c r="C713" s="18"/>
      <c r="D713" s="18"/>
      <c r="E713" s="248"/>
      <c r="F713" s="246"/>
      <c r="G713" s="18"/>
      <c r="H713" s="240" t="str">
        <f t="shared" si="60"/>
        <v/>
      </c>
      <c r="I713" s="241" t="str">
        <f t="shared" si="61"/>
        <v/>
      </c>
      <c r="J713" s="242"/>
      <c r="K713" s="259" t="str">
        <f t="shared" si="63"/>
        <v/>
      </c>
      <c r="L713" s="242"/>
      <c r="M713" s="242"/>
      <c r="N713" s="241" t="str">
        <f t="shared" si="62"/>
        <v/>
      </c>
    </row>
    <row r="714" spans="1:14" hidden="1">
      <c r="A714" s="244"/>
      <c r="B714" s="18"/>
      <c r="C714" s="18"/>
      <c r="D714" s="18"/>
      <c r="E714" s="248"/>
      <c r="F714" s="246"/>
      <c r="G714" s="18"/>
      <c r="H714" s="240" t="str">
        <f t="shared" ref="H714:H777" si="64">IF(D714&gt;0,4000,"")</f>
        <v/>
      </c>
      <c r="I714" s="241" t="str">
        <f t="shared" ref="I714:I777" si="65">IF(E714&gt;0,IF(J714="",4600,""),"")</f>
        <v/>
      </c>
      <c r="J714" s="242"/>
      <c r="K714" s="259" t="str">
        <f t="shared" si="63"/>
        <v/>
      </c>
      <c r="L714" s="242"/>
      <c r="M714" s="242"/>
      <c r="N714" s="241" t="str">
        <f t="shared" ref="N714:N777" si="66">IF(D714&gt;0,1000,"")</f>
        <v/>
      </c>
    </row>
    <row r="715" spans="1:14" hidden="1">
      <c r="A715" s="18"/>
      <c r="B715" s="18"/>
      <c r="C715" s="18"/>
      <c r="E715" s="248"/>
      <c r="F715" s="246"/>
      <c r="G715" s="18"/>
      <c r="H715" s="240" t="str">
        <f t="shared" si="64"/>
        <v/>
      </c>
      <c r="I715" s="241" t="str">
        <f t="shared" si="65"/>
        <v/>
      </c>
      <c r="J715" s="242"/>
      <c r="K715" s="259" t="str">
        <f t="shared" si="63"/>
        <v/>
      </c>
      <c r="L715" s="242"/>
      <c r="M715" s="242"/>
      <c r="N715" s="241" t="str">
        <f t="shared" si="66"/>
        <v/>
      </c>
    </row>
    <row r="716" spans="1:14" hidden="1">
      <c r="A716" s="18"/>
      <c r="B716" s="18"/>
      <c r="C716" s="18"/>
      <c r="E716" s="248"/>
      <c r="F716" s="246"/>
      <c r="G716" s="18"/>
      <c r="H716" s="240" t="str">
        <f t="shared" si="64"/>
        <v/>
      </c>
      <c r="I716" s="241" t="str">
        <f t="shared" si="65"/>
        <v/>
      </c>
      <c r="J716" s="242"/>
      <c r="K716" s="259" t="str">
        <f t="shared" si="63"/>
        <v/>
      </c>
      <c r="L716" s="242"/>
      <c r="M716" s="242"/>
      <c r="N716" s="241" t="str">
        <f t="shared" si="66"/>
        <v/>
      </c>
    </row>
    <row r="717" spans="1:14" hidden="1">
      <c r="A717" s="18"/>
      <c r="B717" s="18"/>
      <c r="C717" s="18"/>
      <c r="E717" s="248"/>
      <c r="F717" s="246"/>
      <c r="G717" s="18"/>
      <c r="H717" s="240" t="str">
        <f t="shared" si="64"/>
        <v/>
      </c>
      <c r="I717" s="241" t="str">
        <f t="shared" si="65"/>
        <v/>
      </c>
      <c r="J717" s="242"/>
      <c r="K717" s="259" t="str">
        <f t="shared" si="63"/>
        <v/>
      </c>
      <c r="L717" s="242"/>
      <c r="M717" s="242"/>
      <c r="N717" s="241" t="str">
        <f t="shared" si="66"/>
        <v/>
      </c>
    </row>
    <row r="718" spans="1:14" hidden="1">
      <c r="A718" s="18"/>
      <c r="B718" s="18"/>
      <c r="C718" s="18"/>
      <c r="E718" s="248"/>
      <c r="F718" s="246"/>
      <c r="G718" s="18"/>
      <c r="H718" s="240" t="str">
        <f t="shared" si="64"/>
        <v/>
      </c>
      <c r="I718" s="241" t="str">
        <f t="shared" si="65"/>
        <v/>
      </c>
      <c r="J718" s="242"/>
      <c r="K718" s="259" t="str">
        <f t="shared" si="63"/>
        <v/>
      </c>
      <c r="L718" s="242"/>
      <c r="M718" s="242"/>
      <c r="N718" s="241" t="str">
        <f t="shared" si="66"/>
        <v/>
      </c>
    </row>
    <row r="719" spans="1:14" hidden="1">
      <c r="A719" s="18"/>
      <c r="B719" s="18"/>
      <c r="C719" s="18"/>
      <c r="E719" s="248"/>
      <c r="F719" s="246"/>
      <c r="G719" s="18"/>
      <c r="H719" s="240" t="str">
        <f t="shared" si="64"/>
        <v/>
      </c>
      <c r="I719" s="241" t="str">
        <f t="shared" si="65"/>
        <v/>
      </c>
      <c r="J719" s="242"/>
      <c r="K719" s="259" t="str">
        <f t="shared" si="63"/>
        <v/>
      </c>
      <c r="L719" s="242"/>
      <c r="M719" s="242"/>
      <c r="N719" s="241" t="str">
        <f t="shared" si="66"/>
        <v/>
      </c>
    </row>
    <row r="720" spans="1:14" hidden="1">
      <c r="A720" s="18"/>
      <c r="B720" s="18"/>
      <c r="C720" s="18"/>
      <c r="E720" s="248"/>
      <c r="F720" s="246"/>
      <c r="G720" s="18"/>
      <c r="H720" s="240" t="str">
        <f t="shared" si="64"/>
        <v/>
      </c>
      <c r="I720" s="241" t="str">
        <f t="shared" si="65"/>
        <v/>
      </c>
      <c r="J720" s="242"/>
      <c r="K720" s="259" t="str">
        <f t="shared" si="63"/>
        <v/>
      </c>
      <c r="L720" s="242"/>
      <c r="M720" s="242"/>
      <c r="N720" s="241" t="str">
        <f t="shared" si="66"/>
        <v/>
      </c>
    </row>
    <row r="721" spans="1:14" hidden="1">
      <c r="A721" s="18"/>
      <c r="B721" s="18"/>
      <c r="C721" s="18"/>
      <c r="E721" s="248"/>
      <c r="F721" s="246"/>
      <c r="G721" s="18"/>
      <c r="H721" s="240" t="str">
        <f t="shared" si="64"/>
        <v/>
      </c>
      <c r="I721" s="241" t="str">
        <f t="shared" si="65"/>
        <v/>
      </c>
      <c r="J721" s="242"/>
      <c r="K721" s="259" t="str">
        <f t="shared" si="63"/>
        <v/>
      </c>
      <c r="L721" s="242"/>
      <c r="M721" s="242"/>
      <c r="N721" s="241" t="str">
        <f t="shared" si="66"/>
        <v/>
      </c>
    </row>
    <row r="722" spans="1:14" hidden="1">
      <c r="A722" s="18"/>
      <c r="B722" s="18"/>
      <c r="C722" s="18"/>
      <c r="E722" s="248"/>
      <c r="F722" s="246"/>
      <c r="G722" s="18"/>
      <c r="H722" s="240" t="str">
        <f t="shared" si="64"/>
        <v/>
      </c>
      <c r="I722" s="241" t="str">
        <f t="shared" si="65"/>
        <v/>
      </c>
      <c r="J722" s="242"/>
      <c r="K722" s="259" t="str">
        <f t="shared" si="63"/>
        <v/>
      </c>
      <c r="L722" s="242"/>
      <c r="M722" s="242"/>
      <c r="N722" s="241" t="str">
        <f t="shared" si="66"/>
        <v/>
      </c>
    </row>
    <row r="723" spans="1:14" hidden="1">
      <c r="A723" s="18"/>
      <c r="B723" s="18"/>
      <c r="C723" s="18"/>
      <c r="E723" s="248"/>
      <c r="F723" s="246"/>
      <c r="G723" s="18"/>
      <c r="H723" s="240" t="str">
        <f t="shared" si="64"/>
        <v/>
      </c>
      <c r="I723" s="241" t="str">
        <f t="shared" si="65"/>
        <v/>
      </c>
      <c r="J723" s="242"/>
      <c r="K723" s="259" t="str">
        <f t="shared" si="63"/>
        <v/>
      </c>
      <c r="L723" s="242"/>
      <c r="M723" s="242"/>
      <c r="N723" s="241" t="str">
        <f t="shared" si="66"/>
        <v/>
      </c>
    </row>
    <row r="724" spans="1:14" hidden="1">
      <c r="A724" s="18"/>
      <c r="B724" s="18"/>
      <c r="C724" s="18"/>
      <c r="E724" s="248"/>
      <c r="F724" s="246"/>
      <c r="G724" s="18"/>
      <c r="H724" s="240" t="str">
        <f t="shared" si="64"/>
        <v/>
      </c>
      <c r="I724" s="241" t="str">
        <f t="shared" si="65"/>
        <v/>
      </c>
      <c r="J724" s="242"/>
      <c r="K724" s="259" t="str">
        <f t="shared" si="63"/>
        <v/>
      </c>
      <c r="L724" s="242"/>
      <c r="M724" s="242"/>
      <c r="N724" s="241" t="str">
        <f t="shared" si="66"/>
        <v/>
      </c>
    </row>
    <row r="725" spans="1:14" hidden="1">
      <c r="A725" s="18"/>
      <c r="B725" s="18"/>
      <c r="C725" s="18"/>
      <c r="E725" s="248"/>
      <c r="F725" s="246"/>
      <c r="G725" s="18"/>
      <c r="H725" s="240" t="str">
        <f t="shared" si="64"/>
        <v/>
      </c>
      <c r="I725" s="241" t="str">
        <f t="shared" si="65"/>
        <v/>
      </c>
      <c r="J725" s="242"/>
      <c r="K725" s="259" t="str">
        <f t="shared" si="63"/>
        <v/>
      </c>
      <c r="L725" s="242"/>
      <c r="M725" s="242"/>
      <c r="N725" s="241" t="str">
        <f t="shared" si="66"/>
        <v/>
      </c>
    </row>
    <row r="726" spans="1:14" hidden="1">
      <c r="A726" s="18"/>
      <c r="B726" s="18"/>
      <c r="C726" s="18"/>
      <c r="E726" s="248"/>
      <c r="F726" s="246"/>
      <c r="G726" s="18"/>
      <c r="H726" s="240" t="str">
        <f t="shared" si="64"/>
        <v/>
      </c>
      <c r="I726" s="241" t="str">
        <f t="shared" si="65"/>
        <v/>
      </c>
      <c r="J726" s="242"/>
      <c r="K726" s="259" t="str">
        <f t="shared" si="63"/>
        <v/>
      </c>
      <c r="L726" s="242"/>
      <c r="M726" s="242"/>
      <c r="N726" s="241" t="str">
        <f t="shared" si="66"/>
        <v/>
      </c>
    </row>
    <row r="727" spans="1:14" hidden="1">
      <c r="A727" s="18"/>
      <c r="B727" s="18"/>
      <c r="C727" s="18"/>
      <c r="E727" s="248"/>
      <c r="F727" s="246"/>
      <c r="G727" s="18"/>
      <c r="H727" s="240" t="str">
        <f t="shared" si="64"/>
        <v/>
      </c>
      <c r="I727" s="241" t="str">
        <f t="shared" si="65"/>
        <v/>
      </c>
      <c r="J727" s="242"/>
      <c r="K727" s="259" t="str">
        <f t="shared" si="63"/>
        <v/>
      </c>
      <c r="L727" s="242"/>
      <c r="M727" s="242"/>
      <c r="N727" s="241" t="str">
        <f t="shared" si="66"/>
        <v/>
      </c>
    </row>
    <row r="728" spans="1:14" hidden="1">
      <c r="A728" s="18"/>
      <c r="B728" s="18"/>
      <c r="C728" s="18"/>
      <c r="E728" s="248"/>
      <c r="F728" s="246"/>
      <c r="G728" s="18"/>
      <c r="H728" s="240" t="str">
        <f t="shared" si="64"/>
        <v/>
      </c>
      <c r="I728" s="241" t="str">
        <f t="shared" si="65"/>
        <v/>
      </c>
      <c r="J728" s="242"/>
      <c r="K728" s="259" t="str">
        <f t="shared" si="63"/>
        <v/>
      </c>
      <c r="L728" s="242"/>
      <c r="M728" s="242"/>
      <c r="N728" s="241" t="str">
        <f t="shared" si="66"/>
        <v/>
      </c>
    </row>
    <row r="729" spans="1:14" hidden="1">
      <c r="A729" s="18"/>
      <c r="B729" s="18"/>
      <c r="C729" s="18"/>
      <c r="E729" s="248"/>
      <c r="F729" s="246"/>
      <c r="G729" s="18"/>
      <c r="H729" s="240" t="str">
        <f t="shared" si="64"/>
        <v/>
      </c>
      <c r="I729" s="241" t="str">
        <f t="shared" si="65"/>
        <v/>
      </c>
      <c r="J729" s="242"/>
      <c r="K729" s="259" t="str">
        <f t="shared" si="63"/>
        <v/>
      </c>
      <c r="L729" s="242"/>
      <c r="M729" s="242"/>
      <c r="N729" s="241" t="str">
        <f t="shared" si="66"/>
        <v/>
      </c>
    </row>
    <row r="730" spans="1:14" hidden="1">
      <c r="A730" s="18"/>
      <c r="B730" s="18"/>
      <c r="C730" s="18"/>
      <c r="E730" s="248"/>
      <c r="F730" s="246"/>
      <c r="G730" s="18"/>
      <c r="H730" s="240" t="str">
        <f t="shared" si="64"/>
        <v/>
      </c>
      <c r="I730" s="241" t="str">
        <f t="shared" si="65"/>
        <v/>
      </c>
      <c r="J730" s="242"/>
      <c r="K730" s="259" t="str">
        <f t="shared" si="63"/>
        <v/>
      </c>
      <c r="L730" s="242"/>
      <c r="M730" s="242"/>
      <c r="N730" s="241" t="str">
        <f t="shared" si="66"/>
        <v/>
      </c>
    </row>
    <row r="731" spans="1:14" hidden="1">
      <c r="A731" s="18"/>
      <c r="B731" s="18"/>
      <c r="C731" s="18"/>
      <c r="E731" s="248"/>
      <c r="F731" s="246"/>
      <c r="G731" s="18"/>
      <c r="H731" s="240" t="str">
        <f t="shared" si="64"/>
        <v/>
      </c>
      <c r="I731" s="241" t="str">
        <f t="shared" si="65"/>
        <v/>
      </c>
      <c r="J731" s="242"/>
      <c r="K731" s="259" t="str">
        <f t="shared" si="63"/>
        <v/>
      </c>
      <c r="L731" s="242"/>
      <c r="M731" s="242"/>
      <c r="N731" s="241" t="str">
        <f t="shared" si="66"/>
        <v/>
      </c>
    </row>
    <row r="732" spans="1:14" hidden="1">
      <c r="A732" s="18"/>
      <c r="B732" s="18"/>
      <c r="C732" s="18"/>
      <c r="E732" s="248"/>
      <c r="F732" s="246"/>
      <c r="G732" s="18"/>
      <c r="H732" s="240" t="str">
        <f t="shared" si="64"/>
        <v/>
      </c>
      <c r="I732" s="241" t="str">
        <f t="shared" si="65"/>
        <v/>
      </c>
      <c r="J732" s="242"/>
      <c r="K732" s="259" t="str">
        <f t="shared" si="63"/>
        <v/>
      </c>
      <c r="L732" s="242"/>
      <c r="M732" s="242"/>
      <c r="N732" s="241" t="str">
        <f t="shared" si="66"/>
        <v/>
      </c>
    </row>
    <row r="733" spans="1:14" hidden="1">
      <c r="A733" s="18"/>
      <c r="B733" s="18"/>
      <c r="C733" s="18"/>
      <c r="E733" s="248"/>
      <c r="F733" s="246"/>
      <c r="G733" s="18"/>
      <c r="H733" s="240" t="str">
        <f t="shared" si="64"/>
        <v/>
      </c>
      <c r="I733" s="241" t="str">
        <f t="shared" si="65"/>
        <v/>
      </c>
      <c r="J733" s="242"/>
      <c r="K733" s="259" t="str">
        <f t="shared" si="63"/>
        <v/>
      </c>
      <c r="L733" s="242"/>
      <c r="M733" s="242"/>
      <c r="N733" s="241" t="str">
        <f t="shared" si="66"/>
        <v/>
      </c>
    </row>
    <row r="734" spans="1:14" hidden="1">
      <c r="A734" s="18"/>
      <c r="B734" s="18"/>
      <c r="C734" s="18"/>
      <c r="E734" s="248"/>
      <c r="F734" s="246"/>
      <c r="G734" s="18"/>
      <c r="H734" s="240" t="str">
        <f t="shared" si="64"/>
        <v/>
      </c>
      <c r="I734" s="241" t="str">
        <f t="shared" si="65"/>
        <v/>
      </c>
      <c r="J734" s="242"/>
      <c r="K734" s="259" t="str">
        <f t="shared" si="63"/>
        <v/>
      </c>
      <c r="L734" s="242"/>
      <c r="M734" s="242"/>
      <c r="N734" s="241" t="str">
        <f t="shared" si="66"/>
        <v/>
      </c>
    </row>
    <row r="735" spans="1:14" hidden="1">
      <c r="A735" s="18"/>
      <c r="B735" s="18"/>
      <c r="C735" s="18"/>
      <c r="E735" s="248"/>
      <c r="F735" s="246"/>
      <c r="G735" s="18"/>
      <c r="H735" s="240" t="str">
        <f t="shared" si="64"/>
        <v/>
      </c>
      <c r="I735" s="241" t="str">
        <f t="shared" si="65"/>
        <v/>
      </c>
      <c r="J735" s="242"/>
      <c r="K735" s="259" t="str">
        <f t="shared" si="63"/>
        <v/>
      </c>
      <c r="L735" s="242"/>
      <c r="M735" s="242"/>
      <c r="N735" s="241" t="str">
        <f t="shared" si="66"/>
        <v/>
      </c>
    </row>
    <row r="736" spans="1:14" hidden="1">
      <c r="A736" s="18"/>
      <c r="B736" s="18"/>
      <c r="C736" s="18"/>
      <c r="E736" s="248"/>
      <c r="F736" s="246"/>
      <c r="G736" s="18"/>
      <c r="H736" s="240" t="str">
        <f t="shared" si="64"/>
        <v/>
      </c>
      <c r="I736" s="241" t="str">
        <f t="shared" si="65"/>
        <v/>
      </c>
      <c r="J736" s="242"/>
      <c r="K736" s="259" t="str">
        <f t="shared" si="63"/>
        <v/>
      </c>
      <c r="L736" s="242"/>
      <c r="M736" s="242"/>
      <c r="N736" s="241" t="str">
        <f t="shared" si="66"/>
        <v/>
      </c>
    </row>
    <row r="737" spans="1:14" hidden="1">
      <c r="A737" s="18"/>
      <c r="B737" s="18"/>
      <c r="C737" s="18"/>
      <c r="E737" s="248"/>
      <c r="F737" s="246"/>
      <c r="G737" s="18"/>
      <c r="H737" s="240" t="str">
        <f t="shared" si="64"/>
        <v/>
      </c>
      <c r="I737" s="241" t="str">
        <f t="shared" si="65"/>
        <v/>
      </c>
      <c r="J737" s="242"/>
      <c r="K737" s="259" t="str">
        <f t="shared" si="63"/>
        <v/>
      </c>
      <c r="L737" s="242"/>
      <c r="M737" s="242"/>
      <c r="N737" s="241" t="str">
        <f t="shared" si="66"/>
        <v/>
      </c>
    </row>
    <row r="738" spans="1:14" hidden="1">
      <c r="A738" s="18"/>
      <c r="B738" s="18"/>
      <c r="C738" s="18"/>
      <c r="E738" s="248"/>
      <c r="F738" s="246"/>
      <c r="G738" s="18"/>
      <c r="H738" s="240" t="str">
        <f t="shared" si="64"/>
        <v/>
      </c>
      <c r="I738" s="241" t="str">
        <f t="shared" si="65"/>
        <v/>
      </c>
      <c r="J738" s="242"/>
      <c r="K738" s="259" t="str">
        <f t="shared" si="63"/>
        <v/>
      </c>
      <c r="L738" s="242"/>
      <c r="M738" s="242"/>
      <c r="N738" s="241" t="str">
        <f t="shared" si="66"/>
        <v/>
      </c>
    </row>
    <row r="739" spans="1:14" hidden="1">
      <c r="A739" s="18"/>
      <c r="B739" s="18"/>
      <c r="C739" s="18"/>
      <c r="E739" s="248"/>
      <c r="F739" s="246"/>
      <c r="G739" s="18"/>
      <c r="H739" s="240" t="str">
        <f t="shared" si="64"/>
        <v/>
      </c>
      <c r="I739" s="241" t="str">
        <f t="shared" si="65"/>
        <v/>
      </c>
      <c r="J739" s="242"/>
      <c r="K739" s="259" t="str">
        <f t="shared" si="63"/>
        <v/>
      </c>
      <c r="L739" s="242"/>
      <c r="M739" s="242"/>
      <c r="N739" s="241" t="str">
        <f t="shared" si="66"/>
        <v/>
      </c>
    </row>
    <row r="740" spans="1:14" hidden="1">
      <c r="A740" s="18"/>
      <c r="B740" s="18"/>
      <c r="C740" s="18"/>
      <c r="E740" s="248"/>
      <c r="F740" s="246"/>
      <c r="G740" s="18"/>
      <c r="H740" s="240" t="str">
        <f t="shared" si="64"/>
        <v/>
      </c>
      <c r="I740" s="241" t="str">
        <f t="shared" si="65"/>
        <v/>
      </c>
      <c r="J740" s="242"/>
      <c r="K740" s="259" t="str">
        <f t="shared" si="63"/>
        <v/>
      </c>
      <c r="L740" s="242"/>
      <c r="M740" s="242"/>
      <c r="N740" s="241" t="str">
        <f t="shared" si="66"/>
        <v/>
      </c>
    </row>
    <row r="741" spans="1:14" hidden="1">
      <c r="A741" s="18"/>
      <c r="B741" s="18"/>
      <c r="C741" s="18"/>
      <c r="E741" s="248"/>
      <c r="F741" s="246"/>
      <c r="G741" s="18"/>
      <c r="H741" s="240" t="str">
        <f t="shared" si="64"/>
        <v/>
      </c>
      <c r="I741" s="241" t="str">
        <f t="shared" si="65"/>
        <v/>
      </c>
      <c r="J741" s="242"/>
      <c r="K741" s="259" t="str">
        <f t="shared" si="63"/>
        <v/>
      </c>
      <c r="L741" s="242"/>
      <c r="M741" s="242"/>
      <c r="N741" s="241" t="str">
        <f t="shared" si="66"/>
        <v/>
      </c>
    </row>
    <row r="742" spans="1:14" hidden="1">
      <c r="A742" s="18"/>
      <c r="B742" s="18"/>
      <c r="C742" s="18"/>
      <c r="E742" s="248"/>
      <c r="F742" s="246"/>
      <c r="G742" s="18"/>
      <c r="H742" s="240" t="str">
        <f t="shared" si="64"/>
        <v/>
      </c>
      <c r="I742" s="241" t="str">
        <f t="shared" si="65"/>
        <v/>
      </c>
      <c r="J742" s="242"/>
      <c r="K742" s="259" t="str">
        <f t="shared" si="63"/>
        <v/>
      </c>
      <c r="L742" s="242"/>
      <c r="M742" s="242"/>
      <c r="N742" s="241" t="str">
        <f t="shared" si="66"/>
        <v/>
      </c>
    </row>
    <row r="743" spans="1:14" hidden="1">
      <c r="A743" s="18"/>
      <c r="B743" s="18"/>
      <c r="C743" s="18"/>
      <c r="E743" s="248"/>
      <c r="F743" s="246"/>
      <c r="G743" s="18"/>
      <c r="H743" s="240" t="str">
        <f t="shared" si="64"/>
        <v/>
      </c>
      <c r="I743" s="241" t="str">
        <f t="shared" si="65"/>
        <v/>
      </c>
      <c r="J743" s="242"/>
      <c r="K743" s="259" t="str">
        <f t="shared" si="63"/>
        <v/>
      </c>
      <c r="L743" s="242"/>
      <c r="M743" s="242"/>
      <c r="N743" s="241" t="str">
        <f t="shared" si="66"/>
        <v/>
      </c>
    </row>
    <row r="744" spans="1:14" hidden="1">
      <c r="A744" s="18"/>
      <c r="B744" s="18"/>
      <c r="C744" s="18"/>
      <c r="E744" s="248"/>
      <c r="F744" s="246"/>
      <c r="G744" s="18"/>
      <c r="H744" s="240" t="str">
        <f t="shared" si="64"/>
        <v/>
      </c>
      <c r="I744" s="241" t="str">
        <f t="shared" si="65"/>
        <v/>
      </c>
      <c r="J744" s="242"/>
      <c r="K744" s="259" t="str">
        <f t="shared" si="63"/>
        <v/>
      </c>
      <c r="L744" s="242"/>
      <c r="M744" s="242"/>
      <c r="N744" s="241" t="str">
        <f t="shared" si="66"/>
        <v/>
      </c>
    </row>
    <row r="745" spans="1:14" hidden="1">
      <c r="A745" s="18"/>
      <c r="B745" s="18"/>
      <c r="C745" s="18"/>
      <c r="E745" s="248"/>
      <c r="F745" s="246"/>
      <c r="G745" s="18"/>
      <c r="H745" s="240" t="str">
        <f t="shared" si="64"/>
        <v/>
      </c>
      <c r="I745" s="241" t="str">
        <f t="shared" si="65"/>
        <v/>
      </c>
      <c r="J745" s="242"/>
      <c r="K745" s="259" t="str">
        <f t="shared" si="63"/>
        <v/>
      </c>
      <c r="L745" s="242"/>
      <c r="M745" s="242"/>
      <c r="N745" s="241" t="str">
        <f t="shared" si="66"/>
        <v/>
      </c>
    </row>
    <row r="746" spans="1:14" hidden="1">
      <c r="A746" s="18"/>
      <c r="B746" s="18"/>
      <c r="C746" s="18"/>
      <c r="E746" s="248"/>
      <c r="F746" s="246"/>
      <c r="G746" s="18"/>
      <c r="H746" s="240" t="str">
        <f t="shared" si="64"/>
        <v/>
      </c>
      <c r="I746" s="241" t="str">
        <f t="shared" si="65"/>
        <v/>
      </c>
      <c r="J746" s="242"/>
      <c r="K746" s="259" t="str">
        <f t="shared" si="63"/>
        <v/>
      </c>
      <c r="L746" s="242"/>
      <c r="M746" s="242"/>
      <c r="N746" s="241" t="str">
        <f t="shared" si="66"/>
        <v/>
      </c>
    </row>
    <row r="747" spans="1:14" hidden="1">
      <c r="A747" s="18"/>
      <c r="B747" s="18"/>
      <c r="C747" s="18"/>
      <c r="E747" s="248"/>
      <c r="F747" s="246"/>
      <c r="G747" s="18"/>
      <c r="H747" s="240" t="str">
        <f t="shared" si="64"/>
        <v/>
      </c>
      <c r="I747" s="241" t="str">
        <f t="shared" si="65"/>
        <v/>
      </c>
      <c r="J747" s="242"/>
      <c r="K747" s="259" t="str">
        <f t="shared" si="63"/>
        <v/>
      </c>
      <c r="L747" s="242"/>
      <c r="M747" s="242"/>
      <c r="N747" s="241" t="str">
        <f t="shared" si="66"/>
        <v/>
      </c>
    </row>
    <row r="748" spans="1:14" hidden="1">
      <c r="A748" s="18"/>
      <c r="B748" s="18"/>
      <c r="C748" s="18"/>
      <c r="E748" s="248"/>
      <c r="F748" s="246"/>
      <c r="G748" s="18"/>
      <c r="H748" s="240" t="str">
        <f t="shared" si="64"/>
        <v/>
      </c>
      <c r="I748" s="241" t="str">
        <f t="shared" si="65"/>
        <v/>
      </c>
      <c r="J748" s="242"/>
      <c r="K748" s="259" t="str">
        <f t="shared" si="63"/>
        <v/>
      </c>
      <c r="L748" s="242"/>
      <c r="M748" s="242"/>
      <c r="N748" s="241" t="str">
        <f t="shared" si="66"/>
        <v/>
      </c>
    </row>
    <row r="749" spans="1:14" hidden="1">
      <c r="A749" s="18"/>
      <c r="B749" s="18"/>
      <c r="C749" s="18"/>
      <c r="E749" s="248"/>
      <c r="F749" s="246"/>
      <c r="G749" s="18"/>
      <c r="H749" s="240" t="str">
        <f t="shared" si="64"/>
        <v/>
      </c>
      <c r="I749" s="241" t="str">
        <f t="shared" si="65"/>
        <v/>
      </c>
      <c r="J749" s="242"/>
      <c r="K749" s="259" t="str">
        <f t="shared" si="63"/>
        <v/>
      </c>
      <c r="L749" s="242"/>
      <c r="M749" s="242"/>
      <c r="N749" s="241" t="str">
        <f t="shared" si="66"/>
        <v/>
      </c>
    </row>
    <row r="750" spans="1:14" hidden="1">
      <c r="A750" s="18"/>
      <c r="B750" s="18"/>
      <c r="C750" s="18"/>
      <c r="E750" s="248"/>
      <c r="F750" s="246"/>
      <c r="G750" s="18"/>
      <c r="H750" s="240" t="str">
        <f t="shared" si="64"/>
        <v/>
      </c>
      <c r="I750" s="241" t="str">
        <f t="shared" si="65"/>
        <v/>
      </c>
      <c r="J750" s="242"/>
      <c r="K750" s="259" t="str">
        <f t="shared" si="63"/>
        <v/>
      </c>
      <c r="L750" s="242"/>
      <c r="M750" s="242"/>
      <c r="N750" s="241" t="str">
        <f t="shared" si="66"/>
        <v/>
      </c>
    </row>
    <row r="751" spans="1:14" hidden="1">
      <c r="A751" s="18"/>
      <c r="B751" s="18"/>
      <c r="C751" s="18"/>
      <c r="E751" s="248"/>
      <c r="F751" s="246"/>
      <c r="G751" s="18"/>
      <c r="H751" s="240" t="str">
        <f t="shared" si="64"/>
        <v/>
      </c>
      <c r="I751" s="241" t="str">
        <f t="shared" si="65"/>
        <v/>
      </c>
      <c r="J751" s="242"/>
      <c r="K751" s="259" t="str">
        <f t="shared" si="63"/>
        <v/>
      </c>
      <c r="L751" s="242"/>
      <c r="M751" s="242"/>
      <c r="N751" s="241" t="str">
        <f t="shared" si="66"/>
        <v/>
      </c>
    </row>
    <row r="752" spans="1:14" hidden="1">
      <c r="A752" s="18"/>
      <c r="B752" s="18"/>
      <c r="C752" s="18"/>
      <c r="E752" s="248"/>
      <c r="F752" s="246"/>
      <c r="G752" s="18"/>
      <c r="H752" s="240" t="str">
        <f t="shared" si="64"/>
        <v/>
      </c>
      <c r="I752" s="241" t="str">
        <f t="shared" si="65"/>
        <v/>
      </c>
      <c r="J752" s="242"/>
      <c r="K752" s="259" t="str">
        <f t="shared" si="63"/>
        <v/>
      </c>
      <c r="L752" s="242"/>
      <c r="M752" s="242"/>
      <c r="N752" s="241" t="str">
        <f t="shared" si="66"/>
        <v/>
      </c>
    </row>
    <row r="753" spans="1:14" hidden="1">
      <c r="A753" s="18"/>
      <c r="B753" s="18"/>
      <c r="C753" s="18"/>
      <c r="E753" s="248"/>
      <c r="F753" s="246"/>
      <c r="G753" s="18"/>
      <c r="H753" s="240" t="str">
        <f t="shared" si="64"/>
        <v/>
      </c>
      <c r="I753" s="241" t="str">
        <f t="shared" si="65"/>
        <v/>
      </c>
      <c r="J753" s="242"/>
      <c r="K753" s="259" t="str">
        <f t="shared" si="63"/>
        <v/>
      </c>
      <c r="L753" s="242"/>
      <c r="M753" s="242"/>
      <c r="N753" s="241" t="str">
        <f t="shared" si="66"/>
        <v/>
      </c>
    </row>
    <row r="754" spans="1:14" hidden="1">
      <c r="A754" s="18"/>
      <c r="B754" s="18"/>
      <c r="C754" s="18"/>
      <c r="E754" s="248"/>
      <c r="F754" s="246"/>
      <c r="G754" s="18"/>
      <c r="H754" s="240" t="str">
        <f t="shared" si="64"/>
        <v/>
      </c>
      <c r="I754" s="241" t="str">
        <f t="shared" si="65"/>
        <v/>
      </c>
      <c r="J754" s="242"/>
      <c r="K754" s="259" t="str">
        <f t="shared" si="63"/>
        <v/>
      </c>
      <c r="L754" s="242"/>
      <c r="M754" s="242"/>
      <c r="N754" s="241" t="str">
        <f t="shared" si="66"/>
        <v/>
      </c>
    </row>
    <row r="755" spans="1:14" hidden="1">
      <c r="A755" s="18"/>
      <c r="B755" s="18"/>
      <c r="C755" s="18"/>
      <c r="E755" s="248"/>
      <c r="F755" s="246"/>
      <c r="G755" s="18"/>
      <c r="H755" s="240" t="str">
        <f t="shared" si="64"/>
        <v/>
      </c>
      <c r="I755" s="241" t="str">
        <f t="shared" si="65"/>
        <v/>
      </c>
      <c r="J755" s="242"/>
      <c r="K755" s="259" t="str">
        <f t="shared" si="63"/>
        <v/>
      </c>
      <c r="L755" s="242"/>
      <c r="M755" s="242"/>
      <c r="N755" s="241" t="str">
        <f t="shared" si="66"/>
        <v/>
      </c>
    </row>
    <row r="756" spans="1:14" hidden="1">
      <c r="A756" s="18"/>
      <c r="B756" s="18"/>
      <c r="C756" s="18"/>
      <c r="E756" s="248"/>
      <c r="F756" s="246"/>
      <c r="G756" s="18"/>
      <c r="H756" s="240" t="str">
        <f t="shared" si="64"/>
        <v/>
      </c>
      <c r="I756" s="241" t="str">
        <f t="shared" si="65"/>
        <v/>
      </c>
      <c r="J756" s="242"/>
      <c r="K756" s="259" t="str">
        <f t="shared" si="63"/>
        <v/>
      </c>
      <c r="L756" s="242"/>
      <c r="M756" s="242"/>
      <c r="N756" s="241" t="str">
        <f t="shared" si="66"/>
        <v/>
      </c>
    </row>
    <row r="757" spans="1:14" hidden="1">
      <c r="A757" s="18"/>
      <c r="B757" s="18"/>
      <c r="C757" s="18"/>
      <c r="E757" s="248"/>
      <c r="F757" s="246"/>
      <c r="G757" s="18"/>
      <c r="H757" s="240" t="str">
        <f t="shared" si="64"/>
        <v/>
      </c>
      <c r="I757" s="241" t="str">
        <f t="shared" si="65"/>
        <v/>
      </c>
      <c r="J757" s="242"/>
      <c r="K757" s="259" t="str">
        <f t="shared" si="63"/>
        <v/>
      </c>
      <c r="L757" s="242"/>
      <c r="M757" s="242"/>
      <c r="N757" s="241" t="str">
        <f t="shared" si="66"/>
        <v/>
      </c>
    </row>
    <row r="758" spans="1:14" hidden="1">
      <c r="A758" s="18"/>
      <c r="B758" s="18"/>
      <c r="C758" s="18"/>
      <c r="E758" s="248"/>
      <c r="F758" s="246"/>
      <c r="G758" s="18"/>
      <c r="H758" s="240" t="str">
        <f t="shared" si="64"/>
        <v/>
      </c>
      <c r="I758" s="241" t="str">
        <f t="shared" si="65"/>
        <v/>
      </c>
      <c r="J758" s="242"/>
      <c r="K758" s="259" t="str">
        <f t="shared" si="63"/>
        <v/>
      </c>
      <c r="L758" s="242"/>
      <c r="M758" s="242"/>
      <c r="N758" s="241" t="str">
        <f t="shared" si="66"/>
        <v/>
      </c>
    </row>
    <row r="759" spans="1:14" hidden="1">
      <c r="A759" s="18"/>
      <c r="B759" s="18"/>
      <c r="C759" s="18"/>
      <c r="E759" s="248"/>
      <c r="F759" s="246"/>
      <c r="G759" s="18"/>
      <c r="H759" s="240" t="str">
        <f t="shared" si="64"/>
        <v/>
      </c>
      <c r="I759" s="241" t="str">
        <f t="shared" si="65"/>
        <v/>
      </c>
      <c r="J759" s="242"/>
      <c r="K759" s="259" t="str">
        <f t="shared" si="63"/>
        <v/>
      </c>
      <c r="L759" s="242"/>
      <c r="M759" s="242"/>
      <c r="N759" s="241" t="str">
        <f t="shared" si="66"/>
        <v/>
      </c>
    </row>
    <row r="760" spans="1:14" hidden="1">
      <c r="A760" s="18"/>
      <c r="B760" s="18"/>
      <c r="C760" s="18"/>
      <c r="E760" s="248"/>
      <c r="F760" s="246"/>
      <c r="G760" s="18"/>
      <c r="H760" s="240" t="str">
        <f t="shared" si="64"/>
        <v/>
      </c>
      <c r="I760" s="241" t="str">
        <f t="shared" si="65"/>
        <v/>
      </c>
      <c r="J760" s="242"/>
      <c r="K760" s="259" t="str">
        <f t="shared" si="63"/>
        <v/>
      </c>
      <c r="L760" s="242"/>
      <c r="M760" s="242"/>
      <c r="N760" s="241" t="str">
        <f t="shared" si="66"/>
        <v/>
      </c>
    </row>
    <row r="761" spans="1:14" hidden="1">
      <c r="A761" s="18"/>
      <c r="B761" s="18"/>
      <c r="C761" s="18"/>
      <c r="E761" s="248"/>
      <c r="F761" s="246"/>
      <c r="G761" s="18"/>
      <c r="H761" s="240" t="str">
        <f t="shared" si="64"/>
        <v/>
      </c>
      <c r="I761" s="241" t="str">
        <f t="shared" si="65"/>
        <v/>
      </c>
      <c r="J761" s="242"/>
      <c r="K761" s="259" t="str">
        <f t="shared" si="63"/>
        <v/>
      </c>
      <c r="L761" s="242"/>
      <c r="M761" s="242"/>
      <c r="N761" s="241" t="str">
        <f t="shared" si="66"/>
        <v/>
      </c>
    </row>
    <row r="762" spans="1:14" hidden="1">
      <c r="A762" s="18"/>
      <c r="B762" s="18"/>
      <c r="C762" s="18"/>
      <c r="E762" s="248"/>
      <c r="F762" s="246"/>
      <c r="G762" s="18"/>
      <c r="H762" s="240" t="str">
        <f t="shared" si="64"/>
        <v/>
      </c>
      <c r="I762" s="241" t="str">
        <f t="shared" si="65"/>
        <v/>
      </c>
      <c r="J762" s="242"/>
      <c r="K762" s="259" t="str">
        <f t="shared" si="63"/>
        <v/>
      </c>
      <c r="L762" s="242"/>
      <c r="M762" s="242"/>
      <c r="N762" s="241" t="str">
        <f t="shared" si="66"/>
        <v/>
      </c>
    </row>
    <row r="763" spans="1:14" hidden="1">
      <c r="A763" s="18"/>
      <c r="B763" s="18"/>
      <c r="C763" s="18"/>
      <c r="E763" s="248"/>
      <c r="F763" s="246"/>
      <c r="G763" s="18"/>
      <c r="H763" s="240" t="str">
        <f t="shared" si="64"/>
        <v/>
      </c>
      <c r="I763" s="241" t="str">
        <f t="shared" si="65"/>
        <v/>
      </c>
      <c r="J763" s="242"/>
      <c r="K763" s="259" t="str">
        <f t="shared" si="63"/>
        <v/>
      </c>
      <c r="L763" s="242"/>
      <c r="M763" s="242"/>
      <c r="N763" s="241" t="str">
        <f t="shared" si="66"/>
        <v/>
      </c>
    </row>
    <row r="764" spans="1:14" hidden="1">
      <c r="A764" s="18"/>
      <c r="B764" s="18"/>
      <c r="C764" s="18"/>
      <c r="E764" s="248"/>
      <c r="F764" s="246"/>
      <c r="G764" s="18"/>
      <c r="H764" s="240" t="str">
        <f t="shared" si="64"/>
        <v/>
      </c>
      <c r="I764" s="241" t="str">
        <f t="shared" si="65"/>
        <v/>
      </c>
      <c r="J764" s="242"/>
      <c r="K764" s="259" t="str">
        <f t="shared" si="63"/>
        <v/>
      </c>
      <c r="L764" s="242"/>
      <c r="M764" s="242"/>
      <c r="N764" s="241" t="str">
        <f t="shared" si="66"/>
        <v/>
      </c>
    </row>
    <row r="765" spans="1:14" hidden="1">
      <c r="A765" s="18"/>
      <c r="B765" s="18"/>
      <c r="C765" s="18"/>
      <c r="E765" s="248"/>
      <c r="F765" s="246"/>
      <c r="G765" s="18"/>
      <c r="H765" s="240" t="str">
        <f t="shared" si="64"/>
        <v/>
      </c>
      <c r="I765" s="241" t="str">
        <f t="shared" si="65"/>
        <v/>
      </c>
      <c r="J765" s="242"/>
      <c r="K765" s="259" t="str">
        <f t="shared" si="63"/>
        <v/>
      </c>
      <c r="L765" s="242"/>
      <c r="M765" s="242"/>
      <c r="N765" s="241" t="str">
        <f t="shared" si="66"/>
        <v/>
      </c>
    </row>
    <row r="766" spans="1:14" hidden="1">
      <c r="A766" s="18"/>
      <c r="B766" s="18"/>
      <c r="C766" s="18"/>
      <c r="E766" s="248"/>
      <c r="F766" s="246"/>
      <c r="G766" s="18"/>
      <c r="H766" s="240" t="str">
        <f t="shared" si="64"/>
        <v/>
      </c>
      <c r="I766" s="241" t="str">
        <f t="shared" si="65"/>
        <v/>
      </c>
      <c r="J766" s="242"/>
      <c r="K766" s="259" t="str">
        <f t="shared" si="63"/>
        <v/>
      </c>
      <c r="L766" s="242"/>
      <c r="M766" s="242"/>
      <c r="N766" s="241" t="str">
        <f t="shared" si="66"/>
        <v/>
      </c>
    </row>
    <row r="767" spans="1:14" hidden="1">
      <c r="A767" s="18"/>
      <c r="B767" s="18"/>
      <c r="C767" s="18"/>
      <c r="E767" s="248"/>
      <c r="F767" s="246"/>
      <c r="G767" s="18"/>
      <c r="H767" s="240" t="str">
        <f t="shared" si="64"/>
        <v/>
      </c>
      <c r="I767" s="241" t="str">
        <f t="shared" si="65"/>
        <v/>
      </c>
      <c r="J767" s="242"/>
      <c r="K767" s="259" t="str">
        <f t="shared" si="63"/>
        <v/>
      </c>
      <c r="L767" s="242"/>
      <c r="M767" s="242"/>
      <c r="N767" s="241" t="str">
        <f t="shared" si="66"/>
        <v/>
      </c>
    </row>
    <row r="768" spans="1:14" hidden="1">
      <c r="A768" s="18"/>
      <c r="B768" s="18"/>
      <c r="C768" s="18"/>
      <c r="E768" s="248"/>
      <c r="F768" s="246"/>
      <c r="G768" s="18"/>
      <c r="H768" s="240" t="str">
        <f t="shared" si="64"/>
        <v/>
      </c>
      <c r="I768" s="241" t="str">
        <f t="shared" si="65"/>
        <v/>
      </c>
      <c r="J768" s="242"/>
      <c r="K768" s="259" t="str">
        <f t="shared" si="63"/>
        <v/>
      </c>
      <c r="L768" s="242"/>
      <c r="M768" s="242"/>
      <c r="N768" s="241" t="str">
        <f t="shared" si="66"/>
        <v/>
      </c>
    </row>
    <row r="769" spans="1:14" hidden="1">
      <c r="A769" s="18"/>
      <c r="B769" s="18"/>
      <c r="C769" s="18"/>
      <c r="E769" s="248"/>
      <c r="F769" s="246"/>
      <c r="G769" s="18"/>
      <c r="H769" s="240" t="str">
        <f t="shared" si="64"/>
        <v/>
      </c>
      <c r="I769" s="241" t="str">
        <f t="shared" si="65"/>
        <v/>
      </c>
      <c r="J769" s="242"/>
      <c r="K769" s="259" t="str">
        <f t="shared" si="63"/>
        <v/>
      </c>
      <c r="L769" s="242"/>
      <c r="M769" s="242"/>
      <c r="N769" s="241" t="str">
        <f t="shared" si="66"/>
        <v/>
      </c>
    </row>
    <row r="770" spans="1:14" hidden="1">
      <c r="A770" s="18"/>
      <c r="B770" s="18"/>
      <c r="C770" s="18"/>
      <c r="E770" s="248"/>
      <c r="F770" s="246"/>
      <c r="G770" s="18"/>
      <c r="H770" s="240" t="str">
        <f t="shared" si="64"/>
        <v/>
      </c>
      <c r="I770" s="241" t="str">
        <f t="shared" si="65"/>
        <v/>
      </c>
      <c r="J770" s="242"/>
      <c r="K770" s="259" t="str">
        <f t="shared" si="63"/>
        <v/>
      </c>
      <c r="L770" s="242"/>
      <c r="M770" s="242"/>
      <c r="N770" s="241" t="str">
        <f t="shared" si="66"/>
        <v/>
      </c>
    </row>
    <row r="771" spans="1:14" hidden="1">
      <c r="A771" s="18"/>
      <c r="B771" s="18"/>
      <c r="C771" s="18"/>
      <c r="E771" s="248"/>
      <c r="F771" s="246"/>
      <c r="G771" s="18"/>
      <c r="H771" s="240" t="str">
        <f t="shared" si="64"/>
        <v/>
      </c>
      <c r="I771" s="241" t="str">
        <f t="shared" si="65"/>
        <v/>
      </c>
      <c r="J771" s="242"/>
      <c r="K771" s="259" t="str">
        <f t="shared" si="63"/>
        <v/>
      </c>
      <c r="L771" s="242"/>
      <c r="M771" s="242"/>
      <c r="N771" s="241" t="str">
        <f t="shared" si="66"/>
        <v/>
      </c>
    </row>
    <row r="772" spans="1:14" hidden="1">
      <c r="A772" s="18"/>
      <c r="B772" s="18"/>
      <c r="C772" s="18"/>
      <c r="E772" s="248"/>
      <c r="F772" s="246"/>
      <c r="G772" s="18"/>
      <c r="H772" s="240" t="str">
        <f t="shared" si="64"/>
        <v/>
      </c>
      <c r="I772" s="241" t="str">
        <f t="shared" si="65"/>
        <v/>
      </c>
      <c r="J772" s="242"/>
      <c r="K772" s="259" t="str">
        <f t="shared" ref="K772:K822" si="67">IF(F772&gt;0,IF(M772="",7000,""),"")</f>
        <v/>
      </c>
      <c r="L772" s="242"/>
      <c r="M772" s="242"/>
      <c r="N772" s="241" t="str">
        <f t="shared" si="66"/>
        <v/>
      </c>
    </row>
    <row r="773" spans="1:14" hidden="1">
      <c r="A773" s="18"/>
      <c r="B773" s="18"/>
      <c r="C773" s="18"/>
      <c r="E773" s="248"/>
      <c r="F773" s="246"/>
      <c r="G773" s="18"/>
      <c r="H773" s="240" t="str">
        <f t="shared" si="64"/>
        <v/>
      </c>
      <c r="I773" s="241" t="str">
        <f t="shared" si="65"/>
        <v/>
      </c>
      <c r="J773" s="242"/>
      <c r="K773" s="259" t="str">
        <f t="shared" si="67"/>
        <v/>
      </c>
      <c r="L773" s="242"/>
      <c r="M773" s="242"/>
      <c r="N773" s="241" t="str">
        <f t="shared" si="66"/>
        <v/>
      </c>
    </row>
    <row r="774" spans="1:14" hidden="1">
      <c r="A774" s="18"/>
      <c r="B774" s="18"/>
      <c r="C774" s="18"/>
      <c r="E774" s="248"/>
      <c r="F774" s="246"/>
      <c r="G774" s="18"/>
      <c r="H774" s="240" t="str">
        <f t="shared" si="64"/>
        <v/>
      </c>
      <c r="I774" s="241" t="str">
        <f t="shared" si="65"/>
        <v/>
      </c>
      <c r="J774" s="242"/>
      <c r="K774" s="259" t="str">
        <f t="shared" si="67"/>
        <v/>
      </c>
      <c r="L774" s="242"/>
      <c r="M774" s="242"/>
      <c r="N774" s="241" t="str">
        <f t="shared" si="66"/>
        <v/>
      </c>
    </row>
    <row r="775" spans="1:14" hidden="1">
      <c r="A775" s="18"/>
      <c r="B775" s="18"/>
      <c r="C775" s="18"/>
      <c r="E775" s="248"/>
      <c r="F775" s="246"/>
      <c r="G775" s="18"/>
      <c r="H775" s="240" t="str">
        <f t="shared" si="64"/>
        <v/>
      </c>
      <c r="I775" s="241" t="str">
        <f t="shared" si="65"/>
        <v/>
      </c>
      <c r="J775" s="242"/>
      <c r="K775" s="259" t="str">
        <f t="shared" si="67"/>
        <v/>
      </c>
      <c r="L775" s="242"/>
      <c r="M775" s="242"/>
      <c r="N775" s="241" t="str">
        <f t="shared" si="66"/>
        <v/>
      </c>
    </row>
    <row r="776" spans="1:14" hidden="1">
      <c r="A776" s="18"/>
      <c r="B776" s="18"/>
      <c r="C776" s="18"/>
      <c r="E776" s="248"/>
      <c r="F776" s="246"/>
      <c r="G776" s="18"/>
      <c r="H776" s="240" t="str">
        <f t="shared" si="64"/>
        <v/>
      </c>
      <c r="I776" s="241" t="str">
        <f t="shared" si="65"/>
        <v/>
      </c>
      <c r="J776" s="242"/>
      <c r="K776" s="259" t="str">
        <f t="shared" si="67"/>
        <v/>
      </c>
      <c r="L776" s="242"/>
      <c r="M776" s="242"/>
      <c r="N776" s="241" t="str">
        <f t="shared" si="66"/>
        <v/>
      </c>
    </row>
    <row r="777" spans="1:14" hidden="1">
      <c r="A777" s="18"/>
      <c r="B777" s="18"/>
      <c r="C777" s="18"/>
      <c r="E777" s="248"/>
      <c r="F777" s="246"/>
      <c r="G777" s="18"/>
      <c r="H777" s="240" t="str">
        <f t="shared" si="64"/>
        <v/>
      </c>
      <c r="I777" s="241" t="str">
        <f t="shared" si="65"/>
        <v/>
      </c>
      <c r="J777" s="242"/>
      <c r="K777" s="259" t="str">
        <f t="shared" si="67"/>
        <v/>
      </c>
      <c r="L777" s="242"/>
      <c r="M777" s="242"/>
      <c r="N777" s="241" t="str">
        <f t="shared" si="66"/>
        <v/>
      </c>
    </row>
    <row r="778" spans="1:14" hidden="1">
      <c r="A778" s="18"/>
      <c r="B778" s="18"/>
      <c r="C778" s="18"/>
      <c r="E778" s="248"/>
      <c r="F778" s="246"/>
      <c r="G778" s="18"/>
      <c r="H778" s="240" t="str">
        <f t="shared" ref="H778:H790" si="68">IF(D778&gt;0,4000,"")</f>
        <v/>
      </c>
      <c r="I778" s="241" t="str">
        <f t="shared" ref="I778:I790" si="69">IF(E778&gt;0,IF(J778="",4600,""),"")</f>
        <v/>
      </c>
      <c r="J778" s="242"/>
      <c r="K778" s="259" t="str">
        <f t="shared" si="67"/>
        <v/>
      </c>
      <c r="L778" s="242"/>
      <c r="M778" s="242"/>
      <c r="N778" s="241" t="str">
        <f t="shared" ref="N778:N790" si="70">IF(D778&gt;0,1000,"")</f>
        <v/>
      </c>
    </row>
    <row r="779" spans="1:14" hidden="1">
      <c r="A779" s="18"/>
      <c r="B779" s="18"/>
      <c r="C779" s="18"/>
      <c r="E779" s="248"/>
      <c r="F779" s="246"/>
      <c r="G779" s="18"/>
      <c r="H779" s="240" t="str">
        <f t="shared" si="68"/>
        <v/>
      </c>
      <c r="I779" s="241" t="str">
        <f t="shared" si="69"/>
        <v/>
      </c>
      <c r="J779" s="242"/>
      <c r="K779" s="259" t="str">
        <f t="shared" si="67"/>
        <v/>
      </c>
      <c r="L779" s="242"/>
      <c r="M779" s="242"/>
      <c r="N779" s="241" t="str">
        <f t="shared" si="70"/>
        <v/>
      </c>
    </row>
    <row r="780" spans="1:14" hidden="1">
      <c r="A780" s="18"/>
      <c r="B780" s="18"/>
      <c r="C780" s="18"/>
      <c r="E780" s="248"/>
      <c r="F780" s="246"/>
      <c r="G780" s="18"/>
      <c r="H780" s="240" t="str">
        <f t="shared" si="68"/>
        <v/>
      </c>
      <c r="I780" s="241" t="str">
        <f t="shared" si="69"/>
        <v/>
      </c>
      <c r="J780" s="242"/>
      <c r="K780" s="259" t="str">
        <f t="shared" si="67"/>
        <v/>
      </c>
      <c r="L780" s="242"/>
      <c r="M780" s="242"/>
      <c r="N780" s="241" t="str">
        <f t="shared" si="70"/>
        <v/>
      </c>
    </row>
    <row r="781" spans="1:14" hidden="1">
      <c r="A781" s="18"/>
      <c r="B781" s="18"/>
      <c r="C781" s="18"/>
      <c r="E781" s="248"/>
      <c r="F781" s="246"/>
      <c r="G781" s="18"/>
      <c r="H781" s="240" t="str">
        <f t="shared" si="68"/>
        <v/>
      </c>
      <c r="I781" s="241" t="str">
        <f t="shared" si="69"/>
        <v/>
      </c>
      <c r="J781" s="242"/>
      <c r="K781" s="259" t="str">
        <f t="shared" si="67"/>
        <v/>
      </c>
      <c r="L781" s="242"/>
      <c r="M781" s="242"/>
      <c r="N781" s="241" t="str">
        <f t="shared" si="70"/>
        <v/>
      </c>
    </row>
    <row r="782" spans="1:14" hidden="1">
      <c r="A782" s="18"/>
      <c r="B782" s="18"/>
      <c r="C782" s="18"/>
      <c r="E782" s="248"/>
      <c r="F782" s="246"/>
      <c r="G782" s="18"/>
      <c r="H782" s="240" t="str">
        <f t="shared" si="68"/>
        <v/>
      </c>
      <c r="I782" s="241" t="str">
        <f t="shared" si="69"/>
        <v/>
      </c>
      <c r="J782" s="242"/>
      <c r="K782" s="259" t="str">
        <f t="shared" si="67"/>
        <v/>
      </c>
      <c r="L782" s="242"/>
      <c r="M782" s="242"/>
      <c r="N782" s="241" t="str">
        <f t="shared" si="70"/>
        <v/>
      </c>
    </row>
    <row r="783" spans="1:14" hidden="1">
      <c r="A783" s="18"/>
      <c r="B783" s="18"/>
      <c r="C783" s="18"/>
      <c r="E783" s="248"/>
      <c r="F783" s="246"/>
      <c r="G783" s="18"/>
      <c r="H783" s="240" t="str">
        <f t="shared" si="68"/>
        <v/>
      </c>
      <c r="I783" s="241" t="str">
        <f t="shared" si="69"/>
        <v/>
      </c>
      <c r="J783" s="242"/>
      <c r="K783" s="259" t="str">
        <f t="shared" si="67"/>
        <v/>
      </c>
      <c r="L783" s="242"/>
      <c r="M783" s="242"/>
      <c r="N783" s="241" t="str">
        <f t="shared" si="70"/>
        <v/>
      </c>
    </row>
    <row r="784" spans="1:14" hidden="1">
      <c r="A784" s="18"/>
      <c r="B784" s="18"/>
      <c r="C784" s="18"/>
      <c r="E784" s="248"/>
      <c r="F784" s="246"/>
      <c r="G784" s="18"/>
      <c r="H784" s="240" t="str">
        <f t="shared" si="68"/>
        <v/>
      </c>
      <c r="I784" s="241" t="str">
        <f t="shared" si="69"/>
        <v/>
      </c>
      <c r="J784" s="242"/>
      <c r="K784" s="259" t="str">
        <f t="shared" si="67"/>
        <v/>
      </c>
      <c r="L784" s="242"/>
      <c r="M784" s="242"/>
      <c r="N784" s="241" t="str">
        <f t="shared" si="70"/>
        <v/>
      </c>
    </row>
    <row r="785" spans="1:14" hidden="1">
      <c r="A785" s="18"/>
      <c r="B785" s="18"/>
      <c r="C785" s="18"/>
      <c r="E785" s="248"/>
      <c r="F785" s="246"/>
      <c r="G785" s="18"/>
      <c r="H785" s="240" t="str">
        <f t="shared" si="68"/>
        <v/>
      </c>
      <c r="I785" s="241" t="str">
        <f t="shared" si="69"/>
        <v/>
      </c>
      <c r="J785" s="242"/>
      <c r="K785" s="259" t="str">
        <f t="shared" si="67"/>
        <v/>
      </c>
      <c r="L785" s="242"/>
      <c r="M785" s="242"/>
      <c r="N785" s="241" t="str">
        <f t="shared" si="70"/>
        <v/>
      </c>
    </row>
    <row r="786" spans="1:14" hidden="1">
      <c r="A786" s="18"/>
      <c r="B786" s="18"/>
      <c r="C786" s="18"/>
      <c r="E786" s="248"/>
      <c r="F786" s="246"/>
      <c r="G786" s="18"/>
      <c r="H786" s="240" t="str">
        <f t="shared" si="68"/>
        <v/>
      </c>
      <c r="I786" s="241" t="str">
        <f t="shared" si="69"/>
        <v/>
      </c>
      <c r="J786" s="242"/>
      <c r="K786" s="259" t="str">
        <f t="shared" si="67"/>
        <v/>
      </c>
      <c r="L786" s="242"/>
      <c r="M786" s="242"/>
      <c r="N786" s="241" t="str">
        <f t="shared" si="70"/>
        <v/>
      </c>
    </row>
    <row r="787" spans="1:14" hidden="1">
      <c r="A787" s="18"/>
      <c r="B787" s="18"/>
      <c r="C787" s="18"/>
      <c r="E787" s="248"/>
      <c r="F787" s="246"/>
      <c r="G787" s="18"/>
      <c r="H787" s="240" t="str">
        <f t="shared" si="68"/>
        <v/>
      </c>
      <c r="I787" s="241" t="str">
        <f t="shared" si="69"/>
        <v/>
      </c>
      <c r="J787" s="242"/>
      <c r="K787" s="259" t="str">
        <f t="shared" si="67"/>
        <v/>
      </c>
      <c r="L787" s="242"/>
      <c r="M787" s="242"/>
      <c r="N787" s="241" t="str">
        <f t="shared" si="70"/>
        <v/>
      </c>
    </row>
    <row r="788" spans="1:14" hidden="1">
      <c r="A788" s="18"/>
      <c r="B788" s="18"/>
      <c r="C788" s="18"/>
      <c r="E788" s="248"/>
      <c r="F788" s="246"/>
      <c r="G788" s="18"/>
      <c r="H788" s="240" t="str">
        <f t="shared" si="68"/>
        <v/>
      </c>
      <c r="I788" s="241" t="str">
        <f t="shared" si="69"/>
        <v/>
      </c>
      <c r="J788" s="242"/>
      <c r="K788" s="259" t="str">
        <f t="shared" si="67"/>
        <v/>
      </c>
      <c r="L788" s="242"/>
      <c r="M788" s="242"/>
      <c r="N788" s="241" t="str">
        <f t="shared" si="70"/>
        <v/>
      </c>
    </row>
    <row r="789" spans="1:14" hidden="1">
      <c r="A789" s="18"/>
      <c r="B789" s="18"/>
      <c r="C789" s="18"/>
      <c r="E789" s="248"/>
      <c r="F789" s="246"/>
      <c r="G789" s="18"/>
      <c r="H789" s="240" t="str">
        <f t="shared" si="68"/>
        <v/>
      </c>
      <c r="I789" s="241" t="str">
        <f t="shared" si="69"/>
        <v/>
      </c>
      <c r="J789" s="242"/>
      <c r="K789" s="259" t="str">
        <f t="shared" si="67"/>
        <v/>
      </c>
      <c r="L789" s="242"/>
      <c r="M789" s="242"/>
      <c r="N789" s="241" t="str">
        <f t="shared" si="70"/>
        <v/>
      </c>
    </row>
    <row r="790" spans="1:14" hidden="1">
      <c r="A790" s="18"/>
      <c r="B790" s="18"/>
      <c r="C790" s="18"/>
      <c r="E790" s="248"/>
      <c r="F790" s="246"/>
      <c r="G790" s="18"/>
      <c r="H790" s="240" t="str">
        <f t="shared" si="68"/>
        <v/>
      </c>
      <c r="I790" s="241" t="str">
        <f t="shared" si="69"/>
        <v/>
      </c>
      <c r="J790" s="242"/>
      <c r="K790" s="259" t="str">
        <f t="shared" si="67"/>
        <v/>
      </c>
      <c r="L790" s="242"/>
      <c r="M790" s="242"/>
      <c r="N790" s="241" t="str">
        <f t="shared" si="70"/>
        <v/>
      </c>
    </row>
    <row r="791" spans="1:14" hidden="1">
      <c r="A791" s="18"/>
      <c r="B791" s="18"/>
      <c r="C791" s="18"/>
      <c r="E791" s="248"/>
      <c r="F791" s="246"/>
      <c r="G791" s="18"/>
      <c r="H791" s="240" t="str">
        <f t="shared" ref="H791:H823" si="71">IF(C791&gt;0,4000,"")</f>
        <v/>
      </c>
      <c r="I791" s="241" t="str">
        <f t="shared" ref="I791:I822" si="72">IF(E791&gt;0,IF(J791="",4600,""),"")</f>
        <v/>
      </c>
      <c r="J791" s="242"/>
      <c r="K791" s="259" t="str">
        <f t="shared" si="67"/>
        <v/>
      </c>
      <c r="L791" s="242"/>
      <c r="M791" s="242"/>
      <c r="N791" s="241" t="str">
        <f t="shared" ref="N791:N823" si="73">IF(C791&gt;0,1000,"")</f>
        <v/>
      </c>
    </row>
    <row r="792" spans="1:14" hidden="1">
      <c r="A792" s="18"/>
      <c r="B792" s="18"/>
      <c r="C792" s="18"/>
      <c r="E792" s="248"/>
      <c r="F792" s="246"/>
      <c r="G792" s="18"/>
      <c r="H792" s="240" t="str">
        <f t="shared" si="71"/>
        <v/>
      </c>
      <c r="I792" s="241" t="str">
        <f t="shared" si="72"/>
        <v/>
      </c>
      <c r="J792" s="242"/>
      <c r="K792" s="259" t="str">
        <f t="shared" si="67"/>
        <v/>
      </c>
      <c r="L792" s="242"/>
      <c r="M792" s="242"/>
      <c r="N792" s="241" t="str">
        <f t="shared" si="73"/>
        <v/>
      </c>
    </row>
    <row r="793" spans="1:14" hidden="1">
      <c r="A793" s="18"/>
      <c r="B793" s="18"/>
      <c r="C793" s="18"/>
      <c r="E793" s="248"/>
      <c r="F793" s="246"/>
      <c r="G793" s="18"/>
      <c r="H793" s="240" t="str">
        <f t="shared" si="71"/>
        <v/>
      </c>
      <c r="I793" s="241" t="str">
        <f t="shared" si="72"/>
        <v/>
      </c>
      <c r="J793" s="242"/>
      <c r="K793" s="259" t="str">
        <f t="shared" si="67"/>
        <v/>
      </c>
      <c r="L793" s="242"/>
      <c r="M793" s="242"/>
      <c r="N793" s="241" t="str">
        <f t="shared" si="73"/>
        <v/>
      </c>
    </row>
    <row r="794" spans="1:14" hidden="1">
      <c r="A794" s="18"/>
      <c r="B794" s="18"/>
      <c r="C794" s="18"/>
      <c r="E794" s="248"/>
      <c r="F794" s="246"/>
      <c r="G794" s="18"/>
      <c r="H794" s="240" t="str">
        <f t="shared" si="71"/>
        <v/>
      </c>
      <c r="I794" s="241" t="str">
        <f t="shared" si="72"/>
        <v/>
      </c>
      <c r="J794" s="242"/>
      <c r="K794" s="259" t="str">
        <f t="shared" si="67"/>
        <v/>
      </c>
      <c r="L794" s="242"/>
      <c r="M794" s="242"/>
      <c r="N794" s="241" t="str">
        <f t="shared" si="73"/>
        <v/>
      </c>
    </row>
    <row r="795" spans="1:14" hidden="1">
      <c r="A795" s="18"/>
      <c r="B795" s="18"/>
      <c r="C795" s="18"/>
      <c r="E795" s="248"/>
      <c r="F795" s="246"/>
      <c r="G795" s="18"/>
      <c r="H795" s="240" t="str">
        <f t="shared" si="71"/>
        <v/>
      </c>
      <c r="I795" s="241" t="str">
        <f t="shared" si="72"/>
        <v/>
      </c>
      <c r="J795" s="242"/>
      <c r="K795" s="259" t="str">
        <f t="shared" si="67"/>
        <v/>
      </c>
      <c r="L795" s="242"/>
      <c r="M795" s="242"/>
      <c r="N795" s="241" t="str">
        <f t="shared" si="73"/>
        <v/>
      </c>
    </row>
    <row r="796" spans="1:14" hidden="1">
      <c r="A796" s="18"/>
      <c r="B796" s="18"/>
      <c r="C796" s="18"/>
      <c r="E796" s="248"/>
      <c r="F796" s="246"/>
      <c r="G796" s="18"/>
      <c r="H796" s="240" t="str">
        <f t="shared" si="71"/>
        <v/>
      </c>
      <c r="I796" s="241" t="str">
        <f t="shared" si="72"/>
        <v/>
      </c>
      <c r="J796" s="242"/>
      <c r="K796" s="259" t="str">
        <f t="shared" si="67"/>
        <v/>
      </c>
      <c r="L796" s="242"/>
      <c r="M796" s="242"/>
      <c r="N796" s="241" t="str">
        <f t="shared" si="73"/>
        <v/>
      </c>
    </row>
    <row r="797" spans="1:14" hidden="1">
      <c r="A797" s="248"/>
      <c r="B797" s="250"/>
      <c r="C797" s="250"/>
      <c r="E797" s="248"/>
      <c r="F797" s="246"/>
      <c r="G797" s="248"/>
      <c r="H797" s="240" t="str">
        <f t="shared" si="71"/>
        <v/>
      </c>
      <c r="I797" s="241" t="str">
        <f t="shared" si="72"/>
        <v/>
      </c>
      <c r="J797" s="242"/>
      <c r="K797" s="259" t="str">
        <f t="shared" si="67"/>
        <v/>
      </c>
      <c r="L797" s="242"/>
      <c r="M797" s="242"/>
      <c r="N797" s="241" t="str">
        <f t="shared" si="73"/>
        <v/>
      </c>
    </row>
    <row r="798" spans="1:14" hidden="1">
      <c r="A798" s="248"/>
      <c r="B798" s="250"/>
      <c r="C798" s="250"/>
      <c r="E798" s="248"/>
      <c r="F798" s="246"/>
      <c r="G798" s="248"/>
      <c r="H798" s="240" t="str">
        <f t="shared" si="71"/>
        <v/>
      </c>
      <c r="I798" s="241" t="str">
        <f t="shared" si="72"/>
        <v/>
      </c>
      <c r="J798" s="242"/>
      <c r="K798" s="259" t="str">
        <f t="shared" si="67"/>
        <v/>
      </c>
      <c r="L798" s="242"/>
      <c r="M798" s="242"/>
      <c r="N798" s="241" t="str">
        <f t="shared" si="73"/>
        <v/>
      </c>
    </row>
    <row r="799" spans="1:14" hidden="1">
      <c r="A799" s="18"/>
      <c r="B799" s="18"/>
      <c r="C799" s="18"/>
      <c r="E799" s="248"/>
      <c r="F799" s="246"/>
      <c r="G799" s="18"/>
      <c r="H799" s="240" t="str">
        <f t="shared" si="71"/>
        <v/>
      </c>
      <c r="I799" s="241" t="str">
        <f t="shared" si="72"/>
        <v/>
      </c>
      <c r="J799" s="242"/>
      <c r="K799" s="259" t="str">
        <f t="shared" si="67"/>
        <v/>
      </c>
      <c r="L799" s="242"/>
      <c r="M799" s="242"/>
      <c r="N799" s="241" t="str">
        <f t="shared" si="73"/>
        <v/>
      </c>
    </row>
    <row r="800" spans="1:14" hidden="1">
      <c r="A800" s="18"/>
      <c r="B800" s="18"/>
      <c r="C800" s="18"/>
      <c r="E800" s="248"/>
      <c r="F800" s="246"/>
      <c r="G800" s="18"/>
      <c r="H800" s="240" t="str">
        <f t="shared" si="71"/>
        <v/>
      </c>
      <c r="I800" s="241" t="str">
        <f t="shared" si="72"/>
        <v/>
      </c>
      <c r="J800" s="242"/>
      <c r="K800" s="259" t="str">
        <f t="shared" si="67"/>
        <v/>
      </c>
      <c r="L800" s="242"/>
      <c r="M800" s="242"/>
      <c r="N800" s="241" t="str">
        <f t="shared" si="73"/>
        <v/>
      </c>
    </row>
    <row r="801" spans="1:14" hidden="1">
      <c r="A801" s="248"/>
      <c r="B801" s="250"/>
      <c r="C801" s="250"/>
      <c r="E801" s="248"/>
      <c r="F801" s="246"/>
      <c r="G801" s="248"/>
      <c r="H801" s="240" t="str">
        <f t="shared" si="71"/>
        <v/>
      </c>
      <c r="I801" s="241" t="str">
        <f t="shared" si="72"/>
        <v/>
      </c>
      <c r="J801" s="242"/>
      <c r="K801" s="259" t="str">
        <f t="shared" si="67"/>
        <v/>
      </c>
      <c r="L801" s="242"/>
      <c r="M801" s="242"/>
      <c r="N801" s="241" t="str">
        <f t="shared" si="73"/>
        <v/>
      </c>
    </row>
    <row r="802" spans="1:14" hidden="1">
      <c r="A802" s="248"/>
      <c r="B802" s="250"/>
      <c r="C802" s="250"/>
      <c r="E802" s="248"/>
      <c r="F802" s="246"/>
      <c r="G802" s="248"/>
      <c r="H802" s="240" t="str">
        <f t="shared" si="71"/>
        <v/>
      </c>
      <c r="I802" s="241" t="str">
        <f t="shared" si="72"/>
        <v/>
      </c>
      <c r="J802" s="242"/>
      <c r="K802" s="259" t="str">
        <f t="shared" si="67"/>
        <v/>
      </c>
      <c r="L802" s="242"/>
      <c r="M802" s="242"/>
      <c r="N802" s="241" t="str">
        <f t="shared" si="73"/>
        <v/>
      </c>
    </row>
    <row r="803" spans="1:14" hidden="1">
      <c r="A803" s="18"/>
      <c r="B803" s="18"/>
      <c r="C803" s="18"/>
      <c r="E803" s="248"/>
      <c r="F803" s="246"/>
      <c r="G803" s="18"/>
      <c r="H803" s="240" t="str">
        <f t="shared" si="71"/>
        <v/>
      </c>
      <c r="I803" s="241" t="str">
        <f t="shared" si="72"/>
        <v/>
      </c>
      <c r="J803" s="242"/>
      <c r="K803" s="259" t="str">
        <f t="shared" si="67"/>
        <v/>
      </c>
      <c r="L803" s="242"/>
      <c r="M803" s="242"/>
      <c r="N803" s="241" t="str">
        <f t="shared" si="73"/>
        <v/>
      </c>
    </row>
    <row r="804" spans="1:14" hidden="1">
      <c r="A804" s="18"/>
      <c r="B804" s="18"/>
      <c r="C804" s="18"/>
      <c r="E804" s="248"/>
      <c r="F804" s="246"/>
      <c r="G804" s="18"/>
      <c r="H804" s="240" t="str">
        <f t="shared" si="71"/>
        <v/>
      </c>
      <c r="I804" s="241" t="str">
        <f t="shared" si="72"/>
        <v/>
      </c>
      <c r="J804" s="242"/>
      <c r="K804" s="259" t="str">
        <f t="shared" si="67"/>
        <v/>
      </c>
      <c r="L804" s="242"/>
      <c r="M804" s="242"/>
      <c r="N804" s="241" t="str">
        <f t="shared" si="73"/>
        <v/>
      </c>
    </row>
    <row r="805" spans="1:14" hidden="1">
      <c r="A805" s="18"/>
      <c r="B805" s="18"/>
      <c r="C805" s="18"/>
      <c r="E805" s="248"/>
      <c r="F805" s="246"/>
      <c r="G805" s="18"/>
      <c r="H805" s="240" t="str">
        <f t="shared" si="71"/>
        <v/>
      </c>
      <c r="I805" s="241" t="str">
        <f t="shared" si="72"/>
        <v/>
      </c>
      <c r="J805" s="242"/>
      <c r="K805" s="259" t="str">
        <f t="shared" si="67"/>
        <v/>
      </c>
      <c r="L805" s="242"/>
      <c r="M805" s="242"/>
      <c r="N805" s="241" t="str">
        <f t="shared" si="73"/>
        <v/>
      </c>
    </row>
    <row r="806" spans="1:14" hidden="1">
      <c r="A806" s="18"/>
      <c r="B806" s="18"/>
      <c r="C806" s="18"/>
      <c r="E806" s="248"/>
      <c r="F806" s="246"/>
      <c r="G806" s="18"/>
      <c r="H806" s="240" t="str">
        <f t="shared" si="71"/>
        <v/>
      </c>
      <c r="I806" s="241" t="str">
        <f t="shared" si="72"/>
        <v/>
      </c>
      <c r="J806" s="242"/>
      <c r="K806" s="259" t="str">
        <f t="shared" si="67"/>
        <v/>
      </c>
      <c r="L806" s="242"/>
      <c r="M806" s="242"/>
      <c r="N806" s="241" t="str">
        <f t="shared" si="73"/>
        <v/>
      </c>
    </row>
    <row r="807" spans="1:14" hidden="1">
      <c r="A807" s="18"/>
      <c r="B807" s="18"/>
      <c r="C807" s="18"/>
      <c r="E807" s="248"/>
      <c r="F807" s="246"/>
      <c r="G807" s="18"/>
      <c r="H807" s="240" t="str">
        <f t="shared" si="71"/>
        <v/>
      </c>
      <c r="I807" s="241" t="str">
        <f t="shared" si="72"/>
        <v/>
      </c>
      <c r="J807" s="242"/>
      <c r="K807" s="259" t="str">
        <f t="shared" si="67"/>
        <v/>
      </c>
      <c r="L807" s="242"/>
      <c r="M807" s="242"/>
      <c r="N807" s="241" t="str">
        <f t="shared" si="73"/>
        <v/>
      </c>
    </row>
    <row r="808" spans="1:14" hidden="1">
      <c r="A808" s="18"/>
      <c r="B808" s="18"/>
      <c r="C808" s="18"/>
      <c r="E808" s="248"/>
      <c r="F808" s="246"/>
      <c r="G808" s="18"/>
      <c r="H808" s="240" t="str">
        <f t="shared" si="71"/>
        <v/>
      </c>
      <c r="I808" s="241" t="str">
        <f t="shared" si="72"/>
        <v/>
      </c>
      <c r="J808" s="242"/>
      <c r="K808" s="259" t="str">
        <f t="shared" si="67"/>
        <v/>
      </c>
      <c r="L808" s="242"/>
      <c r="M808" s="242"/>
      <c r="N808" s="241" t="str">
        <f t="shared" si="73"/>
        <v/>
      </c>
    </row>
    <row r="809" spans="1:14" hidden="1">
      <c r="A809" s="18"/>
      <c r="B809" s="18"/>
      <c r="C809" s="18"/>
      <c r="E809" s="248"/>
      <c r="F809" s="246"/>
      <c r="G809" s="18"/>
      <c r="H809" s="240" t="str">
        <f t="shared" si="71"/>
        <v/>
      </c>
      <c r="I809" s="241" t="str">
        <f t="shared" si="72"/>
        <v/>
      </c>
      <c r="J809" s="242"/>
      <c r="K809" s="259" t="str">
        <f t="shared" si="67"/>
        <v/>
      </c>
      <c r="L809" s="242"/>
      <c r="M809" s="242"/>
      <c r="N809" s="241" t="str">
        <f t="shared" si="73"/>
        <v/>
      </c>
    </row>
    <row r="810" spans="1:14" hidden="1">
      <c r="A810" s="18"/>
      <c r="B810" s="18"/>
      <c r="C810" s="18"/>
      <c r="E810" s="248"/>
      <c r="F810" s="246"/>
      <c r="G810" s="18"/>
      <c r="H810" s="240" t="str">
        <f t="shared" si="71"/>
        <v/>
      </c>
      <c r="I810" s="241" t="str">
        <f t="shared" si="72"/>
        <v/>
      </c>
      <c r="J810" s="242"/>
      <c r="K810" s="259" t="str">
        <f t="shared" si="67"/>
        <v/>
      </c>
      <c r="L810" s="242"/>
      <c r="M810" s="242"/>
      <c r="N810" s="241" t="str">
        <f t="shared" si="73"/>
        <v/>
      </c>
    </row>
    <row r="811" spans="1:14" hidden="1">
      <c r="A811" s="18"/>
      <c r="B811" s="18"/>
      <c r="C811" s="18"/>
      <c r="E811" s="248"/>
      <c r="F811" s="246"/>
      <c r="G811" s="18"/>
      <c r="H811" s="240" t="str">
        <f t="shared" si="71"/>
        <v/>
      </c>
      <c r="I811" s="241" t="str">
        <f t="shared" si="72"/>
        <v/>
      </c>
      <c r="J811" s="242"/>
      <c r="K811" s="259" t="str">
        <f t="shared" si="67"/>
        <v/>
      </c>
      <c r="L811" s="242"/>
      <c r="M811" s="242"/>
      <c r="N811" s="241" t="str">
        <f t="shared" si="73"/>
        <v/>
      </c>
    </row>
    <row r="812" spans="1:14" hidden="1">
      <c r="A812" s="18"/>
      <c r="B812" s="18"/>
      <c r="C812" s="18"/>
      <c r="E812" s="248"/>
      <c r="F812" s="246"/>
      <c r="G812" s="18"/>
      <c r="H812" s="240" t="str">
        <f t="shared" si="71"/>
        <v/>
      </c>
      <c r="I812" s="241" t="str">
        <f t="shared" si="72"/>
        <v/>
      </c>
      <c r="J812" s="242"/>
      <c r="K812" s="259" t="str">
        <f t="shared" si="67"/>
        <v/>
      </c>
      <c r="L812" s="242"/>
      <c r="M812" s="242"/>
      <c r="N812" s="241" t="str">
        <f t="shared" si="73"/>
        <v/>
      </c>
    </row>
    <row r="813" spans="1:14" hidden="1">
      <c r="A813" s="18"/>
      <c r="B813" s="18"/>
      <c r="C813" s="18"/>
      <c r="E813" s="248"/>
      <c r="F813" s="246"/>
      <c r="G813" s="18"/>
      <c r="H813" s="240" t="str">
        <f t="shared" si="71"/>
        <v/>
      </c>
      <c r="I813" s="241" t="str">
        <f t="shared" si="72"/>
        <v/>
      </c>
      <c r="J813" s="242"/>
      <c r="K813" s="259" t="str">
        <f t="shared" si="67"/>
        <v/>
      </c>
      <c r="L813" s="242"/>
      <c r="M813" s="242"/>
      <c r="N813" s="241" t="str">
        <f t="shared" si="73"/>
        <v/>
      </c>
    </row>
    <row r="814" spans="1:14" hidden="1">
      <c r="A814" s="18"/>
      <c r="B814" s="18"/>
      <c r="C814" s="18"/>
      <c r="E814" s="248"/>
      <c r="F814" s="246"/>
      <c r="G814" s="18"/>
      <c r="H814" s="240" t="str">
        <f t="shared" si="71"/>
        <v/>
      </c>
      <c r="I814" s="241" t="str">
        <f t="shared" si="72"/>
        <v/>
      </c>
      <c r="J814" s="242"/>
      <c r="K814" s="259" t="str">
        <f t="shared" si="67"/>
        <v/>
      </c>
      <c r="L814" s="242"/>
      <c r="M814" s="242"/>
      <c r="N814" s="241" t="str">
        <f t="shared" si="73"/>
        <v/>
      </c>
    </row>
    <row r="815" spans="1:14" hidden="1">
      <c r="A815" s="18"/>
      <c r="B815" s="18"/>
      <c r="C815" s="18"/>
      <c r="E815" s="248"/>
      <c r="F815" s="246"/>
      <c r="G815" s="18"/>
      <c r="H815" s="240" t="str">
        <f t="shared" si="71"/>
        <v/>
      </c>
      <c r="I815" s="241" t="str">
        <f t="shared" si="72"/>
        <v/>
      </c>
      <c r="J815" s="242"/>
      <c r="K815" s="259" t="str">
        <f t="shared" si="67"/>
        <v/>
      </c>
      <c r="L815" s="242"/>
      <c r="M815" s="242"/>
      <c r="N815" s="241" t="str">
        <f t="shared" si="73"/>
        <v/>
      </c>
    </row>
    <row r="816" spans="1:14" hidden="1">
      <c r="A816" s="18"/>
      <c r="B816" s="18"/>
      <c r="C816" s="18"/>
      <c r="E816" s="248"/>
      <c r="F816" s="246"/>
      <c r="G816" s="18"/>
      <c r="H816" s="240" t="str">
        <f t="shared" si="71"/>
        <v/>
      </c>
      <c r="I816" s="241" t="str">
        <f t="shared" si="72"/>
        <v/>
      </c>
      <c r="J816" s="242"/>
      <c r="K816" s="259" t="str">
        <f t="shared" si="67"/>
        <v/>
      </c>
      <c r="L816" s="242"/>
      <c r="M816" s="242"/>
      <c r="N816" s="241" t="str">
        <f t="shared" si="73"/>
        <v/>
      </c>
    </row>
    <row r="817" spans="1:15" hidden="1">
      <c r="A817" s="18"/>
      <c r="B817" s="18"/>
      <c r="C817" s="18"/>
      <c r="E817" s="248"/>
      <c r="F817" s="246"/>
      <c r="G817" s="18"/>
      <c r="H817" s="240" t="str">
        <f t="shared" si="71"/>
        <v/>
      </c>
      <c r="I817" s="241" t="str">
        <f t="shared" si="72"/>
        <v/>
      </c>
      <c r="J817" s="242"/>
      <c r="K817" s="259" t="str">
        <f t="shared" si="67"/>
        <v/>
      </c>
      <c r="L817" s="242"/>
      <c r="M817" s="242"/>
      <c r="N817" s="241" t="str">
        <f t="shared" si="73"/>
        <v/>
      </c>
    </row>
    <row r="818" spans="1:15" hidden="1">
      <c r="A818" s="18"/>
      <c r="B818" s="18"/>
      <c r="C818" s="18"/>
      <c r="E818" s="248"/>
      <c r="F818" s="246"/>
      <c r="G818" s="18"/>
      <c r="H818" s="240" t="str">
        <f t="shared" si="71"/>
        <v/>
      </c>
      <c r="I818" s="241" t="str">
        <f t="shared" si="72"/>
        <v/>
      </c>
      <c r="J818" s="242"/>
      <c r="K818" s="259" t="str">
        <f t="shared" si="67"/>
        <v/>
      </c>
      <c r="L818" s="242"/>
      <c r="M818" s="242"/>
      <c r="N818" s="241" t="str">
        <f t="shared" si="73"/>
        <v/>
      </c>
    </row>
    <row r="819" spans="1:15" hidden="1">
      <c r="A819" s="18"/>
      <c r="B819" s="18"/>
      <c r="C819" s="18"/>
      <c r="E819" s="248"/>
      <c r="F819" s="246"/>
      <c r="G819" s="18"/>
      <c r="H819" s="240" t="str">
        <f t="shared" si="71"/>
        <v/>
      </c>
      <c r="I819" s="241" t="str">
        <f t="shared" si="72"/>
        <v/>
      </c>
      <c r="J819" s="242"/>
      <c r="K819" s="259" t="str">
        <f t="shared" si="67"/>
        <v/>
      </c>
      <c r="L819" s="242"/>
      <c r="M819" s="242"/>
      <c r="N819" s="241" t="str">
        <f t="shared" si="73"/>
        <v/>
      </c>
    </row>
    <row r="820" spans="1:15" hidden="1">
      <c r="A820" s="18"/>
      <c r="B820" s="18"/>
      <c r="C820" s="18"/>
      <c r="E820" s="248"/>
      <c r="F820" s="246"/>
      <c r="G820" s="18"/>
      <c r="H820" s="240" t="str">
        <f t="shared" si="71"/>
        <v/>
      </c>
      <c r="I820" s="241" t="str">
        <f t="shared" si="72"/>
        <v/>
      </c>
      <c r="J820" s="242"/>
      <c r="K820" s="259" t="str">
        <f t="shared" si="67"/>
        <v/>
      </c>
      <c r="L820" s="242"/>
      <c r="M820" s="242"/>
      <c r="N820" s="241" t="str">
        <f t="shared" si="73"/>
        <v/>
      </c>
    </row>
    <row r="821" spans="1:15" hidden="1">
      <c r="A821" s="18"/>
      <c r="B821" s="18"/>
      <c r="C821" s="18"/>
      <c r="E821" s="248"/>
      <c r="F821" s="246"/>
      <c r="G821" s="18"/>
      <c r="H821" s="240" t="str">
        <f t="shared" si="71"/>
        <v/>
      </c>
      <c r="I821" s="241" t="str">
        <f t="shared" si="72"/>
        <v/>
      </c>
      <c r="J821" s="242"/>
      <c r="K821" s="259" t="str">
        <f t="shared" si="67"/>
        <v/>
      </c>
      <c r="L821" s="242"/>
      <c r="M821" s="242"/>
      <c r="N821" s="241" t="str">
        <f t="shared" si="73"/>
        <v/>
      </c>
    </row>
    <row r="822" spans="1:15" hidden="1">
      <c r="A822" s="248"/>
      <c r="B822" s="250"/>
      <c r="C822" s="250"/>
      <c r="E822" s="248"/>
      <c r="F822" s="246"/>
      <c r="G822" s="248"/>
      <c r="H822" s="240" t="str">
        <f t="shared" si="71"/>
        <v/>
      </c>
      <c r="I822" s="241" t="str">
        <f t="shared" si="72"/>
        <v/>
      </c>
      <c r="J822" s="242"/>
      <c r="K822" s="259" t="str">
        <f t="shared" si="67"/>
        <v/>
      </c>
      <c r="L822" s="242"/>
      <c r="M822" s="242"/>
      <c r="N822" s="241" t="str">
        <f t="shared" si="73"/>
        <v/>
      </c>
    </row>
    <row r="823" spans="1:15">
      <c r="A823" s="251"/>
      <c r="B823" s="251"/>
      <c r="C823" s="251"/>
      <c r="H823" s="240" t="str">
        <f t="shared" si="71"/>
        <v/>
      </c>
      <c r="I823" s="241" t="str">
        <f>IF(E823&gt;0,IF(J823="",4600,""),"")</f>
        <v/>
      </c>
      <c r="J823" s="242"/>
      <c r="K823" s="241"/>
      <c r="L823" s="242"/>
      <c r="M823" s="242"/>
      <c r="N823" s="241" t="str">
        <f t="shared" si="73"/>
        <v/>
      </c>
    </row>
    <row r="824" spans="1:15" s="252" customFormat="1">
      <c r="H824" s="253">
        <f>H825/4000</f>
        <v>374</v>
      </c>
      <c r="I824" s="253">
        <f>I825/4600</f>
        <v>335</v>
      </c>
      <c r="J824" s="253">
        <f>J825/3000</f>
        <v>1</v>
      </c>
      <c r="K824" s="254">
        <f>K825/7000</f>
        <v>335</v>
      </c>
      <c r="L824" s="253">
        <f>L825/10000</f>
        <v>0</v>
      </c>
      <c r="M824" s="253">
        <f>M825/10000</f>
        <v>0</v>
      </c>
      <c r="N824" s="253">
        <f>N825/1000</f>
        <v>374</v>
      </c>
    </row>
    <row r="825" spans="1:15" s="252" customFormat="1">
      <c r="H825" s="254">
        <f t="shared" ref="H825:N825" si="74">SUM(H6:H823)</f>
        <v>1496000</v>
      </c>
      <c r="I825" s="254">
        <f t="shared" si="74"/>
        <v>1541000</v>
      </c>
      <c r="J825" s="254">
        <f t="shared" si="74"/>
        <v>3000</v>
      </c>
      <c r="K825" s="254">
        <f>SUM(K6:K823)</f>
        <v>2345000</v>
      </c>
      <c r="L825" s="254">
        <f t="shared" si="74"/>
        <v>0</v>
      </c>
      <c r="M825" s="254">
        <f t="shared" si="74"/>
        <v>0</v>
      </c>
      <c r="N825" s="254">
        <f t="shared" si="74"/>
        <v>374000</v>
      </c>
      <c r="O825" s="254"/>
    </row>
    <row r="826" spans="1:15">
      <c r="A826" s="251"/>
      <c r="B826" s="251"/>
      <c r="C826" s="251"/>
      <c r="H826" s="240" t="str">
        <f t="shared" ref="H826:H852" si="75">IF(C826&gt;0,4000,"")</f>
        <v/>
      </c>
      <c r="I826" s="241" t="str">
        <f t="shared" ref="I826:I852" si="76">IF(F826&gt;0,IF(J826="",4600,""),"")</f>
        <v/>
      </c>
      <c r="J826" s="242"/>
      <c r="K826" s="241" t="str">
        <f t="shared" ref="K826:K852" si="77">IF(F826&gt;0,IF(M826="",10000,""),"")</f>
        <v/>
      </c>
      <c r="L826" s="242"/>
      <c r="M826" s="242"/>
      <c r="N826" s="241" t="str">
        <f t="shared" ref="N826:N852" si="78">IF(C826&gt;0,1000,"")</f>
        <v/>
      </c>
    </row>
    <row r="827" spans="1:15">
      <c r="A827" s="251"/>
      <c r="B827" s="251"/>
      <c r="C827" s="251"/>
      <c r="H827" s="240" t="str">
        <f t="shared" si="75"/>
        <v/>
      </c>
      <c r="I827" s="241" t="str">
        <f t="shared" si="76"/>
        <v/>
      </c>
      <c r="J827" s="242"/>
      <c r="K827" s="241" t="str">
        <f t="shared" si="77"/>
        <v/>
      </c>
      <c r="L827" s="242"/>
      <c r="M827" s="242"/>
      <c r="N827" s="241" t="str">
        <f t="shared" si="78"/>
        <v/>
      </c>
    </row>
    <row r="828" spans="1:15">
      <c r="A828" s="251"/>
      <c r="B828" s="251"/>
      <c r="C828" s="251"/>
      <c r="H828" s="240" t="str">
        <f t="shared" si="75"/>
        <v/>
      </c>
      <c r="I828" s="241" t="str">
        <f t="shared" si="76"/>
        <v/>
      </c>
      <c r="J828" s="242"/>
      <c r="K828" s="241" t="str">
        <f t="shared" si="77"/>
        <v/>
      </c>
      <c r="L828" s="242"/>
      <c r="M828" s="242"/>
      <c r="N828" s="241" t="str">
        <f t="shared" si="78"/>
        <v/>
      </c>
    </row>
    <row r="829" spans="1:15">
      <c r="A829" s="251"/>
      <c r="B829" s="251"/>
      <c r="C829" s="251"/>
      <c r="H829" s="240" t="str">
        <f t="shared" si="75"/>
        <v/>
      </c>
      <c r="I829" s="241" t="str">
        <f t="shared" si="76"/>
        <v/>
      </c>
      <c r="J829" s="242"/>
      <c r="K829" s="241" t="str">
        <f t="shared" si="77"/>
        <v/>
      </c>
      <c r="L829" s="242"/>
      <c r="M829" s="242"/>
      <c r="N829" s="241" t="str">
        <f t="shared" si="78"/>
        <v/>
      </c>
    </row>
    <row r="830" spans="1:15">
      <c r="A830" s="251"/>
      <c r="B830" s="251"/>
      <c r="C830" s="251"/>
      <c r="H830" s="240" t="str">
        <f t="shared" si="75"/>
        <v/>
      </c>
      <c r="I830" s="241" t="str">
        <f t="shared" si="76"/>
        <v/>
      </c>
      <c r="J830" s="242"/>
      <c r="K830" s="241" t="str">
        <f t="shared" si="77"/>
        <v/>
      </c>
      <c r="L830" s="242"/>
      <c r="M830" s="242"/>
      <c r="N830" s="241" t="str">
        <f t="shared" si="78"/>
        <v/>
      </c>
    </row>
    <row r="831" spans="1:15">
      <c r="A831" s="251"/>
      <c r="B831" s="251"/>
      <c r="C831" s="251"/>
      <c r="H831" s="240" t="str">
        <f t="shared" si="75"/>
        <v/>
      </c>
      <c r="I831" s="241" t="str">
        <f t="shared" si="76"/>
        <v/>
      </c>
      <c r="J831" s="242"/>
      <c r="K831" s="241" t="str">
        <f t="shared" si="77"/>
        <v/>
      </c>
      <c r="L831" s="242"/>
      <c r="M831" s="242"/>
      <c r="N831" s="241" t="str">
        <f t="shared" si="78"/>
        <v/>
      </c>
    </row>
    <row r="832" spans="1:15">
      <c r="A832" s="251"/>
      <c r="B832" s="251"/>
      <c r="C832" s="251"/>
      <c r="H832" s="240" t="str">
        <f t="shared" si="75"/>
        <v/>
      </c>
      <c r="I832" s="241" t="str">
        <f t="shared" si="76"/>
        <v/>
      </c>
      <c r="J832" s="242"/>
      <c r="K832" s="241" t="str">
        <f t="shared" si="77"/>
        <v/>
      </c>
      <c r="L832" s="242"/>
      <c r="M832" s="242"/>
      <c r="N832" s="241" t="str">
        <f t="shared" si="78"/>
        <v/>
      </c>
    </row>
    <row r="833" spans="1:14">
      <c r="A833" s="251"/>
      <c r="B833" s="251"/>
      <c r="C833" s="251"/>
      <c r="H833" s="240" t="str">
        <f t="shared" si="75"/>
        <v/>
      </c>
      <c r="I833" s="241" t="str">
        <f t="shared" si="76"/>
        <v/>
      </c>
      <c r="J833" s="242"/>
      <c r="K833" s="241" t="str">
        <f t="shared" si="77"/>
        <v/>
      </c>
      <c r="L833" s="242"/>
      <c r="M833" s="242"/>
      <c r="N833" s="241" t="str">
        <f t="shared" si="78"/>
        <v/>
      </c>
    </row>
    <row r="834" spans="1:14">
      <c r="A834" s="251"/>
      <c r="B834" s="251"/>
      <c r="C834" s="251"/>
      <c r="H834" s="240" t="str">
        <f t="shared" si="75"/>
        <v/>
      </c>
      <c r="I834" s="241" t="str">
        <f t="shared" si="76"/>
        <v/>
      </c>
      <c r="J834" s="242"/>
      <c r="K834" s="241" t="str">
        <f t="shared" si="77"/>
        <v/>
      </c>
      <c r="L834" s="242"/>
      <c r="M834" s="242"/>
      <c r="N834" s="241" t="str">
        <f t="shared" si="78"/>
        <v/>
      </c>
    </row>
    <row r="835" spans="1:14">
      <c r="A835" s="251"/>
      <c r="B835" s="251"/>
      <c r="C835" s="251"/>
      <c r="H835" s="240" t="str">
        <f t="shared" si="75"/>
        <v/>
      </c>
      <c r="I835" s="241" t="str">
        <f t="shared" si="76"/>
        <v/>
      </c>
      <c r="J835" s="242"/>
      <c r="K835" s="241" t="str">
        <f t="shared" si="77"/>
        <v/>
      </c>
      <c r="L835" s="242"/>
      <c r="M835" s="242"/>
      <c r="N835" s="241" t="str">
        <f t="shared" si="78"/>
        <v/>
      </c>
    </row>
    <row r="836" spans="1:14">
      <c r="A836" s="251"/>
      <c r="B836" s="251"/>
      <c r="C836" s="251"/>
      <c r="H836" s="240" t="str">
        <f t="shared" si="75"/>
        <v/>
      </c>
      <c r="I836" s="241" t="str">
        <f t="shared" si="76"/>
        <v/>
      </c>
      <c r="J836" s="242"/>
      <c r="K836" s="241" t="str">
        <f t="shared" si="77"/>
        <v/>
      </c>
      <c r="L836" s="242"/>
      <c r="M836" s="242"/>
      <c r="N836" s="241" t="str">
        <f t="shared" si="78"/>
        <v/>
      </c>
    </row>
    <row r="837" spans="1:14">
      <c r="A837" s="251"/>
      <c r="B837" s="251"/>
      <c r="C837" s="251"/>
      <c r="H837" s="240" t="str">
        <f t="shared" si="75"/>
        <v/>
      </c>
      <c r="I837" s="241" t="str">
        <f t="shared" si="76"/>
        <v/>
      </c>
      <c r="J837" s="242"/>
      <c r="K837" s="241" t="str">
        <f t="shared" si="77"/>
        <v/>
      </c>
      <c r="L837" s="242"/>
      <c r="M837" s="242"/>
      <c r="N837" s="241" t="str">
        <f t="shared" si="78"/>
        <v/>
      </c>
    </row>
    <row r="838" spans="1:14">
      <c r="A838" s="251"/>
      <c r="B838" s="251"/>
      <c r="C838" s="251"/>
      <c r="H838" s="240" t="str">
        <f t="shared" si="75"/>
        <v/>
      </c>
      <c r="I838" s="241" t="str">
        <f t="shared" si="76"/>
        <v/>
      </c>
      <c r="J838" s="242"/>
      <c r="K838" s="241" t="str">
        <f t="shared" si="77"/>
        <v/>
      </c>
      <c r="L838" s="242"/>
      <c r="M838" s="242"/>
      <c r="N838" s="241" t="str">
        <f t="shared" si="78"/>
        <v/>
      </c>
    </row>
    <row r="839" spans="1:14">
      <c r="A839" s="251"/>
      <c r="B839" s="251"/>
      <c r="C839" s="251"/>
      <c r="H839" s="240" t="str">
        <f t="shared" si="75"/>
        <v/>
      </c>
      <c r="I839" s="241" t="str">
        <f t="shared" si="76"/>
        <v/>
      </c>
      <c r="J839" s="242"/>
      <c r="K839" s="241" t="str">
        <f t="shared" si="77"/>
        <v/>
      </c>
      <c r="L839" s="242"/>
      <c r="M839" s="242"/>
      <c r="N839" s="241" t="str">
        <f t="shared" si="78"/>
        <v/>
      </c>
    </row>
    <row r="840" spans="1:14">
      <c r="A840" s="251"/>
      <c r="B840" s="251"/>
      <c r="C840" s="251"/>
      <c r="H840" s="240" t="str">
        <f t="shared" si="75"/>
        <v/>
      </c>
      <c r="I840" s="241" t="str">
        <f t="shared" si="76"/>
        <v/>
      </c>
      <c r="J840" s="242"/>
      <c r="K840" s="241" t="str">
        <f t="shared" si="77"/>
        <v/>
      </c>
      <c r="L840" s="242"/>
      <c r="M840" s="242"/>
      <c r="N840" s="241" t="str">
        <f t="shared" si="78"/>
        <v/>
      </c>
    </row>
    <row r="841" spans="1:14">
      <c r="A841" s="251"/>
      <c r="B841" s="251"/>
      <c r="C841" s="251"/>
      <c r="H841" s="240" t="str">
        <f t="shared" si="75"/>
        <v/>
      </c>
      <c r="I841" s="241" t="str">
        <f t="shared" si="76"/>
        <v/>
      </c>
      <c r="J841" s="242"/>
      <c r="K841" s="241" t="str">
        <f t="shared" si="77"/>
        <v/>
      </c>
      <c r="L841" s="242"/>
      <c r="M841" s="242"/>
      <c r="N841" s="241" t="str">
        <f t="shared" si="78"/>
        <v/>
      </c>
    </row>
    <row r="842" spans="1:14">
      <c r="A842" s="251"/>
      <c r="B842" s="251"/>
      <c r="C842" s="251"/>
      <c r="H842" s="240" t="str">
        <f t="shared" si="75"/>
        <v/>
      </c>
      <c r="I842" s="241" t="str">
        <f t="shared" si="76"/>
        <v/>
      </c>
      <c r="J842" s="242"/>
      <c r="K842" s="241" t="str">
        <f t="shared" si="77"/>
        <v/>
      </c>
      <c r="L842" s="242"/>
      <c r="M842" s="242"/>
      <c r="N842" s="241" t="str">
        <f t="shared" si="78"/>
        <v/>
      </c>
    </row>
    <row r="843" spans="1:14">
      <c r="A843" s="251"/>
      <c r="B843" s="251"/>
      <c r="C843" s="251"/>
      <c r="H843" s="240" t="str">
        <f t="shared" si="75"/>
        <v/>
      </c>
      <c r="I843" s="241" t="str">
        <f t="shared" si="76"/>
        <v/>
      </c>
      <c r="J843" s="242"/>
      <c r="K843" s="241" t="str">
        <f t="shared" si="77"/>
        <v/>
      </c>
      <c r="L843" s="242"/>
      <c r="M843" s="242"/>
      <c r="N843" s="241" t="str">
        <f t="shared" si="78"/>
        <v/>
      </c>
    </row>
    <row r="844" spans="1:14">
      <c r="A844" s="251"/>
      <c r="B844" s="251"/>
      <c r="C844" s="251"/>
      <c r="H844" s="240" t="str">
        <f t="shared" si="75"/>
        <v/>
      </c>
      <c r="I844" s="241" t="str">
        <f t="shared" si="76"/>
        <v/>
      </c>
      <c r="J844" s="242"/>
      <c r="K844" s="241" t="str">
        <f t="shared" si="77"/>
        <v/>
      </c>
      <c r="L844" s="242"/>
      <c r="M844" s="242"/>
      <c r="N844" s="241" t="str">
        <f t="shared" si="78"/>
        <v/>
      </c>
    </row>
    <row r="845" spans="1:14">
      <c r="A845" s="251"/>
      <c r="B845" s="251"/>
      <c r="C845" s="251"/>
      <c r="H845" s="240" t="str">
        <f t="shared" si="75"/>
        <v/>
      </c>
      <c r="I845" s="241" t="str">
        <f t="shared" si="76"/>
        <v/>
      </c>
      <c r="J845" s="242"/>
      <c r="K845" s="241" t="str">
        <f t="shared" si="77"/>
        <v/>
      </c>
      <c r="L845" s="242"/>
      <c r="M845" s="242"/>
      <c r="N845" s="241" t="str">
        <f t="shared" si="78"/>
        <v/>
      </c>
    </row>
    <row r="846" spans="1:14">
      <c r="A846" s="251"/>
      <c r="B846" s="251"/>
      <c r="C846" s="251"/>
      <c r="H846" s="240" t="str">
        <f t="shared" si="75"/>
        <v/>
      </c>
      <c r="I846" s="241" t="str">
        <f t="shared" si="76"/>
        <v/>
      </c>
      <c r="J846" s="242"/>
      <c r="K846" s="241" t="str">
        <f t="shared" si="77"/>
        <v/>
      </c>
      <c r="L846" s="242"/>
      <c r="M846" s="242"/>
      <c r="N846" s="241" t="str">
        <f t="shared" si="78"/>
        <v/>
      </c>
    </row>
    <row r="847" spans="1:14">
      <c r="A847" s="251"/>
      <c r="B847" s="251"/>
      <c r="C847" s="251"/>
      <c r="H847" s="240" t="str">
        <f t="shared" si="75"/>
        <v/>
      </c>
      <c r="I847" s="241" t="str">
        <f t="shared" si="76"/>
        <v/>
      </c>
      <c r="J847" s="242"/>
      <c r="K847" s="241" t="str">
        <f t="shared" si="77"/>
        <v/>
      </c>
      <c r="L847" s="242"/>
      <c r="M847" s="242"/>
      <c r="N847" s="241" t="str">
        <f t="shared" si="78"/>
        <v/>
      </c>
    </row>
    <row r="848" spans="1:14">
      <c r="A848" s="251"/>
      <c r="B848" s="251"/>
      <c r="C848" s="251"/>
      <c r="H848" s="240" t="str">
        <f t="shared" si="75"/>
        <v/>
      </c>
      <c r="I848" s="241" t="str">
        <f t="shared" si="76"/>
        <v/>
      </c>
      <c r="J848" s="242"/>
      <c r="K848" s="241" t="str">
        <f t="shared" si="77"/>
        <v/>
      </c>
      <c r="L848" s="242"/>
      <c r="M848" s="242"/>
      <c r="N848" s="241" t="str">
        <f t="shared" si="78"/>
        <v/>
      </c>
    </row>
    <row r="849" spans="1:14">
      <c r="A849" s="251"/>
      <c r="B849" s="251"/>
      <c r="C849" s="251"/>
      <c r="H849" s="240" t="str">
        <f t="shared" si="75"/>
        <v/>
      </c>
      <c r="I849" s="241" t="str">
        <f t="shared" si="76"/>
        <v/>
      </c>
      <c r="J849" s="242"/>
      <c r="K849" s="241" t="str">
        <f t="shared" si="77"/>
        <v/>
      </c>
      <c r="L849" s="242"/>
      <c r="M849" s="242"/>
      <c r="N849" s="241" t="str">
        <f t="shared" si="78"/>
        <v/>
      </c>
    </row>
    <row r="850" spans="1:14">
      <c r="A850" s="251"/>
      <c r="B850" s="251"/>
      <c r="C850" s="251"/>
      <c r="H850" s="240" t="str">
        <f t="shared" si="75"/>
        <v/>
      </c>
      <c r="I850" s="241" t="str">
        <f t="shared" si="76"/>
        <v/>
      </c>
      <c r="J850" s="242"/>
      <c r="K850" s="241" t="str">
        <f t="shared" si="77"/>
        <v/>
      </c>
      <c r="L850" s="242"/>
      <c r="M850" s="242"/>
      <c r="N850" s="241" t="str">
        <f t="shared" si="78"/>
        <v/>
      </c>
    </row>
    <row r="851" spans="1:14">
      <c r="A851" s="251"/>
      <c r="B851" s="251"/>
      <c r="C851" s="251"/>
      <c r="H851" s="240" t="str">
        <f t="shared" si="75"/>
        <v/>
      </c>
      <c r="I851" s="241" t="str">
        <f t="shared" si="76"/>
        <v/>
      </c>
      <c r="J851" s="242"/>
      <c r="K851" s="241" t="str">
        <f t="shared" si="77"/>
        <v/>
      </c>
      <c r="L851" s="242"/>
      <c r="M851" s="242"/>
      <c r="N851" s="241" t="str">
        <f t="shared" si="78"/>
        <v/>
      </c>
    </row>
    <row r="852" spans="1:14">
      <c r="A852" s="251"/>
      <c r="B852" s="251"/>
      <c r="C852" s="251"/>
      <c r="H852" s="240" t="str">
        <f t="shared" si="75"/>
        <v/>
      </c>
      <c r="I852" s="241" t="str">
        <f t="shared" si="76"/>
        <v/>
      </c>
      <c r="J852" s="242"/>
      <c r="K852" s="241" t="str">
        <f t="shared" si="77"/>
        <v/>
      </c>
      <c r="L852" s="242"/>
      <c r="M852" s="242"/>
      <c r="N852" s="241" t="str">
        <f t="shared" si="78"/>
        <v/>
      </c>
    </row>
    <row r="853" spans="1:14">
      <c r="A853" s="251"/>
      <c r="B853" s="251"/>
      <c r="C853" s="251"/>
      <c r="K853" s="241" t="str">
        <f t="shared" ref="K853:K868" si="79">IF(F853&gt;0,IF(M853="",10000,""),"")</f>
        <v/>
      </c>
      <c r="L853" s="242"/>
      <c r="M853" s="242"/>
    </row>
    <row r="854" spans="1:14">
      <c r="A854" s="251"/>
      <c r="B854" s="251"/>
      <c r="C854" s="251"/>
      <c r="K854" s="241" t="str">
        <f t="shared" si="79"/>
        <v/>
      </c>
      <c r="L854" s="242"/>
      <c r="M854" s="242"/>
    </row>
    <row r="855" spans="1:14">
      <c r="A855" s="251"/>
      <c r="B855" s="251"/>
      <c r="C855" s="251"/>
      <c r="K855" s="241" t="str">
        <f t="shared" si="79"/>
        <v/>
      </c>
      <c r="L855" s="242"/>
      <c r="M855" s="242"/>
    </row>
    <row r="856" spans="1:14">
      <c r="A856" s="251"/>
      <c r="B856" s="251"/>
      <c r="C856" s="251"/>
      <c r="K856" s="241" t="str">
        <f t="shared" si="79"/>
        <v/>
      </c>
      <c r="L856" s="242"/>
      <c r="M856" s="242"/>
    </row>
    <row r="857" spans="1:14">
      <c r="A857" s="251"/>
      <c r="B857" s="251"/>
      <c r="C857" s="251"/>
      <c r="K857" s="241" t="str">
        <f t="shared" si="79"/>
        <v/>
      </c>
      <c r="L857" s="242"/>
      <c r="M857" s="242"/>
    </row>
    <row r="858" spans="1:14">
      <c r="A858" s="251"/>
      <c r="B858" s="251"/>
      <c r="C858" s="251"/>
      <c r="K858" s="241" t="str">
        <f t="shared" si="79"/>
        <v/>
      </c>
      <c r="L858" s="242"/>
      <c r="M858" s="242"/>
    </row>
    <row r="859" spans="1:14">
      <c r="A859" s="251"/>
      <c r="B859" s="251"/>
      <c r="C859" s="251"/>
      <c r="K859" s="241" t="str">
        <f t="shared" si="79"/>
        <v/>
      </c>
      <c r="L859" s="242"/>
      <c r="M859" s="242"/>
    </row>
    <row r="860" spans="1:14">
      <c r="A860" s="251"/>
      <c r="B860" s="251"/>
      <c r="C860" s="251"/>
      <c r="K860" s="241" t="str">
        <f t="shared" si="79"/>
        <v/>
      </c>
      <c r="L860" s="242"/>
      <c r="M860" s="242"/>
    </row>
    <row r="861" spans="1:14">
      <c r="A861" s="251"/>
      <c r="B861" s="251"/>
      <c r="C861" s="251"/>
      <c r="K861" s="241" t="str">
        <f t="shared" si="79"/>
        <v/>
      </c>
      <c r="L861" s="242"/>
      <c r="M861" s="242"/>
    </row>
    <row r="862" spans="1:14">
      <c r="A862" s="251"/>
      <c r="B862" s="251"/>
      <c r="C862" s="251"/>
      <c r="K862" s="241" t="str">
        <f t="shared" si="79"/>
        <v/>
      </c>
      <c r="L862" s="242"/>
      <c r="M862" s="242"/>
    </row>
    <row r="863" spans="1:14">
      <c r="A863" s="251"/>
      <c r="B863" s="251"/>
      <c r="C863" s="251"/>
      <c r="K863" s="241" t="str">
        <f t="shared" si="79"/>
        <v/>
      </c>
      <c r="L863" s="242"/>
      <c r="M863" s="242"/>
    </row>
    <row r="864" spans="1:14">
      <c r="A864" s="251"/>
      <c r="B864" s="251"/>
      <c r="C864" s="251"/>
      <c r="K864" s="241" t="str">
        <f t="shared" si="79"/>
        <v/>
      </c>
      <c r="L864" s="242"/>
      <c r="M864" s="242"/>
    </row>
    <row r="865" spans="1:13">
      <c r="A865" s="251"/>
      <c r="B865" s="251"/>
      <c r="C865" s="251"/>
      <c r="K865" s="241" t="str">
        <f t="shared" si="79"/>
        <v/>
      </c>
      <c r="L865" s="242"/>
      <c r="M865" s="242"/>
    </row>
    <row r="866" spans="1:13">
      <c r="A866" s="251"/>
      <c r="B866" s="251"/>
      <c r="C866" s="251"/>
      <c r="K866" s="241" t="str">
        <f t="shared" si="79"/>
        <v/>
      </c>
      <c r="L866" s="242"/>
      <c r="M866" s="242"/>
    </row>
    <row r="867" spans="1:13">
      <c r="A867" s="251"/>
      <c r="B867" s="251"/>
      <c r="C867" s="251"/>
      <c r="K867" s="241" t="str">
        <f t="shared" si="79"/>
        <v/>
      </c>
      <c r="L867" s="242"/>
      <c r="M867" s="242"/>
    </row>
    <row r="868" spans="1:13">
      <c r="A868" s="251"/>
      <c r="B868" s="251"/>
      <c r="C868" s="251"/>
      <c r="K868" s="241" t="str">
        <f t="shared" si="79"/>
        <v/>
      </c>
      <c r="L868" s="242"/>
      <c r="M868" s="242"/>
    </row>
    <row r="869" spans="1:13">
      <c r="A869" s="251"/>
      <c r="B869" s="251"/>
      <c r="C869" s="251"/>
      <c r="K869" s="241" t="str">
        <f t="shared" ref="K869:K900" si="80">IF(F869&gt;0,IF(M869="",10000,""),"")</f>
        <v/>
      </c>
      <c r="L869" s="242"/>
      <c r="M869" s="242"/>
    </row>
    <row r="870" spans="1:13">
      <c r="A870" s="251"/>
      <c r="B870" s="251"/>
      <c r="C870" s="251"/>
      <c r="K870" s="241" t="str">
        <f t="shared" si="80"/>
        <v/>
      </c>
      <c r="L870" s="242"/>
      <c r="M870" s="242"/>
    </row>
    <row r="871" spans="1:13">
      <c r="A871" s="251"/>
      <c r="B871" s="251"/>
      <c r="C871" s="251"/>
      <c r="K871" s="241" t="str">
        <f t="shared" si="80"/>
        <v/>
      </c>
      <c r="L871" s="242"/>
      <c r="M871" s="242"/>
    </row>
    <row r="872" spans="1:13">
      <c r="A872" s="251"/>
      <c r="B872" s="251"/>
      <c r="C872" s="251"/>
      <c r="K872" s="241" t="str">
        <f t="shared" si="80"/>
        <v/>
      </c>
      <c r="L872" s="242"/>
      <c r="M872" s="242"/>
    </row>
    <row r="873" spans="1:13">
      <c r="A873" s="251"/>
      <c r="B873" s="251"/>
      <c r="C873" s="251"/>
      <c r="K873" s="241" t="str">
        <f t="shared" si="80"/>
        <v/>
      </c>
      <c r="L873" s="242"/>
      <c r="M873" s="242"/>
    </row>
    <row r="874" spans="1:13">
      <c r="A874" s="251"/>
      <c r="B874" s="251"/>
      <c r="C874" s="251"/>
      <c r="K874" s="241" t="str">
        <f t="shared" si="80"/>
        <v/>
      </c>
      <c r="L874" s="242"/>
      <c r="M874" s="242"/>
    </row>
    <row r="875" spans="1:13">
      <c r="A875" s="251"/>
      <c r="B875" s="251"/>
      <c r="C875" s="251"/>
      <c r="K875" s="241" t="str">
        <f t="shared" si="80"/>
        <v/>
      </c>
      <c r="L875" s="242"/>
      <c r="M875" s="242"/>
    </row>
    <row r="876" spans="1:13">
      <c r="A876" s="251"/>
      <c r="B876" s="251"/>
      <c r="C876" s="251"/>
      <c r="K876" s="241" t="str">
        <f t="shared" si="80"/>
        <v/>
      </c>
      <c r="L876" s="242"/>
      <c r="M876" s="242"/>
    </row>
    <row r="877" spans="1:13">
      <c r="A877" s="251"/>
      <c r="B877" s="251"/>
      <c r="C877" s="251"/>
      <c r="K877" s="241" t="str">
        <f t="shared" si="80"/>
        <v/>
      </c>
      <c r="L877" s="242"/>
      <c r="M877" s="242"/>
    </row>
    <row r="878" spans="1:13">
      <c r="A878" s="251"/>
      <c r="B878" s="251"/>
      <c r="C878" s="251"/>
      <c r="K878" s="241" t="str">
        <f t="shared" si="80"/>
        <v/>
      </c>
      <c r="L878" s="242"/>
      <c r="M878" s="242"/>
    </row>
    <row r="879" spans="1:13">
      <c r="A879" s="251"/>
      <c r="B879" s="251"/>
      <c r="C879" s="251"/>
      <c r="K879" s="241" t="str">
        <f t="shared" si="80"/>
        <v/>
      </c>
      <c r="L879" s="242"/>
      <c r="M879" s="242"/>
    </row>
    <row r="880" spans="1:13">
      <c r="B880" s="251"/>
      <c r="C880" s="251"/>
      <c r="D880" s="251"/>
      <c r="K880" s="241" t="str">
        <f t="shared" si="80"/>
        <v/>
      </c>
      <c r="L880" s="242"/>
      <c r="M880" s="242"/>
    </row>
    <row r="881" spans="2:13">
      <c r="B881" s="251"/>
      <c r="C881" s="251"/>
      <c r="D881" s="251"/>
      <c r="K881" s="241" t="str">
        <f t="shared" si="80"/>
        <v/>
      </c>
      <c r="L881" s="242"/>
      <c r="M881" s="242"/>
    </row>
    <row r="882" spans="2:13">
      <c r="B882" s="251"/>
      <c r="C882" s="251"/>
      <c r="D882" s="251"/>
      <c r="K882" s="241" t="str">
        <f t="shared" si="80"/>
        <v/>
      </c>
      <c r="L882" s="242"/>
      <c r="M882" s="242"/>
    </row>
    <row r="883" spans="2:13">
      <c r="B883" s="251"/>
      <c r="C883" s="251"/>
      <c r="D883" s="251"/>
      <c r="K883" s="241" t="str">
        <f t="shared" si="80"/>
        <v/>
      </c>
      <c r="L883" s="242"/>
      <c r="M883" s="242"/>
    </row>
    <row r="884" spans="2:13">
      <c r="B884" s="251"/>
      <c r="C884" s="251"/>
      <c r="D884" s="251"/>
      <c r="K884" s="241" t="str">
        <f t="shared" si="80"/>
        <v/>
      </c>
      <c r="L884" s="242"/>
      <c r="M884" s="242"/>
    </row>
    <row r="885" spans="2:13">
      <c r="B885" s="251"/>
      <c r="C885" s="251"/>
      <c r="D885" s="251"/>
      <c r="K885" s="241" t="str">
        <f t="shared" si="80"/>
        <v/>
      </c>
      <c r="L885" s="242"/>
      <c r="M885" s="242"/>
    </row>
    <row r="886" spans="2:13">
      <c r="B886" s="251"/>
      <c r="C886" s="251"/>
      <c r="D886" s="251"/>
      <c r="K886" s="241" t="str">
        <f t="shared" si="80"/>
        <v/>
      </c>
      <c r="L886" s="242"/>
      <c r="M886" s="242"/>
    </row>
    <row r="887" spans="2:13">
      <c r="B887" s="251"/>
      <c r="C887" s="251"/>
      <c r="D887" s="251"/>
      <c r="K887" s="241" t="str">
        <f t="shared" si="80"/>
        <v/>
      </c>
      <c r="L887" s="242"/>
      <c r="M887" s="242"/>
    </row>
    <row r="888" spans="2:13">
      <c r="K888" s="241" t="str">
        <f t="shared" si="80"/>
        <v/>
      </c>
      <c r="L888" s="242"/>
      <c r="M888" s="242"/>
    </row>
    <row r="889" spans="2:13">
      <c r="K889" s="241" t="str">
        <f t="shared" si="80"/>
        <v/>
      </c>
      <c r="L889" s="242"/>
      <c r="M889" s="242"/>
    </row>
    <row r="890" spans="2:13">
      <c r="K890" s="241" t="str">
        <f t="shared" si="80"/>
        <v/>
      </c>
      <c r="L890" s="242"/>
      <c r="M890" s="242"/>
    </row>
    <row r="891" spans="2:13">
      <c r="K891" s="241" t="str">
        <f t="shared" si="80"/>
        <v/>
      </c>
      <c r="L891" s="242"/>
      <c r="M891" s="242"/>
    </row>
    <row r="892" spans="2:13">
      <c r="K892" s="241" t="str">
        <f t="shared" si="80"/>
        <v/>
      </c>
      <c r="L892" s="242"/>
      <c r="M892" s="242"/>
    </row>
    <row r="893" spans="2:13">
      <c r="K893" s="241" t="str">
        <f t="shared" si="80"/>
        <v/>
      </c>
      <c r="L893" s="242"/>
      <c r="M893" s="242"/>
    </row>
    <row r="894" spans="2:13">
      <c r="K894" s="241" t="str">
        <f t="shared" si="80"/>
        <v/>
      </c>
      <c r="L894" s="242"/>
      <c r="M894" s="242"/>
    </row>
    <row r="895" spans="2:13">
      <c r="K895" s="241" t="str">
        <f t="shared" si="80"/>
        <v/>
      </c>
      <c r="L895" s="242"/>
      <c r="M895" s="242"/>
    </row>
    <row r="896" spans="2:13">
      <c r="K896" s="241" t="str">
        <f t="shared" si="80"/>
        <v/>
      </c>
      <c r="L896" s="242"/>
      <c r="M896" s="242"/>
    </row>
    <row r="897" spans="11:13">
      <c r="K897" s="241" t="str">
        <f t="shared" si="80"/>
        <v/>
      </c>
      <c r="L897" s="242"/>
      <c r="M897" s="242"/>
    </row>
    <row r="898" spans="11:13">
      <c r="K898" s="241" t="str">
        <f t="shared" si="80"/>
        <v/>
      </c>
      <c r="L898" s="242"/>
      <c r="M898" s="242"/>
    </row>
    <row r="899" spans="11:13">
      <c r="K899" s="241" t="str">
        <f t="shared" si="80"/>
        <v/>
      </c>
      <c r="L899" s="242"/>
      <c r="M899" s="242"/>
    </row>
    <row r="900" spans="11:13">
      <c r="K900" s="241" t="str">
        <f t="shared" si="80"/>
        <v/>
      </c>
      <c r="L900" s="242"/>
      <c r="M900" s="242"/>
    </row>
  </sheetData>
  <phoneticPr fontId="39"/>
  <pageMargins left="0.15748031496062992" right="0.15748031496062992" top="0.15748031496062992" bottom="0.1574803149606299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workbookViewId="0">
      <selection activeCell="C55" sqref="C55"/>
    </sheetView>
  </sheetViews>
  <sheetFormatPr defaultRowHeight="12.75"/>
  <cols>
    <col min="1" max="1" width="5.7109375" customWidth="1"/>
    <col min="2" max="2" width="21.140625" style="14" customWidth="1"/>
    <col min="3" max="3" width="16" bestFit="1" customWidth="1"/>
    <col min="4" max="4" width="9.28515625" bestFit="1" customWidth="1"/>
    <col min="5" max="5" width="8.42578125" style="20" bestFit="1" customWidth="1"/>
  </cols>
  <sheetData>
    <row r="1" spans="1:6" s="7" customFormat="1" ht="12.75" customHeight="1">
      <c r="A1" s="5"/>
      <c r="B1" s="6"/>
      <c r="C1" s="6"/>
      <c r="D1" s="6"/>
      <c r="E1" s="19"/>
    </row>
    <row r="2" spans="1:6" s="7" customFormat="1" ht="16.5" customHeight="1">
      <c r="A2" s="5"/>
      <c r="B2" s="379" t="s">
        <v>166</v>
      </c>
      <c r="C2" s="379"/>
      <c r="D2" s="6"/>
      <c r="E2" s="19"/>
    </row>
    <row r="3" spans="1:6" s="7" customFormat="1" ht="12.75" customHeight="1">
      <c r="A3" s="5"/>
      <c r="B3" s="6"/>
      <c r="C3" s="6"/>
      <c r="D3" s="6"/>
      <c r="E3" s="19"/>
    </row>
    <row r="4" spans="1:6" s="7" customFormat="1" ht="12.75" customHeight="1">
      <c r="A4" s="5"/>
      <c r="E4" s="19"/>
    </row>
    <row r="5" spans="1:6" s="8" customFormat="1" ht="15.95" customHeight="1">
      <c r="A5" s="9"/>
      <c r="B5" s="29" t="s">
        <v>36</v>
      </c>
      <c r="C5" s="29" t="s">
        <v>37</v>
      </c>
      <c r="D5" s="29" t="s">
        <v>28</v>
      </c>
      <c r="E5" s="201"/>
    </row>
    <row r="6" spans="1:6" s="8" customFormat="1" ht="15.95" customHeight="1">
      <c r="A6" s="9">
        <v>1</v>
      </c>
      <c r="B6" s="205" t="s">
        <v>401</v>
      </c>
      <c r="C6" s="220" t="s">
        <v>608</v>
      </c>
      <c r="D6" s="11">
        <v>3000</v>
      </c>
      <c r="E6" s="203">
        <v>43710</v>
      </c>
      <c r="F6" s="167"/>
    </row>
    <row r="7" spans="1:6" s="8" customFormat="1" ht="15.95" customHeight="1">
      <c r="A7" s="9">
        <v>2</v>
      </c>
      <c r="B7" s="205" t="s">
        <v>397</v>
      </c>
      <c r="C7" s="220" t="s">
        <v>608</v>
      </c>
      <c r="D7" s="11">
        <v>3000</v>
      </c>
      <c r="E7" s="203">
        <v>43712</v>
      </c>
      <c r="F7" s="167"/>
    </row>
    <row r="8" spans="1:6" s="8" customFormat="1" ht="15.95" customHeight="1">
      <c r="A8" s="112">
        <v>3</v>
      </c>
      <c r="B8" s="234" t="s">
        <v>399</v>
      </c>
      <c r="C8" s="235" t="s">
        <v>608</v>
      </c>
      <c r="D8" s="113">
        <v>3000</v>
      </c>
      <c r="E8" s="203"/>
      <c r="F8" s="167"/>
    </row>
    <row r="9" spans="1:6" s="8" customFormat="1" ht="15.95" customHeight="1">
      <c r="A9" s="9">
        <v>4</v>
      </c>
      <c r="B9" s="206" t="s">
        <v>400</v>
      </c>
      <c r="C9" s="220" t="s">
        <v>608</v>
      </c>
      <c r="D9" s="113">
        <v>3000</v>
      </c>
      <c r="E9" s="203"/>
      <c r="F9" s="167"/>
    </row>
    <row r="10" spans="1:6" ht="15.95" customHeight="1">
      <c r="A10" s="9">
        <v>5</v>
      </c>
      <c r="B10" s="207" t="s">
        <v>395</v>
      </c>
      <c r="C10" s="220" t="s">
        <v>608</v>
      </c>
      <c r="D10" s="113">
        <v>3000</v>
      </c>
      <c r="E10" s="203">
        <v>43714</v>
      </c>
      <c r="F10" s="167"/>
    </row>
    <row r="11" spans="1:6" s="8" customFormat="1" ht="15.95" customHeight="1">
      <c r="A11" s="9">
        <v>6</v>
      </c>
      <c r="B11" s="208" t="s">
        <v>597</v>
      </c>
      <c r="C11" s="220" t="s">
        <v>608</v>
      </c>
      <c r="D11" s="113">
        <v>3000</v>
      </c>
      <c r="E11" s="203"/>
      <c r="F11" s="167"/>
    </row>
    <row r="12" spans="1:6" s="8" customFormat="1" ht="15.95" customHeight="1">
      <c r="A12" s="9">
        <v>7</v>
      </c>
      <c r="B12" s="206" t="s">
        <v>403</v>
      </c>
      <c r="C12" s="220" t="s">
        <v>608</v>
      </c>
      <c r="D12" s="113">
        <v>3000</v>
      </c>
      <c r="E12" s="203"/>
      <c r="F12" s="167"/>
    </row>
    <row r="13" spans="1:6" s="8" customFormat="1" ht="15.95" customHeight="1">
      <c r="A13" s="9">
        <v>8</v>
      </c>
      <c r="B13" s="209" t="s">
        <v>396</v>
      </c>
      <c r="C13" s="220" t="s">
        <v>608</v>
      </c>
      <c r="D13" s="113">
        <v>3000</v>
      </c>
      <c r="E13" s="203">
        <v>43719</v>
      </c>
      <c r="F13" s="167"/>
    </row>
    <row r="14" spans="1:6" s="8" customFormat="1" ht="15.95" customHeight="1">
      <c r="A14" s="9">
        <v>9</v>
      </c>
      <c r="B14" s="210" t="s">
        <v>598</v>
      </c>
      <c r="C14" s="220" t="s">
        <v>608</v>
      </c>
      <c r="D14" s="113">
        <v>3000</v>
      </c>
      <c r="E14" s="203"/>
      <c r="F14" s="167"/>
    </row>
    <row r="15" spans="1:6" s="8" customFormat="1" ht="15.95" customHeight="1">
      <c r="A15" s="9">
        <v>10</v>
      </c>
      <c r="B15" s="211" t="s">
        <v>398</v>
      </c>
      <c r="C15" s="220" t="s">
        <v>608</v>
      </c>
      <c r="D15" s="113">
        <v>3000</v>
      </c>
      <c r="E15" s="203"/>
      <c r="F15" s="167"/>
    </row>
    <row r="16" spans="1:6" s="8" customFormat="1" ht="15.95" customHeight="1">
      <c r="A16" s="9">
        <v>11</v>
      </c>
      <c r="B16" s="211" t="s">
        <v>599</v>
      </c>
      <c r="C16" s="220" t="s">
        <v>608</v>
      </c>
      <c r="D16" s="113">
        <v>3000</v>
      </c>
      <c r="E16" s="203"/>
      <c r="F16" s="167"/>
    </row>
    <row r="17" spans="1:6" ht="15.95" customHeight="1">
      <c r="A17" s="9">
        <v>12</v>
      </c>
      <c r="B17" s="212" t="s">
        <v>402</v>
      </c>
      <c r="C17" s="220" t="s">
        <v>608</v>
      </c>
      <c r="D17" s="113">
        <v>3000</v>
      </c>
      <c r="E17" s="203"/>
      <c r="F17" s="167"/>
    </row>
    <row r="18" spans="1:6" s="8" customFormat="1" ht="15.95" customHeight="1">
      <c r="A18" s="9">
        <v>13</v>
      </c>
      <c r="B18" s="213" t="s">
        <v>600</v>
      </c>
      <c r="C18" s="220" t="s">
        <v>608</v>
      </c>
      <c r="D18" s="113">
        <v>3000</v>
      </c>
      <c r="E18" s="203">
        <v>43725</v>
      </c>
      <c r="F18" s="167"/>
    </row>
    <row r="19" spans="1:6" s="8" customFormat="1" ht="15.95" customHeight="1">
      <c r="A19" s="9">
        <v>14</v>
      </c>
      <c r="B19" s="214" t="s">
        <v>601</v>
      </c>
      <c r="C19" s="220" t="s">
        <v>608</v>
      </c>
      <c r="D19" s="113">
        <v>3000</v>
      </c>
      <c r="E19" s="203">
        <v>43732</v>
      </c>
      <c r="F19" s="167"/>
    </row>
    <row r="20" spans="1:6" s="8" customFormat="1" ht="15.95" customHeight="1">
      <c r="A20" s="9">
        <v>15</v>
      </c>
      <c r="B20" s="206" t="s">
        <v>602</v>
      </c>
      <c r="C20" s="220" t="s">
        <v>609</v>
      </c>
      <c r="D20" s="113">
        <v>3000</v>
      </c>
      <c r="E20" s="202">
        <v>43735</v>
      </c>
      <c r="F20" s="167"/>
    </row>
    <row r="21" spans="1:6" s="8" customFormat="1" ht="15.95" customHeight="1">
      <c r="A21" s="9">
        <v>16</v>
      </c>
      <c r="B21" s="206" t="s">
        <v>603</v>
      </c>
      <c r="C21" s="220" t="s">
        <v>609</v>
      </c>
      <c r="D21" s="113">
        <v>3000</v>
      </c>
      <c r="E21" s="203"/>
      <c r="F21" s="167"/>
    </row>
    <row r="22" spans="1:6" ht="15.95" customHeight="1">
      <c r="A22" s="9">
        <v>17</v>
      </c>
      <c r="B22" s="206" t="s">
        <v>604</v>
      </c>
      <c r="C22" s="220" t="s">
        <v>608</v>
      </c>
      <c r="D22" s="113">
        <v>3000</v>
      </c>
      <c r="E22" s="203">
        <v>43738</v>
      </c>
      <c r="F22" s="167"/>
    </row>
    <row r="23" spans="1:6" s="8" customFormat="1" ht="15.95" customHeight="1">
      <c r="A23" s="9">
        <v>18</v>
      </c>
      <c r="B23" s="215" t="s">
        <v>605</v>
      </c>
      <c r="C23" s="220" t="s">
        <v>608</v>
      </c>
      <c r="D23" s="113">
        <v>3000</v>
      </c>
      <c r="E23" s="203"/>
      <c r="F23" s="167"/>
    </row>
    <row r="24" spans="1:6" s="8" customFormat="1" ht="15.95" customHeight="1">
      <c r="A24" s="9">
        <v>19</v>
      </c>
      <c r="B24" s="216" t="s">
        <v>606</v>
      </c>
      <c r="C24" s="220" t="s">
        <v>608</v>
      </c>
      <c r="D24" s="113">
        <v>3000</v>
      </c>
      <c r="E24" s="203"/>
      <c r="F24" s="167"/>
    </row>
    <row r="25" spans="1:6" s="8" customFormat="1" ht="15.95" customHeight="1">
      <c r="A25" s="9">
        <v>20</v>
      </c>
      <c r="B25" s="217" t="s">
        <v>607</v>
      </c>
      <c r="C25" s="220" t="s">
        <v>608</v>
      </c>
      <c r="D25" s="113">
        <v>3000</v>
      </c>
      <c r="E25" s="203"/>
      <c r="F25" s="167"/>
    </row>
    <row r="26" spans="1:6" s="8" customFormat="1" ht="15.95" hidden="1" customHeight="1">
      <c r="A26" s="9">
        <v>21</v>
      </c>
      <c r="B26" s="215"/>
      <c r="C26" s="220"/>
      <c r="D26" s="113"/>
      <c r="E26" s="203"/>
      <c r="F26" s="167"/>
    </row>
    <row r="27" spans="1:6" s="8" customFormat="1" ht="15.75" hidden="1" customHeight="1">
      <c r="A27" s="9">
        <v>22</v>
      </c>
      <c r="B27" s="218"/>
      <c r="C27" s="220"/>
      <c r="D27" s="113"/>
      <c r="E27" s="203"/>
      <c r="F27" s="167"/>
    </row>
    <row r="28" spans="1:6" ht="15.75" hidden="1" customHeight="1">
      <c r="A28" s="9">
        <v>23</v>
      </c>
      <c r="B28" s="205"/>
      <c r="C28" s="220"/>
      <c r="D28" s="113"/>
      <c r="E28" s="171"/>
      <c r="F28" s="167"/>
    </row>
    <row r="29" spans="1:6" s="8" customFormat="1" ht="15.75" hidden="1" customHeight="1">
      <c r="A29" s="9">
        <v>24</v>
      </c>
      <c r="B29" s="211"/>
      <c r="C29" s="220"/>
      <c r="D29" s="113"/>
      <c r="E29" s="203"/>
      <c r="F29" s="167"/>
    </row>
    <row r="30" spans="1:6" ht="15.75" hidden="1" customHeight="1">
      <c r="A30" s="9">
        <v>25</v>
      </c>
      <c r="B30" s="212"/>
      <c r="C30" s="220"/>
      <c r="D30" s="113"/>
      <c r="E30" s="203"/>
      <c r="F30" s="167"/>
    </row>
    <row r="31" spans="1:6" ht="15.75" hidden="1" customHeight="1">
      <c r="A31" s="9">
        <v>26</v>
      </c>
      <c r="B31" s="43"/>
      <c r="C31" s="236"/>
      <c r="D31" s="113"/>
      <c r="E31" s="171"/>
      <c r="F31" s="167"/>
    </row>
    <row r="32" spans="1:6" ht="15.75" hidden="1" customHeight="1">
      <c r="A32" s="9">
        <v>27</v>
      </c>
      <c r="B32" s="43"/>
      <c r="C32" s="236"/>
      <c r="D32" s="113"/>
      <c r="E32" s="171"/>
      <c r="F32" s="167"/>
    </row>
    <row r="33" spans="1:6" ht="15.75" hidden="1" customHeight="1">
      <c r="A33" s="9">
        <v>28</v>
      </c>
      <c r="B33" s="43"/>
      <c r="C33" s="236"/>
      <c r="D33" s="113"/>
      <c r="E33" s="171"/>
      <c r="F33" s="167"/>
    </row>
    <row r="34" spans="1:6" ht="15.75" hidden="1" customHeight="1">
      <c r="A34" s="9">
        <v>29</v>
      </c>
      <c r="B34" s="43"/>
      <c r="C34" s="236"/>
      <c r="D34" s="113"/>
      <c r="E34" s="171"/>
      <c r="F34" s="167"/>
    </row>
    <row r="35" spans="1:6" ht="15.75" hidden="1" customHeight="1">
      <c r="A35" s="9">
        <v>30</v>
      </c>
      <c r="B35" s="43"/>
      <c r="C35" s="236"/>
      <c r="D35" s="113"/>
      <c r="E35" s="171"/>
      <c r="F35" s="167"/>
    </row>
    <row r="36" spans="1:6" ht="15.75" hidden="1" customHeight="1">
      <c r="A36" s="9">
        <v>31</v>
      </c>
      <c r="B36" s="43"/>
      <c r="C36" s="236"/>
      <c r="D36" s="113"/>
      <c r="E36" s="171"/>
      <c r="F36" s="167"/>
    </row>
    <row r="37" spans="1:6" ht="15.75" hidden="1" customHeight="1">
      <c r="A37" s="9">
        <v>32</v>
      </c>
      <c r="B37" s="43"/>
      <c r="C37" s="236"/>
      <c r="D37" s="113"/>
      <c r="E37" s="171"/>
      <c r="F37" s="167"/>
    </row>
    <row r="38" spans="1:6" ht="15.75" hidden="1" customHeight="1">
      <c r="A38" s="9">
        <v>33</v>
      </c>
      <c r="B38" s="43"/>
      <c r="C38" s="236"/>
      <c r="D38" s="113"/>
      <c r="E38" s="171"/>
      <c r="F38" s="167"/>
    </row>
    <row r="39" spans="1:6" ht="15.75" hidden="1" customHeight="1">
      <c r="A39" s="9">
        <v>34</v>
      </c>
      <c r="B39" s="43"/>
      <c r="C39" s="236"/>
      <c r="D39" s="113"/>
      <c r="E39" s="171"/>
      <c r="F39" s="167"/>
    </row>
    <row r="40" spans="1:6" ht="15.75" hidden="1" customHeight="1">
      <c r="A40" s="9">
        <v>35</v>
      </c>
      <c r="B40" s="43"/>
      <c r="C40" s="236"/>
      <c r="D40" s="113"/>
      <c r="E40" s="171"/>
      <c r="F40" s="167"/>
    </row>
    <row r="41" spans="1:6" ht="15.75" hidden="1" customHeight="1">
      <c r="A41" s="9">
        <v>36</v>
      </c>
      <c r="B41" s="43"/>
      <c r="C41" s="236"/>
      <c r="D41" s="11"/>
      <c r="E41" s="171"/>
      <c r="F41" s="167"/>
    </row>
    <row r="42" spans="1:6" s="8" customFormat="1" ht="15.75" hidden="1" customHeight="1">
      <c r="A42" s="9">
        <v>37</v>
      </c>
      <c r="B42" s="205"/>
      <c r="C42" s="220"/>
      <c r="D42" s="11"/>
      <c r="E42" s="202"/>
      <c r="F42" s="167"/>
    </row>
    <row r="43" spans="1:6" s="8" customFormat="1" ht="15.75" hidden="1" customHeight="1">
      <c r="A43" s="9">
        <v>38</v>
      </c>
      <c r="B43" s="205"/>
      <c r="C43" s="220"/>
      <c r="D43" s="11"/>
      <c r="E43" s="203"/>
      <c r="F43" s="167"/>
    </row>
    <row r="44" spans="1:6" s="8" customFormat="1" ht="15.75" hidden="1" customHeight="1">
      <c r="A44" s="9">
        <v>39</v>
      </c>
      <c r="B44" s="205"/>
      <c r="C44" s="220"/>
      <c r="D44" s="11"/>
      <c r="E44" s="202"/>
      <c r="F44" s="167"/>
    </row>
    <row r="45" spans="1:6" s="8" customFormat="1" ht="15.75" hidden="1" customHeight="1">
      <c r="A45" s="9">
        <v>40</v>
      </c>
      <c r="B45" s="205"/>
      <c r="C45" s="220"/>
      <c r="D45" s="11"/>
      <c r="E45" s="202"/>
      <c r="F45" s="167"/>
    </row>
    <row r="46" spans="1:6" s="8" customFormat="1" ht="15.75" hidden="1" customHeight="1">
      <c r="A46" s="9">
        <v>41</v>
      </c>
      <c r="B46" s="205"/>
      <c r="C46" s="220"/>
      <c r="D46" s="11"/>
      <c r="E46" s="202"/>
      <c r="F46" s="167"/>
    </row>
    <row r="47" spans="1:6" s="8" customFormat="1" ht="15.75" hidden="1" customHeight="1">
      <c r="A47" s="9">
        <v>42</v>
      </c>
      <c r="B47" s="205"/>
      <c r="C47" s="220"/>
      <c r="D47" s="11"/>
      <c r="E47" s="203"/>
      <c r="F47" s="167"/>
    </row>
    <row r="48" spans="1:6" s="8" customFormat="1" ht="15.75" hidden="1" customHeight="1">
      <c r="A48" s="9">
        <v>43</v>
      </c>
      <c r="B48" s="205"/>
      <c r="C48" s="220"/>
      <c r="D48" s="11"/>
      <c r="E48" s="203"/>
      <c r="F48" s="167"/>
    </row>
    <row r="49" spans="1:6" s="8" customFormat="1" ht="15.75" hidden="1" customHeight="1">
      <c r="A49" s="9">
        <v>44</v>
      </c>
      <c r="B49" s="205"/>
      <c r="C49" s="220"/>
      <c r="D49" s="11"/>
      <c r="E49" s="203"/>
      <c r="F49" s="167"/>
    </row>
    <row r="50" spans="1:6" s="8" customFormat="1" ht="15.75" hidden="1" customHeight="1">
      <c r="A50" s="9">
        <v>45</v>
      </c>
      <c r="B50" s="205"/>
      <c r="C50" s="220"/>
      <c r="D50" s="11"/>
      <c r="E50" s="203"/>
      <c r="F50" s="167"/>
    </row>
    <row r="51" spans="1:6" s="8" customFormat="1" ht="15.75" hidden="1" customHeight="1">
      <c r="A51" s="9">
        <v>46</v>
      </c>
      <c r="B51" s="205"/>
      <c r="C51" s="220"/>
      <c r="D51" s="11"/>
      <c r="E51" s="203"/>
      <c r="F51" s="167"/>
    </row>
    <row r="52" spans="1:6" s="8" customFormat="1" ht="15.75" hidden="1" customHeight="1">
      <c r="A52" s="9">
        <v>47</v>
      </c>
      <c r="B52" s="219"/>
      <c r="C52" s="220"/>
      <c r="D52" s="11"/>
      <c r="E52" s="203"/>
      <c r="F52" s="167"/>
    </row>
    <row r="53" spans="1:6" s="8" customFormat="1" ht="15.75" hidden="1" customHeight="1">
      <c r="A53" s="9">
        <v>48</v>
      </c>
      <c r="B53" s="218"/>
      <c r="C53" s="220"/>
      <c r="D53" s="11"/>
      <c r="E53" s="202"/>
      <c r="F53" s="167"/>
    </row>
    <row r="54" spans="1:6" s="8" customFormat="1" ht="15.75" customHeight="1">
      <c r="A54" s="9"/>
      <c r="B54" s="218"/>
      <c r="C54" s="220"/>
      <c r="D54" s="11"/>
      <c r="E54" s="202"/>
      <c r="F54" s="167"/>
    </row>
    <row r="55" spans="1:6" ht="12.75" customHeight="1">
      <c r="C55" s="118">
        <f>COUNTA(C6:C41)</f>
        <v>20</v>
      </c>
      <c r="D55" s="12">
        <f>SUM(D6:D41)</f>
        <v>60000</v>
      </c>
    </row>
    <row r="56" spans="1:6">
      <c r="C56" s="10" t="s">
        <v>63</v>
      </c>
      <c r="D56" s="11">
        <f>D55*8%</f>
        <v>4800</v>
      </c>
    </row>
    <row r="57" spans="1:6">
      <c r="C57" s="10" t="s">
        <v>27</v>
      </c>
      <c r="D57" s="11">
        <f>SUM(D55:D56)</f>
        <v>64800</v>
      </c>
    </row>
    <row r="58" spans="1:6" ht="21.75">
      <c r="B58" s="14" ph="1"/>
    </row>
    <row r="59" spans="1:6" ht="21.75">
      <c r="B59" s="14" ph="1"/>
    </row>
    <row r="69" spans="2:2" ht="21.75">
      <c r="B69" s="14" ph="1"/>
    </row>
    <row r="70" spans="2:2" ht="21.75">
      <c r="B70" s="14" ph="1"/>
    </row>
  </sheetData>
  <mergeCells count="1">
    <mergeCell ref="B2:C2"/>
  </mergeCells>
  <phoneticPr fontId="9" type="noConversion"/>
  <conditionalFormatting sqref="B6:B10 B20:B23 B26 E29:E30 E6:E27">
    <cfRule type="expression" dxfId="10" priority="29">
      <formula>$L6&lt;&gt;""</formula>
    </cfRule>
  </conditionalFormatting>
  <conditionalFormatting sqref="B12">
    <cfRule type="expression" dxfId="9" priority="24">
      <formula>$L12&lt;&gt;""</formula>
    </cfRule>
  </conditionalFormatting>
  <conditionalFormatting sqref="B20:B21">
    <cfRule type="expression" dxfId="8" priority="23">
      <formula>$L20&lt;&gt;""</formula>
    </cfRule>
  </conditionalFormatting>
  <conditionalFormatting sqref="B42:B51 E42:E54">
    <cfRule type="expression" dxfId="7" priority="12">
      <formula>$L42&lt;&gt;""</formula>
    </cfRule>
  </conditionalFormatting>
  <conditionalFormatting sqref="C6:C30">
    <cfRule type="expression" dxfId="6" priority="13">
      <formula>$P6&lt;&gt;""</formula>
    </cfRule>
  </conditionalFormatting>
  <conditionalFormatting sqref="C42:C54">
    <cfRule type="expression" dxfId="5" priority="11">
      <formula>$P42&lt;&gt;""</formula>
    </cfRule>
  </conditionalFormatting>
  <conditionalFormatting sqref="C28">
    <cfRule type="expression" dxfId="4" priority="9">
      <formula>$P28&lt;&gt;""</formula>
    </cfRule>
  </conditionalFormatting>
  <conditionalFormatting sqref="C28">
    <cfRule type="expression" dxfId="3" priority="8">
      <formula>$P28&lt;&gt;""</formula>
    </cfRule>
  </conditionalFormatting>
  <conditionalFormatting sqref="B28">
    <cfRule type="expression" dxfId="2" priority="7">
      <formula>$P28&lt;&gt;""</formula>
    </cfRule>
  </conditionalFormatting>
  <dataValidations count="1">
    <dataValidation type="list" allowBlank="1" showInputMessage="1" showErrorMessage="1" sqref="C42:C54 C6:C30" xr:uid="{00000000-0002-0000-0200-000000000000}">
      <formula1>"Tanzania,Uganda,Bahamas,Mauritius,Sri Lanka,Bangladesh,Kenya,Zambia,Fiji"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"/>
  <sheetViews>
    <sheetView workbookViewId="0">
      <pane ySplit="5" topLeftCell="A9" activePane="bottomLeft" state="frozen"/>
      <selection activeCell="C44" sqref="C44"/>
      <selection pane="bottomLeft" activeCell="A37" sqref="A37:XFD37"/>
    </sheetView>
  </sheetViews>
  <sheetFormatPr defaultRowHeight="12"/>
  <cols>
    <col min="1" max="1" width="5.7109375" style="32" customWidth="1"/>
    <col min="2" max="2" width="24.5703125" style="32" bestFit="1" customWidth="1"/>
    <col min="3" max="3" width="12" style="120" bestFit="1" customWidth="1"/>
    <col min="4" max="4" width="9.5703125" style="32" bestFit="1" customWidth="1"/>
    <col min="5" max="5" width="7.42578125" style="32" bestFit="1" customWidth="1"/>
    <col min="6" max="16384" width="9.140625" style="32"/>
  </cols>
  <sheetData>
    <row r="1" spans="1:5" s="31" customFormat="1" ht="12.75" customHeight="1">
      <c r="A1" s="109"/>
      <c r="B1" s="30"/>
      <c r="C1" s="116"/>
      <c r="D1" s="30"/>
    </row>
    <row r="2" spans="1:5" s="31" customFormat="1" ht="16.5" customHeight="1">
      <c r="A2" s="109"/>
      <c r="B2" s="380" t="s">
        <v>167</v>
      </c>
      <c r="C2" s="380"/>
      <c r="D2" s="30"/>
    </row>
    <row r="3" spans="1:5" s="31" customFormat="1" ht="12.75" customHeight="1">
      <c r="A3" s="109"/>
      <c r="B3" s="30"/>
      <c r="C3" s="116"/>
      <c r="D3" s="30"/>
    </row>
    <row r="4" spans="1:5" s="31" customFormat="1" ht="12.75" customHeight="1">
      <c r="A4" s="109"/>
      <c r="C4" s="117"/>
    </row>
    <row r="5" spans="1:5" s="111" customFormat="1" ht="12.75">
      <c r="A5" s="9"/>
      <c r="B5" s="29" t="s">
        <v>36</v>
      </c>
      <c r="C5" s="29" t="s">
        <v>37</v>
      </c>
      <c r="D5" s="29" t="s">
        <v>28</v>
      </c>
    </row>
    <row r="6" spans="1:5" s="31" customFormat="1" ht="14.25">
      <c r="A6" s="112">
        <v>1</v>
      </c>
      <c r="B6" s="225" t="s">
        <v>394</v>
      </c>
      <c r="C6" s="43" t="s">
        <v>611</v>
      </c>
      <c r="D6" s="113">
        <v>3000</v>
      </c>
      <c r="E6" s="226">
        <v>43710</v>
      </c>
    </row>
    <row r="7" spans="1:5" s="31" customFormat="1" ht="14.25">
      <c r="A7" s="112">
        <v>2</v>
      </c>
      <c r="B7" s="222" t="s">
        <v>610</v>
      </c>
      <c r="C7" s="43" t="s">
        <v>611</v>
      </c>
      <c r="D7" s="113">
        <v>3000</v>
      </c>
      <c r="E7" s="226">
        <v>43722</v>
      </c>
    </row>
    <row r="8" spans="1:5" s="31" customFormat="1" ht="14.25">
      <c r="A8" s="112">
        <v>3</v>
      </c>
      <c r="B8" s="223" t="s">
        <v>388</v>
      </c>
      <c r="C8" s="43" t="s">
        <v>620</v>
      </c>
      <c r="D8" s="113">
        <v>3000</v>
      </c>
      <c r="E8" s="226">
        <v>43710</v>
      </c>
    </row>
    <row r="9" spans="1:5" s="31" customFormat="1" ht="14.25">
      <c r="A9" s="112">
        <v>4</v>
      </c>
      <c r="B9" s="223" t="s">
        <v>389</v>
      </c>
      <c r="C9" s="43" t="s">
        <v>620</v>
      </c>
      <c r="D9" s="113">
        <v>3000</v>
      </c>
      <c r="E9" s="226"/>
    </row>
    <row r="10" spans="1:5" s="31" customFormat="1" ht="14.25">
      <c r="A10" s="112">
        <v>5</v>
      </c>
      <c r="B10" s="223" t="s">
        <v>386</v>
      </c>
      <c r="C10" s="43" t="s">
        <v>620</v>
      </c>
      <c r="D10" s="113">
        <v>3000</v>
      </c>
      <c r="E10" s="226">
        <v>43712</v>
      </c>
    </row>
    <row r="11" spans="1:5" s="31" customFormat="1" ht="14.25">
      <c r="A11" s="112">
        <v>6</v>
      </c>
      <c r="B11" s="224" t="s">
        <v>387</v>
      </c>
      <c r="C11" s="43" t="s">
        <v>620</v>
      </c>
      <c r="D11" s="113">
        <v>3000</v>
      </c>
      <c r="E11" s="226"/>
    </row>
    <row r="12" spans="1:5" s="31" customFormat="1" ht="14.25">
      <c r="A12" s="112">
        <v>7</v>
      </c>
      <c r="B12" s="224" t="s">
        <v>542</v>
      </c>
      <c r="C12" s="43" t="s">
        <v>620</v>
      </c>
      <c r="D12" s="113">
        <v>3000</v>
      </c>
      <c r="E12" s="226">
        <v>43722</v>
      </c>
    </row>
    <row r="13" spans="1:5" s="31" customFormat="1" ht="14.25">
      <c r="A13" s="112">
        <v>8</v>
      </c>
      <c r="B13" s="224" t="s">
        <v>543</v>
      </c>
      <c r="C13" s="43" t="s">
        <v>620</v>
      </c>
      <c r="D13" s="113">
        <v>3000</v>
      </c>
      <c r="E13" s="226"/>
    </row>
    <row r="14" spans="1:5" s="31" customFormat="1" ht="14.25">
      <c r="A14" s="112">
        <v>9</v>
      </c>
      <c r="B14" s="225" t="s">
        <v>544</v>
      </c>
      <c r="C14" s="43" t="s">
        <v>620</v>
      </c>
      <c r="D14" s="113">
        <v>3000</v>
      </c>
      <c r="E14" s="226"/>
    </row>
    <row r="15" spans="1:5" s="31" customFormat="1" ht="14.25">
      <c r="A15" s="112">
        <v>10</v>
      </c>
      <c r="B15" s="225" t="s">
        <v>545</v>
      </c>
      <c r="C15" s="43" t="s">
        <v>620</v>
      </c>
      <c r="D15" s="113">
        <v>3000</v>
      </c>
      <c r="E15" s="226"/>
    </row>
    <row r="16" spans="1:5" s="31" customFormat="1" ht="14.25">
      <c r="A16" s="112">
        <v>11</v>
      </c>
      <c r="B16" s="225" t="s">
        <v>546</v>
      </c>
      <c r="C16" s="43" t="s">
        <v>620</v>
      </c>
      <c r="D16" s="113">
        <v>3000</v>
      </c>
      <c r="E16" s="226">
        <v>43726</v>
      </c>
    </row>
    <row r="17" spans="1:5" s="31" customFormat="1" ht="14.25">
      <c r="A17" s="112">
        <v>12</v>
      </c>
      <c r="B17" s="225" t="s">
        <v>541</v>
      </c>
      <c r="C17" s="43" t="s">
        <v>620</v>
      </c>
      <c r="D17" s="113">
        <v>3000</v>
      </c>
      <c r="E17" s="226"/>
    </row>
    <row r="18" spans="1:5" s="31" customFormat="1" ht="14.25">
      <c r="A18" s="112">
        <v>13</v>
      </c>
      <c r="B18" s="225" t="s">
        <v>612</v>
      </c>
      <c r="C18" s="43" t="s">
        <v>620</v>
      </c>
      <c r="D18" s="113">
        <v>3000</v>
      </c>
      <c r="E18" s="226"/>
    </row>
    <row r="19" spans="1:5" s="31" customFormat="1" ht="14.25">
      <c r="A19" s="112">
        <v>14</v>
      </c>
      <c r="B19" s="225" t="s">
        <v>613</v>
      </c>
      <c r="C19" s="43" t="s">
        <v>620</v>
      </c>
      <c r="D19" s="113">
        <v>3000</v>
      </c>
      <c r="E19" s="226"/>
    </row>
    <row r="20" spans="1:5" s="31" customFormat="1" ht="14.25">
      <c r="A20" s="112">
        <v>15</v>
      </c>
      <c r="B20" s="225" t="s">
        <v>614</v>
      </c>
      <c r="C20" s="43" t="s">
        <v>620</v>
      </c>
      <c r="D20" s="113">
        <v>3000</v>
      </c>
      <c r="E20" s="226"/>
    </row>
    <row r="21" spans="1:5" s="31" customFormat="1" ht="14.25">
      <c r="A21" s="112">
        <v>16</v>
      </c>
      <c r="B21" s="225" t="s">
        <v>615</v>
      </c>
      <c r="C21" s="43" t="s">
        <v>620</v>
      </c>
      <c r="D21" s="113">
        <v>3000</v>
      </c>
      <c r="E21" s="226"/>
    </row>
    <row r="22" spans="1:5" s="31" customFormat="1" ht="14.25">
      <c r="A22" s="112">
        <v>17</v>
      </c>
      <c r="B22" s="225" t="s">
        <v>616</v>
      </c>
      <c r="C22" s="43" t="s">
        <v>620</v>
      </c>
      <c r="D22" s="113">
        <v>3000</v>
      </c>
      <c r="E22" s="226"/>
    </row>
    <row r="23" spans="1:5" s="31" customFormat="1" ht="14.25">
      <c r="A23" s="112">
        <v>18</v>
      </c>
      <c r="B23" s="225" t="s">
        <v>540</v>
      </c>
      <c r="C23" s="43" t="s">
        <v>620</v>
      </c>
      <c r="D23" s="113">
        <v>3000</v>
      </c>
      <c r="E23" s="226">
        <v>43729</v>
      </c>
    </row>
    <row r="24" spans="1:5" s="31" customFormat="1" ht="14.25">
      <c r="A24" s="112">
        <v>19</v>
      </c>
      <c r="B24" s="225" t="s">
        <v>617</v>
      </c>
      <c r="C24" s="43" t="s">
        <v>620</v>
      </c>
      <c r="D24" s="113">
        <v>3000</v>
      </c>
      <c r="E24" s="226">
        <v>43733</v>
      </c>
    </row>
    <row r="25" spans="1:5" s="31" customFormat="1" ht="14.25">
      <c r="A25" s="112">
        <v>20</v>
      </c>
      <c r="B25" s="225" t="s">
        <v>618</v>
      </c>
      <c r="C25" s="43" t="s">
        <v>620</v>
      </c>
      <c r="D25" s="113">
        <v>3000</v>
      </c>
      <c r="E25" s="226"/>
    </row>
    <row r="26" spans="1:5" s="31" customFormat="1" ht="14.25">
      <c r="A26" s="112">
        <v>21</v>
      </c>
      <c r="B26" s="225" t="s">
        <v>619</v>
      </c>
      <c r="C26" s="43" t="s">
        <v>620</v>
      </c>
      <c r="D26" s="113">
        <v>3000</v>
      </c>
      <c r="E26" s="226">
        <v>43734</v>
      </c>
    </row>
    <row r="27" spans="1:5" s="31" customFormat="1" ht="14.25" hidden="1">
      <c r="A27" s="112">
        <v>22</v>
      </c>
      <c r="B27" s="225"/>
      <c r="C27" s="43"/>
      <c r="D27" s="113"/>
      <c r="E27" s="226"/>
    </row>
    <row r="28" spans="1:5" s="31" customFormat="1" ht="14.25" hidden="1">
      <c r="A28" s="112">
        <v>23</v>
      </c>
      <c r="B28" s="225"/>
      <c r="C28" s="43"/>
      <c r="D28" s="113"/>
      <c r="E28" s="226"/>
    </row>
    <row r="29" spans="1:5" s="31" customFormat="1" ht="14.25" hidden="1">
      <c r="A29" s="112">
        <v>24</v>
      </c>
      <c r="B29" s="225"/>
      <c r="C29" s="43"/>
      <c r="D29" s="113"/>
      <c r="E29" s="226"/>
    </row>
    <row r="30" spans="1:5" s="31" customFormat="1" ht="14.25" hidden="1">
      <c r="A30" s="112">
        <v>25</v>
      </c>
      <c r="B30" s="225"/>
      <c r="C30" s="43"/>
      <c r="D30" s="113"/>
      <c r="E30" s="226"/>
    </row>
    <row r="31" spans="1:5" s="31" customFormat="1" ht="14.25" hidden="1">
      <c r="A31" s="112">
        <v>26</v>
      </c>
      <c r="B31" s="229"/>
      <c r="C31" s="43"/>
      <c r="D31" s="113"/>
      <c r="E31" s="226"/>
    </row>
    <row r="32" spans="1:5" s="31" customFormat="1" ht="14.25" hidden="1">
      <c r="A32" s="112">
        <v>27</v>
      </c>
      <c r="B32" s="230"/>
      <c r="C32" s="43"/>
      <c r="D32" s="113"/>
      <c r="E32" s="226"/>
    </row>
    <row r="33" spans="1:5" s="31" customFormat="1" ht="14.25" hidden="1">
      <c r="A33" s="112">
        <v>28</v>
      </c>
      <c r="B33" s="230"/>
      <c r="C33" s="43"/>
      <c r="D33" s="113"/>
      <c r="E33" s="226"/>
    </row>
    <row r="34" spans="1:5" s="31" customFormat="1" ht="14.25" hidden="1">
      <c r="A34" s="112">
        <v>29</v>
      </c>
      <c r="B34" s="230"/>
      <c r="C34" s="43"/>
      <c r="D34" s="113"/>
      <c r="E34" s="226"/>
    </row>
    <row r="35" spans="1:5" s="31" customFormat="1" ht="14.25" hidden="1">
      <c r="A35" s="112">
        <v>30</v>
      </c>
      <c r="B35" s="230"/>
      <c r="C35" s="43"/>
      <c r="D35" s="113"/>
      <c r="E35" s="226"/>
    </row>
    <row r="36" spans="1:5" s="31" customFormat="1" ht="14.25">
      <c r="A36" s="112"/>
      <c r="B36" s="230"/>
      <c r="C36" s="43"/>
      <c r="D36" s="113"/>
      <c r="E36" s="226"/>
    </row>
    <row r="37" spans="1:5" s="31" customFormat="1" ht="12" customHeight="1">
      <c r="A37" s="109"/>
      <c r="C37" s="118">
        <f>COUNTA(C6:C36)</f>
        <v>21</v>
      </c>
      <c r="D37" s="114">
        <f>SUM(D6:D36)</f>
        <v>63000</v>
      </c>
    </row>
    <row r="38" spans="1:5" s="31" customFormat="1" ht="12.75">
      <c r="A38" s="109"/>
      <c r="C38" s="119" t="s">
        <v>63</v>
      </c>
      <c r="D38" s="113">
        <f>D37*8%</f>
        <v>5040</v>
      </c>
    </row>
    <row r="39" spans="1:5" s="31" customFormat="1" ht="12.75" customHeight="1">
      <c r="A39" s="109"/>
      <c r="C39" s="119" t="s">
        <v>27</v>
      </c>
      <c r="D39" s="113">
        <f>SUM(D37:D38)</f>
        <v>68040</v>
      </c>
    </row>
    <row r="40" spans="1:5" s="31" customFormat="1" ht="12.75" customHeight="1">
      <c r="A40" s="109"/>
      <c r="C40" s="117"/>
    </row>
    <row r="41" spans="1:5" s="31" customFormat="1" ht="12.75">
      <c r="A41" s="109"/>
      <c r="C41" s="117"/>
    </row>
    <row r="42" spans="1:5" ht="12.75">
      <c r="A42" s="109"/>
      <c r="B42" s="31"/>
      <c r="C42" s="117"/>
      <c r="D42" s="31"/>
    </row>
  </sheetData>
  <autoFilter ref="A5:D39" xr:uid="{00000000-0009-0000-0000-000003000000}"/>
  <mergeCells count="1">
    <mergeCell ref="B2:C2"/>
  </mergeCells>
  <phoneticPr fontId="9" type="noConversion"/>
  <conditionalFormatting sqref="B36 B32:B34 B11:B26">
    <cfRule type="expression" dxfId="1" priority="5" stopIfTrue="1">
      <formula>COUNTIF($G:$G,B11)&gt;1</formula>
    </cfRule>
  </conditionalFormatting>
  <conditionalFormatting sqref="B35">
    <cfRule type="expression" dxfId="0" priority="1" stopIfTrue="1">
      <formula>COUNTIF($G:$G,B35)&gt;1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zoomScale="115" workbookViewId="0">
      <selection activeCell="H29" sqref="H29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17.5703125" style="18" bestFit="1" customWidth="1"/>
    <col min="5" max="5" width="10.7109375" style="18" bestFit="1" customWidth="1"/>
    <col min="6" max="16384" width="9.140625" style="40"/>
  </cols>
  <sheetData>
    <row r="1" spans="1:6">
      <c r="D1" s="42"/>
    </row>
    <row r="2" spans="1:6">
      <c r="B2" s="35" t="s">
        <v>65</v>
      </c>
      <c r="D2" s="42"/>
      <c r="E2" s="227"/>
      <c r="F2" s="228"/>
    </row>
    <row r="3" spans="1:6">
      <c r="A3" s="15" t="s">
        <v>25</v>
      </c>
      <c r="B3" s="15" t="s">
        <v>34</v>
      </c>
      <c r="C3" s="24" t="s">
        <v>26</v>
      </c>
      <c r="D3" s="15" t="s">
        <v>66</v>
      </c>
      <c r="E3" s="227"/>
      <c r="F3" s="228"/>
    </row>
    <row r="4" spans="1:6">
      <c r="A4" s="15">
        <v>1</v>
      </c>
      <c r="B4" s="43"/>
      <c r="C4" s="122"/>
      <c r="D4" s="204"/>
      <c r="E4" s="227"/>
      <c r="F4" s="228"/>
    </row>
    <row r="5" spans="1:6" hidden="1">
      <c r="A5" s="15">
        <v>2</v>
      </c>
      <c r="B5" s="43"/>
      <c r="C5" s="122"/>
      <c r="D5" s="204"/>
      <c r="E5" s="110"/>
      <c r="F5" s="228"/>
    </row>
    <row r="6" spans="1:6" hidden="1">
      <c r="A6" s="15">
        <v>3</v>
      </c>
      <c r="B6" s="43"/>
      <c r="C6" s="221"/>
      <c r="D6" s="204"/>
      <c r="E6" s="110"/>
      <c r="F6" s="228"/>
    </row>
    <row r="7" spans="1:6" hidden="1">
      <c r="A7" s="15">
        <v>4</v>
      </c>
      <c r="B7" s="43"/>
      <c r="C7" s="221"/>
      <c r="D7" s="204"/>
      <c r="E7" s="110"/>
      <c r="F7" s="228"/>
    </row>
    <row r="8" spans="1:6" hidden="1">
      <c r="A8" s="15">
        <v>5</v>
      </c>
      <c r="B8" s="43"/>
      <c r="C8" s="221"/>
      <c r="D8" s="204"/>
      <c r="E8" s="110"/>
    </row>
    <row r="9" spans="1:6" hidden="1">
      <c r="A9" s="15">
        <v>6</v>
      </c>
      <c r="B9" s="43"/>
      <c r="C9" s="221"/>
      <c r="D9" s="204"/>
      <c r="E9" s="110"/>
    </row>
    <row r="10" spans="1:6" hidden="1">
      <c r="A10" s="15">
        <v>7</v>
      </c>
      <c r="B10" s="43"/>
      <c r="C10" s="221"/>
      <c r="D10" s="204"/>
      <c r="E10" s="110"/>
    </row>
    <row r="11" spans="1:6" hidden="1">
      <c r="A11" s="15">
        <v>8</v>
      </c>
      <c r="B11" s="43"/>
      <c r="C11" s="122"/>
      <c r="D11" s="204"/>
      <c r="E11" s="110"/>
    </row>
    <row r="12" spans="1:6" hidden="1">
      <c r="A12" s="15">
        <v>9</v>
      </c>
      <c r="B12" s="43"/>
      <c r="C12" s="122"/>
      <c r="D12" s="204"/>
      <c r="E12" s="110"/>
    </row>
    <row r="13" spans="1:6" hidden="1">
      <c r="A13" s="15">
        <v>10</v>
      </c>
      <c r="B13" s="43"/>
      <c r="C13" s="122"/>
      <c r="D13" s="204"/>
    </row>
    <row r="14" spans="1:6" hidden="1">
      <c r="A14" s="15">
        <v>11</v>
      </c>
      <c r="B14" s="43"/>
      <c r="C14" s="122"/>
      <c r="D14" s="204"/>
    </row>
    <row r="15" spans="1:6" hidden="1">
      <c r="A15" s="15">
        <v>12</v>
      </c>
      <c r="B15" s="43"/>
      <c r="C15" s="122"/>
      <c r="D15" s="188"/>
    </row>
    <row r="16" spans="1:6" hidden="1">
      <c r="A16" s="15">
        <v>13</v>
      </c>
      <c r="B16" s="43"/>
      <c r="C16" s="122"/>
      <c r="D16" s="188"/>
    </row>
    <row r="17" spans="1:6">
      <c r="A17" s="15"/>
      <c r="B17" s="43"/>
      <c r="C17" s="122"/>
      <c r="D17" s="188"/>
      <c r="E17" s="187"/>
    </row>
    <row r="18" spans="1:6" s="18" customFormat="1">
      <c r="A18" s="22"/>
      <c r="B18" s="16"/>
      <c r="C18" s="16"/>
      <c r="D18" s="37"/>
      <c r="F18" s="40"/>
    </row>
    <row r="19" spans="1:6" s="18" customFormat="1">
      <c r="A19" s="22"/>
      <c r="B19" s="16"/>
      <c r="C19" s="15" t="s">
        <v>27</v>
      </c>
      <c r="D19" s="23">
        <f>SUM(D4:D17)</f>
        <v>0</v>
      </c>
      <c r="F19" s="40"/>
    </row>
    <row r="20" spans="1:6" s="18" customFormat="1">
      <c r="A20" s="17"/>
      <c r="B20" s="17"/>
      <c r="C20" s="17"/>
      <c r="D20" s="17"/>
      <c r="F20" s="40"/>
    </row>
    <row r="21" spans="1:6" s="18" customFormat="1">
      <c r="D21" s="48"/>
      <c r="F21" s="40"/>
    </row>
  </sheetData>
  <phoneticPr fontId="19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zoomScale="115" workbookViewId="0">
      <selection activeCell="B38" sqref="B38"/>
    </sheetView>
  </sheetViews>
  <sheetFormatPr defaultRowHeight="12.75"/>
  <cols>
    <col min="1" max="1" width="5.7109375" style="18" customWidth="1"/>
    <col min="2" max="2" width="22" style="18" bestFit="1" customWidth="1"/>
    <col min="3" max="3" width="24.140625" style="18" bestFit="1" customWidth="1"/>
    <col min="4" max="4" width="9.7109375" style="18" customWidth="1"/>
    <col min="5" max="5" width="10.7109375" style="18" bestFit="1" customWidth="1"/>
    <col min="6" max="16384" width="9.140625" style="40"/>
  </cols>
  <sheetData>
    <row r="1" spans="1:5" s="34" customFormat="1" ht="20.25" customHeight="1">
      <c r="A1" s="33"/>
      <c r="B1" s="35" t="s">
        <v>39</v>
      </c>
      <c r="C1" s="33"/>
    </row>
    <row r="2" spans="1:5" s="4" customFormat="1">
      <c r="A2" s="15" t="s">
        <v>25</v>
      </c>
      <c r="B2" s="15" t="s">
        <v>34</v>
      </c>
      <c r="C2" s="24" t="s">
        <v>26</v>
      </c>
      <c r="D2" s="24" t="s">
        <v>38</v>
      </c>
      <c r="E2" s="7"/>
    </row>
    <row r="3" spans="1:5" s="4" customFormat="1">
      <c r="A3" s="15">
        <v>1</v>
      </c>
      <c r="B3" s="26"/>
      <c r="C3" s="21"/>
      <c r="D3" s="36"/>
      <c r="E3" s="7"/>
    </row>
    <row r="4" spans="1:5" s="4" customFormat="1">
      <c r="A4" s="15">
        <v>2</v>
      </c>
      <c r="B4" s="26"/>
      <c r="C4" s="21"/>
      <c r="D4" s="36"/>
      <c r="E4" s="7"/>
    </row>
    <row r="5" spans="1:5" s="4" customFormat="1">
      <c r="A5" s="15">
        <v>3</v>
      </c>
      <c r="B5" s="25"/>
      <c r="C5" s="21"/>
      <c r="D5" s="36"/>
      <c r="E5" s="7"/>
    </row>
    <row r="6" spans="1:5" s="4" customFormat="1">
      <c r="A6" s="15">
        <v>4</v>
      </c>
      <c r="B6" s="25"/>
      <c r="C6" s="21"/>
      <c r="D6" s="36"/>
      <c r="E6" s="7"/>
    </row>
    <row r="7" spans="1:5" s="4" customFormat="1">
      <c r="A7" s="15">
        <v>5</v>
      </c>
      <c r="B7" s="25"/>
      <c r="C7" s="21"/>
      <c r="D7" s="36"/>
      <c r="E7" s="7"/>
    </row>
    <row r="8" spans="1:5" s="39" customFormat="1">
      <c r="A8" s="22"/>
      <c r="B8" s="16"/>
      <c r="C8" s="16"/>
      <c r="D8" s="16"/>
      <c r="E8" s="38"/>
    </row>
    <row r="9" spans="1:5" s="39" customFormat="1">
      <c r="A9" s="22"/>
      <c r="B9" s="16"/>
      <c r="C9" s="24" t="s">
        <v>35</v>
      </c>
      <c r="D9" s="23">
        <f>SUM(D3:D7)</f>
        <v>0</v>
      </c>
      <c r="E9" s="38"/>
    </row>
    <row r="10" spans="1:5" s="27" customFormat="1">
      <c r="A10" s="17"/>
      <c r="B10" s="17"/>
      <c r="C10" s="17"/>
      <c r="D10" s="17"/>
      <c r="E10" s="17"/>
    </row>
    <row r="11" spans="1:5" ht="12" customHeight="1"/>
    <row r="12" spans="1:5" ht="12" customHeight="1">
      <c r="B12" s="41"/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2" sqref="C22"/>
    </sheetView>
  </sheetViews>
  <sheetFormatPr defaultRowHeight="12.75"/>
  <cols>
    <col min="1" max="1" width="5.7109375" style="18" customWidth="1"/>
    <col min="2" max="2" width="23.42578125" style="18" customWidth="1"/>
    <col min="3" max="3" width="32.28515625" style="18" bestFit="1" customWidth="1"/>
    <col min="4" max="4" width="10.28515625" style="18" bestFit="1" customWidth="1"/>
    <col min="5" max="5" width="10.7109375" style="18" bestFit="1" customWidth="1"/>
    <col min="6" max="16384" width="9.140625" style="28"/>
  </cols>
  <sheetData>
    <row r="1" spans="1:6" s="34" customFormat="1">
      <c r="A1" s="165"/>
      <c r="B1" s="166" t="s">
        <v>68</v>
      </c>
      <c r="C1" s="165"/>
    </row>
    <row r="2" spans="1:6" s="179" customFormat="1">
      <c r="A2" s="175" t="s">
        <v>25</v>
      </c>
      <c r="B2" s="176" t="s">
        <v>34</v>
      </c>
      <c r="C2" s="177" t="s">
        <v>26</v>
      </c>
      <c r="D2" s="175" t="s">
        <v>6</v>
      </c>
      <c r="E2" s="178"/>
    </row>
    <row r="3" spans="1:6" s="179" customFormat="1">
      <c r="A3" s="175">
        <v>1</v>
      </c>
      <c r="B3" s="381"/>
      <c r="C3" s="172" t="s">
        <v>69</v>
      </c>
      <c r="D3" s="180"/>
      <c r="E3" s="181">
        <f t="shared" ref="E3:E32" si="0">COUNTIF(B:B,B3)</f>
        <v>0</v>
      </c>
      <c r="F3" s="182" t="s">
        <v>71</v>
      </c>
    </row>
    <row r="4" spans="1:6" s="179" customFormat="1">
      <c r="A4" s="175">
        <v>2</v>
      </c>
      <c r="B4" s="382"/>
      <c r="C4" s="172" t="s">
        <v>70</v>
      </c>
      <c r="D4" s="180"/>
      <c r="E4" s="181">
        <f t="shared" si="0"/>
        <v>0</v>
      </c>
      <c r="F4" s="182" t="s">
        <v>71</v>
      </c>
    </row>
    <row r="5" spans="1:6" s="179" customFormat="1">
      <c r="A5" s="175">
        <v>3</v>
      </c>
      <c r="B5" s="383"/>
      <c r="C5" s="172" t="s">
        <v>75</v>
      </c>
      <c r="D5" s="180"/>
      <c r="E5" s="181">
        <f t="shared" si="0"/>
        <v>0</v>
      </c>
      <c r="F5" s="182" t="s">
        <v>72</v>
      </c>
    </row>
    <row r="6" spans="1:6" s="179" customFormat="1">
      <c r="A6" s="175">
        <v>4</v>
      </c>
      <c r="B6" s="183"/>
      <c r="C6" s="172"/>
      <c r="D6" s="180"/>
      <c r="E6" s="181">
        <f t="shared" si="0"/>
        <v>0</v>
      </c>
      <c r="F6" s="184" t="s">
        <v>58</v>
      </c>
    </row>
    <row r="7" spans="1:6" s="179" customFormat="1">
      <c r="A7" s="175">
        <v>5</v>
      </c>
      <c r="B7" s="183"/>
      <c r="C7" s="172"/>
      <c r="D7" s="180"/>
      <c r="E7" s="181">
        <f t="shared" si="0"/>
        <v>0</v>
      </c>
      <c r="F7" s="184" t="s">
        <v>58</v>
      </c>
    </row>
    <row r="8" spans="1:6" s="179" customFormat="1">
      <c r="A8" s="175">
        <v>6</v>
      </c>
      <c r="B8" s="185"/>
      <c r="C8" s="172"/>
      <c r="D8" s="180"/>
      <c r="E8" s="181">
        <f t="shared" si="0"/>
        <v>0</v>
      </c>
      <c r="F8" s="184"/>
    </row>
    <row r="9" spans="1:6" s="179" customFormat="1">
      <c r="A9" s="175">
        <v>7</v>
      </c>
      <c r="B9" s="185"/>
      <c r="C9" s="172"/>
      <c r="D9" s="180"/>
      <c r="E9" s="181">
        <f t="shared" si="0"/>
        <v>0</v>
      </c>
      <c r="F9" s="184"/>
    </row>
    <row r="10" spans="1:6" s="179" customFormat="1">
      <c r="A10" s="175">
        <v>8</v>
      </c>
      <c r="B10" s="185"/>
      <c r="C10" s="172"/>
      <c r="D10" s="180"/>
      <c r="E10" s="181">
        <f t="shared" si="0"/>
        <v>0</v>
      </c>
      <c r="F10" s="184"/>
    </row>
    <row r="11" spans="1:6" s="179" customFormat="1">
      <c r="A11" s="175">
        <v>9</v>
      </c>
      <c r="B11" s="185"/>
      <c r="C11" s="172"/>
      <c r="D11" s="180"/>
      <c r="E11" s="181">
        <f t="shared" si="0"/>
        <v>0</v>
      </c>
      <c r="F11" s="184"/>
    </row>
    <row r="12" spans="1:6" s="179" customFormat="1">
      <c r="A12" s="175">
        <v>10</v>
      </c>
      <c r="B12" s="185"/>
      <c r="C12" s="172"/>
      <c r="D12" s="180"/>
      <c r="E12" s="181">
        <f t="shared" si="0"/>
        <v>0</v>
      </c>
      <c r="F12" s="184"/>
    </row>
    <row r="13" spans="1:6" s="179" customFormat="1">
      <c r="A13" s="175">
        <v>11</v>
      </c>
      <c r="B13" s="185"/>
      <c r="C13" s="172"/>
      <c r="D13" s="180"/>
      <c r="E13" s="181">
        <f t="shared" si="0"/>
        <v>0</v>
      </c>
      <c r="F13" s="184"/>
    </row>
    <row r="14" spans="1:6" s="179" customFormat="1">
      <c r="A14" s="175">
        <v>12</v>
      </c>
      <c r="B14" s="185"/>
      <c r="C14" s="172"/>
      <c r="D14" s="180"/>
      <c r="E14" s="181">
        <f t="shared" si="0"/>
        <v>0</v>
      </c>
      <c r="F14" s="184"/>
    </row>
    <row r="15" spans="1:6" s="179" customFormat="1">
      <c r="A15" s="175">
        <v>13</v>
      </c>
      <c r="B15" s="183"/>
      <c r="C15" s="172"/>
      <c r="D15" s="180"/>
      <c r="E15" s="181">
        <f t="shared" si="0"/>
        <v>0</v>
      </c>
      <c r="F15" s="184"/>
    </row>
    <row r="16" spans="1:6" s="179" customFormat="1">
      <c r="A16" s="175">
        <v>14</v>
      </c>
      <c r="B16" s="185"/>
      <c r="C16" s="172"/>
      <c r="D16" s="180"/>
      <c r="E16" s="181">
        <f t="shared" si="0"/>
        <v>0</v>
      </c>
      <c r="F16" s="184"/>
    </row>
    <row r="17" spans="1:6" s="179" customFormat="1">
      <c r="A17" s="175">
        <v>15</v>
      </c>
      <c r="B17" s="185"/>
      <c r="C17" s="172"/>
      <c r="D17" s="180"/>
      <c r="E17" s="181">
        <f t="shared" si="0"/>
        <v>0</v>
      </c>
      <c r="F17" s="184"/>
    </row>
    <row r="18" spans="1:6" s="179" customFormat="1">
      <c r="A18" s="175">
        <v>16</v>
      </c>
      <c r="B18" s="185"/>
      <c r="C18" s="172"/>
      <c r="D18" s="180"/>
      <c r="E18" s="181">
        <f t="shared" si="0"/>
        <v>0</v>
      </c>
      <c r="F18" s="184"/>
    </row>
    <row r="19" spans="1:6" s="179" customFormat="1">
      <c r="A19" s="175">
        <v>17</v>
      </c>
      <c r="B19" s="185"/>
      <c r="C19" s="172"/>
      <c r="D19" s="180"/>
      <c r="E19" s="181">
        <f t="shared" si="0"/>
        <v>0</v>
      </c>
      <c r="F19" s="184"/>
    </row>
    <row r="20" spans="1:6" s="179" customFormat="1">
      <c r="A20" s="175">
        <v>18</v>
      </c>
      <c r="B20" s="185"/>
      <c r="C20" s="172"/>
      <c r="D20" s="180"/>
      <c r="E20" s="181">
        <f t="shared" si="0"/>
        <v>0</v>
      </c>
      <c r="F20" s="184"/>
    </row>
    <row r="21" spans="1:6" s="179" customFormat="1">
      <c r="A21" s="175">
        <v>19</v>
      </c>
      <c r="B21" s="185"/>
      <c r="C21" s="172"/>
      <c r="D21" s="180"/>
      <c r="E21" s="181">
        <f t="shared" si="0"/>
        <v>0</v>
      </c>
      <c r="F21" s="184"/>
    </row>
    <row r="22" spans="1:6" s="179" customFormat="1">
      <c r="A22" s="175">
        <v>20</v>
      </c>
      <c r="B22" s="183"/>
      <c r="C22" s="172"/>
      <c r="D22" s="180"/>
      <c r="E22" s="181">
        <f t="shared" si="0"/>
        <v>0</v>
      </c>
    </row>
    <row r="23" spans="1:6" s="179" customFormat="1">
      <c r="A23" s="175">
        <v>21</v>
      </c>
      <c r="B23" s="183"/>
      <c r="C23" s="172"/>
      <c r="D23" s="180"/>
      <c r="E23" s="181">
        <f t="shared" si="0"/>
        <v>0</v>
      </c>
    </row>
    <row r="24" spans="1:6" s="179" customFormat="1">
      <c r="A24" s="175">
        <v>22</v>
      </c>
      <c r="B24" s="185"/>
      <c r="C24" s="172"/>
      <c r="D24" s="180"/>
      <c r="E24" s="181">
        <f t="shared" si="0"/>
        <v>0</v>
      </c>
    </row>
    <row r="25" spans="1:6" s="179" customFormat="1">
      <c r="A25" s="175">
        <v>23</v>
      </c>
      <c r="B25" s="185"/>
      <c r="C25" s="172"/>
      <c r="D25" s="180"/>
      <c r="E25" s="181">
        <f t="shared" si="0"/>
        <v>0</v>
      </c>
    </row>
    <row r="26" spans="1:6" s="179" customFormat="1">
      <c r="A26" s="175">
        <v>24</v>
      </c>
      <c r="B26" s="183"/>
      <c r="C26" s="172"/>
      <c r="D26" s="180"/>
      <c r="E26" s="181">
        <f t="shared" si="0"/>
        <v>0</v>
      </c>
    </row>
    <row r="27" spans="1:6" s="179" customFormat="1">
      <c r="A27" s="175">
        <v>25</v>
      </c>
      <c r="B27" s="185"/>
      <c r="C27" s="172"/>
      <c r="D27" s="180"/>
      <c r="E27" s="181">
        <f t="shared" si="0"/>
        <v>0</v>
      </c>
    </row>
    <row r="28" spans="1:6" s="179" customFormat="1">
      <c r="A28" s="175">
        <v>26</v>
      </c>
      <c r="B28" s="185"/>
      <c r="C28" s="172"/>
      <c r="D28" s="180"/>
      <c r="E28" s="181">
        <f t="shared" si="0"/>
        <v>0</v>
      </c>
    </row>
    <row r="29" spans="1:6" s="179" customFormat="1">
      <c r="A29" s="175">
        <v>27</v>
      </c>
      <c r="B29" s="183"/>
      <c r="C29" s="172"/>
      <c r="D29" s="180"/>
      <c r="E29" s="181">
        <f t="shared" si="0"/>
        <v>0</v>
      </c>
    </row>
    <row r="30" spans="1:6" s="179" customFormat="1">
      <c r="A30" s="175">
        <v>28</v>
      </c>
      <c r="B30" s="185"/>
      <c r="C30" s="172"/>
      <c r="D30" s="180"/>
      <c r="E30" s="181">
        <f t="shared" si="0"/>
        <v>0</v>
      </c>
    </row>
    <row r="31" spans="1:6" s="179" customFormat="1">
      <c r="A31" s="175">
        <v>29</v>
      </c>
      <c r="B31" s="183"/>
      <c r="C31" s="172"/>
      <c r="D31" s="180"/>
      <c r="E31" s="181">
        <f t="shared" si="0"/>
        <v>0</v>
      </c>
    </row>
    <row r="32" spans="1:6" s="179" customFormat="1">
      <c r="A32" s="175">
        <v>30</v>
      </c>
      <c r="B32" s="185"/>
      <c r="C32" s="172"/>
      <c r="D32" s="180"/>
      <c r="E32" s="181">
        <f t="shared" si="0"/>
        <v>0</v>
      </c>
    </row>
    <row r="33" spans="3:5">
      <c r="E33" s="181"/>
    </row>
    <row r="34" spans="3:5">
      <c r="C34" s="186" t="s">
        <v>35</v>
      </c>
      <c r="D34" s="23">
        <f>SUM(D3:D32)</f>
        <v>0</v>
      </c>
    </row>
  </sheetData>
  <mergeCells count="1">
    <mergeCell ref="B3:B5"/>
  </mergeCells>
  <phoneticPr fontId="19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2"/>
  <sheetViews>
    <sheetView zoomScale="115" workbookViewId="0">
      <selection activeCell="H11" sqref="H11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9.7109375" style="18" customWidth="1"/>
    <col min="5" max="5" width="9.28515625" style="18" customWidth="1"/>
    <col min="6" max="6" width="10.7109375" style="18" bestFit="1" customWidth="1"/>
    <col min="7" max="16384" width="9.140625" style="40"/>
  </cols>
  <sheetData>
    <row r="2" spans="1:6" s="34" customFormat="1" ht="20.25" customHeight="1">
      <c r="A2" s="33"/>
      <c r="B2" s="35" t="s">
        <v>41</v>
      </c>
      <c r="C2" s="33"/>
    </row>
    <row r="3" spans="1:6" s="4" customFormat="1">
      <c r="A3" s="15" t="s">
        <v>25</v>
      </c>
      <c r="B3" s="15" t="s">
        <v>34</v>
      </c>
      <c r="C3" s="24" t="s">
        <v>26</v>
      </c>
      <c r="D3" s="46"/>
      <c r="E3" s="15" t="s">
        <v>6</v>
      </c>
      <c r="F3" s="7"/>
    </row>
    <row r="4" spans="1:6" s="4" customFormat="1">
      <c r="A4" s="15">
        <v>1</v>
      </c>
      <c r="B4" s="43"/>
      <c r="C4" s="121"/>
      <c r="D4" s="47"/>
      <c r="E4" s="44"/>
      <c r="F4" s="7"/>
    </row>
    <row r="5" spans="1:6" s="4" customFormat="1" hidden="1">
      <c r="A5" s="15">
        <v>2</v>
      </c>
      <c r="B5" s="43"/>
      <c r="C5" s="45"/>
      <c r="D5" s="47"/>
      <c r="E5" s="44"/>
      <c r="F5" s="7"/>
    </row>
    <row r="6" spans="1:6" s="4" customFormat="1" hidden="1">
      <c r="A6" s="15">
        <v>3</v>
      </c>
      <c r="B6" s="43"/>
      <c r="C6" s="45"/>
      <c r="D6" s="47"/>
      <c r="E6" s="44"/>
      <c r="F6" s="7"/>
    </row>
    <row r="7" spans="1:6" s="4" customFormat="1" hidden="1">
      <c r="A7" s="15">
        <v>4</v>
      </c>
      <c r="B7" s="43"/>
      <c r="C7" s="45"/>
      <c r="D7" s="47"/>
      <c r="E7" s="44"/>
      <c r="F7" s="7"/>
    </row>
    <row r="8" spans="1:6" s="39" customFormat="1" hidden="1">
      <c r="A8" s="22"/>
      <c r="B8" s="16"/>
      <c r="C8" s="16"/>
      <c r="D8" s="16"/>
      <c r="E8" s="37"/>
      <c r="F8" s="38"/>
    </row>
    <row r="9" spans="1:6" s="39" customFormat="1">
      <c r="A9" s="22"/>
      <c r="B9" s="16"/>
      <c r="C9" s="16"/>
      <c r="D9" s="15" t="s">
        <v>40</v>
      </c>
      <c r="E9" s="23">
        <f>SUM(E4:E7)</f>
        <v>0</v>
      </c>
      <c r="F9" s="38"/>
    </row>
    <row r="10" spans="1:6" s="27" customFormat="1">
      <c r="A10" s="17"/>
      <c r="B10" s="17"/>
      <c r="C10" s="17"/>
      <c r="D10" s="17"/>
      <c r="E10" s="17"/>
      <c r="F10" s="17"/>
    </row>
    <row r="11" spans="1:6">
      <c r="A11" s="17"/>
      <c r="B11" s="17"/>
      <c r="C11" s="17"/>
      <c r="D11" s="17"/>
      <c r="E11" s="17"/>
    </row>
    <row r="12" spans="1:6">
      <c r="E12" s="48" t="s">
        <v>42</v>
      </c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zoomScale="115" workbookViewId="0">
      <selection activeCell="B23" sqref="B23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9.7109375" style="18" customWidth="1"/>
    <col min="5" max="5" width="9.28515625" style="18" customWidth="1"/>
    <col min="6" max="6" width="10.7109375" style="18" bestFit="1" customWidth="1"/>
    <col min="7" max="16384" width="9.140625" style="40"/>
  </cols>
  <sheetData>
    <row r="1" spans="1:5">
      <c r="E1" s="42"/>
    </row>
    <row r="2" spans="1:5">
      <c r="B2" s="35" t="s">
        <v>49</v>
      </c>
      <c r="E2" s="42"/>
    </row>
    <row r="3" spans="1:5">
      <c r="A3" s="15" t="s">
        <v>25</v>
      </c>
      <c r="B3" s="15" t="s">
        <v>34</v>
      </c>
      <c r="C3" s="24" t="s">
        <v>26</v>
      </c>
      <c r="D3" s="24" t="s">
        <v>50</v>
      </c>
      <c r="E3" s="15" t="s">
        <v>6</v>
      </c>
    </row>
    <row r="4" spans="1:5">
      <c r="A4" s="15">
        <v>1</v>
      </c>
      <c r="B4" s="43"/>
      <c r="C4" s="122"/>
      <c r="D4" s="36"/>
      <c r="E4" s="44"/>
    </row>
    <row r="5" spans="1:5">
      <c r="A5" s="15">
        <v>2</v>
      </c>
      <c r="B5" s="43"/>
      <c r="C5" s="45"/>
      <c r="D5" s="36"/>
      <c r="E5" s="44"/>
    </row>
    <row r="6" spans="1:5" hidden="1">
      <c r="A6" s="15">
        <v>3</v>
      </c>
      <c r="B6" s="43"/>
      <c r="C6" s="45"/>
      <c r="D6" s="36"/>
      <c r="E6" s="44"/>
    </row>
    <row r="7" spans="1:5" hidden="1">
      <c r="A7" s="15">
        <v>4</v>
      </c>
      <c r="B7" s="43"/>
      <c r="C7" s="45"/>
      <c r="D7" s="36"/>
      <c r="E7" s="44"/>
    </row>
    <row r="8" spans="1:5" hidden="1">
      <c r="A8" s="22"/>
      <c r="B8" s="16"/>
      <c r="C8" s="16"/>
      <c r="D8" s="16"/>
      <c r="E8" s="37"/>
    </row>
    <row r="9" spans="1:5">
      <c r="A9" s="22"/>
      <c r="B9" s="16"/>
      <c r="C9" s="16"/>
      <c r="D9" s="15" t="s">
        <v>27</v>
      </c>
      <c r="E9" s="23">
        <f>SUM(E4:E7)</f>
        <v>0</v>
      </c>
    </row>
    <row r="10" spans="1:5">
      <c r="A10" s="17"/>
      <c r="B10" s="17"/>
      <c r="C10" s="17"/>
      <c r="D10" s="17"/>
      <c r="E10" s="17"/>
    </row>
    <row r="11" spans="1:5">
      <c r="E11" s="48" t="s">
        <v>51</v>
      </c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invoice</vt:lpstr>
      <vt:lpstr>Shipping</vt:lpstr>
      <vt:lpstr>JAAI()</vt:lpstr>
      <vt:lpstr>RWI（）</vt:lpstr>
      <vt:lpstr>Other()</vt:lpstr>
      <vt:lpstr>Transportation()</vt:lpstr>
      <vt:lpstr>JEVIC()</vt:lpstr>
      <vt:lpstr>Import()</vt:lpstr>
      <vt:lpstr>Storage()</vt:lpstr>
      <vt:lpstr>Shipping!Print_Area</vt:lpstr>
      <vt:lpstr>Shipping!Print_Titles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</dc:creator>
  <cp:lastModifiedBy>石上 加奈子 (kishigami) KI.</cp:lastModifiedBy>
  <cp:lastPrinted>2019-10-08T09:02:32Z</cp:lastPrinted>
  <dcterms:created xsi:type="dcterms:W3CDTF">2005-11-10T10:31:06Z</dcterms:created>
  <dcterms:modified xsi:type="dcterms:W3CDTF">2019-10-08T09:03:02Z</dcterms:modified>
</cp:coreProperties>
</file>