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Z:\JI WORLD\19年8月(1) GRAND DUKE V.007\FREIGHT INVOICE\OSAKA\"/>
    </mc:Choice>
  </mc:AlternateContent>
  <xr:revisionPtr revIDLastSave="0" documentId="8_{CCAFA5B1-2EDD-4259-B1BB-BC8AD1B2D2DC}" xr6:coauthVersionLast="43" xr6:coauthVersionMax="43" xr10:uidLastSave="{00000000-0000-0000-0000-000000000000}"/>
  <bookViews>
    <workbookView xWindow="-120" yWindow="-120" windowWidth="29040" windowHeight="15840" tabRatio="863" xr2:uid="{00000000-000D-0000-FFFF-FFFF00000000}"/>
  </bookViews>
  <sheets>
    <sheet name="SBMBA" sheetId="5" r:id="rId1"/>
    <sheet name="SBDAR" sheetId="22" r:id="rId2"/>
    <sheet name="DATA" sheetId="23" state="hidden" r:id="rId3"/>
  </sheets>
  <externalReferences>
    <externalReference r:id="rId4"/>
  </externalReferences>
  <definedNames>
    <definedName name="_10COMMODITY_5">#N/A</definedName>
    <definedName name="_11COMMONAME_1">#N/A</definedName>
    <definedName name="_12COMMONAME_2">#N/A</definedName>
    <definedName name="_13COMMONAME_3">#N/A</definedName>
    <definedName name="_14COMMONAME_4">#N/A</definedName>
    <definedName name="_15COMMONAME_5">#N/A</definedName>
    <definedName name="_16CSTATUS_1">#N/A</definedName>
    <definedName name="_17CSTATUS_2">#N/A</definedName>
    <definedName name="_18CSTATUS_3">#N/A</definedName>
    <definedName name="_19CSTATUS_4">#N/A</definedName>
    <definedName name="_1AMS_1">#N/A</definedName>
    <definedName name="_20CSTATUS_5">#N/A</definedName>
    <definedName name="_21INPUT_1">#N/A</definedName>
    <definedName name="_22INPUT_2">#N/A</definedName>
    <definedName name="_23INPUT_3">#N/A</definedName>
    <definedName name="_24INPUT_4">#N/A</definedName>
    <definedName name="_25INPUT_5">#N/A</definedName>
    <definedName name="_26LASTPORT_1">#N/A</definedName>
    <definedName name="_27LASTPORT_2">#N/A</definedName>
    <definedName name="_28LASTPORT_3">#N/A</definedName>
    <definedName name="_29LASTPORT_4">#N/A</definedName>
    <definedName name="_2AMS_2">#N/A</definedName>
    <definedName name="_30LASTPORT_5">#N/A</definedName>
    <definedName name="_31OPERATOR_1">#N/A</definedName>
    <definedName name="_32OPERATOR_2">#N/A</definedName>
    <definedName name="_33OPERATOR_3">#N/A</definedName>
    <definedName name="_34OPERATOR_4">#N/A</definedName>
    <definedName name="_35OPERATOR_5">#N/A</definedName>
    <definedName name="_36POD_1">#N/A</definedName>
    <definedName name="_37POD_2">#N/A</definedName>
    <definedName name="_38POD_3">#N/A</definedName>
    <definedName name="_39POD_4">#N/A</definedName>
    <definedName name="_3AMS_3">#N/A</definedName>
    <definedName name="_40POD_5">#N/A</definedName>
    <definedName name="_41POL_1">#N/A</definedName>
    <definedName name="_42POL_2">#N/A</definedName>
    <definedName name="_43POL_3">#N/A</definedName>
    <definedName name="_44POL_4">#N/A</definedName>
    <definedName name="_45POL_5">#N/A</definedName>
    <definedName name="_46SHIPPER_1">#N/A</definedName>
    <definedName name="_47SHIPPER_2">#N/A</definedName>
    <definedName name="_48SHIPPER_3">#N/A</definedName>
    <definedName name="_49SHIPPER_4">#N/A</definedName>
    <definedName name="_4AMS_4">#N/A</definedName>
    <definedName name="_50SHIPPER_5">#N/A</definedName>
    <definedName name="_51STAMP_1">#N/A</definedName>
    <definedName name="_52STAMP_2">#N/A</definedName>
    <definedName name="_53STAMP_3">#N/A</definedName>
    <definedName name="_54STAMP_4">#N/A</definedName>
    <definedName name="_55STAMP_5">#N/A</definedName>
    <definedName name="_56TRADE_1">#N/A</definedName>
    <definedName name="_57TRADE_2">#N/A</definedName>
    <definedName name="_58TRADE_3">#N/A</definedName>
    <definedName name="_59TRADE_4">#N/A</definedName>
    <definedName name="_5AMS_5">#N/A</definedName>
    <definedName name="_60TRADE_5">#N/A</definedName>
    <definedName name="_61VSLMASTER_1">#N/A</definedName>
    <definedName name="_62VSLMASTER_2">#N/A</definedName>
    <definedName name="_63VSLMASTER_3">#N/A</definedName>
    <definedName name="_64VSLMASTER_4">#N/A</definedName>
    <definedName name="_65VSLMASTER_5">#N/A</definedName>
    <definedName name="_66VSLNAME_1">#N/A</definedName>
    <definedName name="_67VSLNAME_2">#N/A</definedName>
    <definedName name="_68VSLNAME_3">#N/A</definedName>
    <definedName name="_69VSLNAME_4">#N/A</definedName>
    <definedName name="_6COMMODITY_1">#N/A</definedName>
    <definedName name="_70VSLNAME_5">#N/A</definedName>
    <definedName name="_7COMMODITY_2">#N/A</definedName>
    <definedName name="_8COMMODITY_3">#N/A</definedName>
    <definedName name="_9COMMODITY_4">#N/A</definedName>
    <definedName name="_xlnm._FilterDatabase" localSheetId="1" hidden="1">SBDAR!$A$12:$Q$14</definedName>
    <definedName name="_xlnm._FilterDatabase" localSheetId="0" hidden="1">SBMBA!$A$12:$Q$31</definedName>
    <definedName name="AMS">#N/A</definedName>
    <definedName name="AMSS">#N/A</definedName>
    <definedName name="AMSSS">#N/A</definedName>
    <definedName name="AMSSSS">#N/A</definedName>
    <definedName name="AMSSSSS">#N/A</definedName>
    <definedName name="AMSSSSSS">#N/A</definedName>
    <definedName name="AMSSSSSSSS">#N/A</definedName>
    <definedName name="ANSS">#N/A</definedName>
    <definedName name="ANSSS">#N/A</definedName>
    <definedName name="AXDDD">#N/A</definedName>
    <definedName name="BOAT" localSheetId="1">OFFSET(#REF!,0,0,COUNTA(#REF!),1)</definedName>
    <definedName name="BOAT">OFFSET(#REF!,0,0,COUNTA(#REF!),1)</definedName>
    <definedName name="CAR" localSheetId="1">OFFSET(#REF!,0,0,COUNTA(#REF!),1)</definedName>
    <definedName name="CAR">OFFSET(#REF!,0,0,COUNTA(#REF!),1)</definedName>
    <definedName name="COMMODITY">#N/A</definedName>
    <definedName name="COMMONAME">#N/A</definedName>
    <definedName name="Consignee" localSheetId="1">OFFSET(#REF!,0,0,COUNTA(#REF!),1)</definedName>
    <definedName name="Consignee">OFFSET(#REF!,0,0,COUNTA(#REF!),1)</definedName>
    <definedName name="CSTATUS">#N/A</definedName>
    <definedName name="EDSSS">#N/A</definedName>
    <definedName name="ESAA">#N/A</definedName>
    <definedName name="ESAAA">#N/A</definedName>
    <definedName name="ESDDD">#N/A</definedName>
    <definedName name="HH" localSheetId="1">OFFSET(#REF!,0,0,COUNTA(#REF!),1)</definedName>
    <definedName name="HH">OFFSET(#REF!,0,0,COUNTA(#REF!),1)</definedName>
    <definedName name="INPUT">#N/A</definedName>
    <definedName name="LASTPORT">#N/A</definedName>
    <definedName name="OPERATOR">#N/A</definedName>
    <definedName name="POD">#N/A</definedName>
    <definedName name="POL">#N/A</definedName>
    <definedName name="POV" localSheetId="1">OFFSET(#REF!,0,0,COUNTA(#REF!),1)</definedName>
    <definedName name="POV">OFFSET(#REF!,0,0,COUNTA(#REF!),1)</definedName>
    <definedName name="_xlnm.Print_Area" localSheetId="1">SBDAR!$A$1:$Q$15</definedName>
    <definedName name="_xlnm.Print_Area" localSheetId="0">SBMBA!$A$1:$Q$32</definedName>
    <definedName name="PUP" localSheetId="1">OFFSET(#REF!,0,0,COUNTA(#REF!),1)</definedName>
    <definedName name="PUP">OFFSET(#REF!,0,0,COUNTA(#REF!),1)</definedName>
    <definedName name="QAEEE">#N/A</definedName>
    <definedName name="QASSS">#N/A</definedName>
    <definedName name="QWSEEE">#N/A</definedName>
    <definedName name="QWSS">#N/A</definedName>
    <definedName name="RATE1" localSheetId="1">#REF!</definedName>
    <definedName name="RATE1">#REF!</definedName>
    <definedName name="RATE2" localSheetId="1">#REF!</definedName>
    <definedName name="RATE2">#REF!</definedName>
    <definedName name="SEBB">#N/A</definedName>
    <definedName name="SHIPPER">#N/A</definedName>
    <definedName name="SSS">#N/A</definedName>
    <definedName name="STAMP">#N/A</definedName>
    <definedName name="TFDDD">#N/A</definedName>
    <definedName name="TRADE">#N/A</definedName>
    <definedName name="VSLMASTER">#N/A</definedName>
    <definedName name="VSLNAME">#N/A</definedName>
    <definedName name="ZSAAA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3" i="22" l="1"/>
  <c r="Q13" i="22" s="1"/>
  <c r="P30" i="5" l="1"/>
  <c r="Q30" i="5" s="1"/>
  <c r="P29" i="5"/>
  <c r="Q29" i="5" s="1"/>
  <c r="P28" i="5"/>
  <c r="Q28" i="5" s="1"/>
  <c r="P27" i="5"/>
  <c r="Q27" i="5" s="1"/>
  <c r="P26" i="5"/>
  <c r="Q26" i="5" s="1"/>
  <c r="P25" i="5"/>
  <c r="Q25" i="5" s="1"/>
  <c r="P24" i="5"/>
  <c r="Q24" i="5" s="1"/>
  <c r="P23" i="5"/>
  <c r="Q23" i="5" s="1"/>
  <c r="P22" i="5"/>
  <c r="Q22" i="5" s="1"/>
  <c r="P21" i="5"/>
  <c r="Q21" i="5" s="1"/>
  <c r="P20" i="5"/>
  <c r="Q20" i="5" s="1"/>
  <c r="P19" i="5"/>
  <c r="Q19" i="5" s="1"/>
  <c r="P18" i="5"/>
  <c r="Q18" i="5" s="1"/>
  <c r="P17" i="5"/>
  <c r="Q17" i="5" s="1"/>
  <c r="P15" i="5"/>
  <c r="Q15" i="5" s="1"/>
  <c r="P13" i="5"/>
  <c r="Q13" i="5" s="1"/>
  <c r="C29" i="5" l="1"/>
  <c r="C30" i="5"/>
  <c r="C28" i="5"/>
  <c r="C13" i="22" l="1"/>
  <c r="G15" i="22" l="1"/>
  <c r="G10" i="22" l="1"/>
  <c r="Q10" i="22"/>
  <c r="P10" i="22"/>
  <c r="J10" i="22"/>
  <c r="I10" i="22"/>
  <c r="J11" i="22"/>
  <c r="I11" i="22"/>
  <c r="G11" i="22"/>
  <c r="J11" i="5"/>
  <c r="I11" i="5"/>
  <c r="G11" i="5"/>
  <c r="Q10" i="5"/>
  <c r="P10" i="5"/>
  <c r="J10" i="5"/>
  <c r="I10" i="5"/>
  <c r="G10" i="5"/>
  <c r="G32" i="5" l="1"/>
  <c r="I15" i="22" l="1"/>
  <c r="J15" i="22"/>
  <c r="J32" i="5" l="1"/>
  <c r="I32" i="5"/>
  <c r="I7" i="22"/>
  <c r="I6" i="22"/>
  <c r="P11" i="22" l="1"/>
  <c r="Q11" i="22"/>
  <c r="P15" i="22"/>
  <c r="I5" i="22"/>
  <c r="Q15" i="22" l="1"/>
  <c r="P11" i="5" l="1"/>
  <c r="P32" i="5" l="1"/>
  <c r="Q32" i="5" l="1"/>
  <c r="Q11" i="5"/>
  <c r="I6" i="5" l="1"/>
  <c r="I7" i="5"/>
  <c r="I5" i="5" l="1"/>
</calcChain>
</file>

<file path=xl/sharedStrings.xml><?xml version="1.0" encoding="utf-8"?>
<sst xmlns="http://schemas.openxmlformats.org/spreadsheetml/2006/main" count="275" uniqueCount="143">
  <si>
    <t>S/O=B/L#</t>
    <phoneticPr fontId="19"/>
  </si>
  <si>
    <t>TTL</t>
    <phoneticPr fontId="19"/>
  </si>
  <si>
    <t>U/T</t>
    <phoneticPr fontId="19"/>
  </si>
  <si>
    <t>USED CAR</t>
    <phoneticPr fontId="19"/>
  </si>
  <si>
    <t>PREPAID</t>
    <phoneticPr fontId="19"/>
  </si>
  <si>
    <t>UNIT(S)</t>
    <phoneticPr fontId="19"/>
  </si>
  <si>
    <t>USED TRUCK</t>
    <phoneticPr fontId="19"/>
  </si>
  <si>
    <t>MOMBASA</t>
    <phoneticPr fontId="19"/>
  </si>
  <si>
    <t>JPSBK</t>
    <phoneticPr fontId="19"/>
  </si>
  <si>
    <t>.</t>
    <phoneticPr fontId="19"/>
  </si>
  <si>
    <t>NO.</t>
    <phoneticPr fontId="19"/>
  </si>
  <si>
    <t>BKG AGT</t>
    <phoneticPr fontId="19"/>
  </si>
  <si>
    <t>SHIPPER</t>
    <phoneticPr fontId="19"/>
  </si>
  <si>
    <t>FREIGHT</t>
    <phoneticPr fontId="19"/>
  </si>
  <si>
    <t>TOTAL</t>
    <phoneticPr fontId="19"/>
  </si>
  <si>
    <t>U/T</t>
  </si>
  <si>
    <t>STYL</t>
  </si>
  <si>
    <t>CHASSIS NO.</t>
    <phoneticPr fontId="19"/>
  </si>
  <si>
    <t>MARK &amp; NO.</t>
    <phoneticPr fontId="19"/>
  </si>
  <si>
    <t>B/L ISSUE</t>
    <phoneticPr fontId="19"/>
  </si>
  <si>
    <t>Rate</t>
    <phoneticPr fontId="19"/>
  </si>
  <si>
    <t>FRT(USD)</t>
    <phoneticPr fontId="19"/>
  </si>
  <si>
    <t>FRE(YEN)</t>
    <phoneticPr fontId="19"/>
  </si>
  <si>
    <t>BKG NO.</t>
    <phoneticPr fontId="19"/>
  </si>
  <si>
    <t>POD</t>
    <phoneticPr fontId="19"/>
  </si>
  <si>
    <t>DATE OF SAILED</t>
    <phoneticPr fontId="19"/>
  </si>
  <si>
    <t>TOTAL</t>
    <phoneticPr fontId="19"/>
  </si>
  <si>
    <t>NO.</t>
    <phoneticPr fontId="19"/>
  </si>
  <si>
    <t>USED EXCAVATOR</t>
    <phoneticPr fontId="19"/>
  </si>
  <si>
    <t>SHIPPER</t>
    <phoneticPr fontId="19"/>
  </si>
  <si>
    <t>TTLS</t>
    <phoneticPr fontId="19"/>
  </si>
  <si>
    <t>M/V</t>
    <phoneticPr fontId="19"/>
  </si>
  <si>
    <t>GROSS</t>
    <phoneticPr fontId="19"/>
  </si>
  <si>
    <t>CBM</t>
    <phoneticPr fontId="19"/>
  </si>
  <si>
    <t>DAR ES SALAAM</t>
    <phoneticPr fontId="19"/>
  </si>
  <si>
    <t>M/V</t>
    <phoneticPr fontId="19"/>
  </si>
  <si>
    <t>SAILED :</t>
    <phoneticPr fontId="19"/>
  </si>
  <si>
    <t>KEMBA</t>
    <phoneticPr fontId="19"/>
  </si>
  <si>
    <t>Voy.</t>
    <phoneticPr fontId="19"/>
  </si>
  <si>
    <t>TZDAR</t>
    <phoneticPr fontId="19"/>
  </si>
  <si>
    <t>BKG AGT</t>
    <phoneticPr fontId="19"/>
  </si>
  <si>
    <t>MAPUTO</t>
    <phoneticPr fontId="19"/>
  </si>
  <si>
    <t>m3</t>
    <phoneticPr fontId="19"/>
  </si>
  <si>
    <t>POL</t>
    <phoneticPr fontId="19"/>
  </si>
  <si>
    <t>SENBOK, JAPAN</t>
    <phoneticPr fontId="19"/>
  </si>
  <si>
    <t>USED VEHICLE</t>
    <phoneticPr fontId="19"/>
  </si>
  <si>
    <t>SENBOK, JAPAN</t>
    <phoneticPr fontId="19"/>
  </si>
  <si>
    <t>FREIGHT</t>
    <phoneticPr fontId="19"/>
  </si>
  <si>
    <t>COLLECT</t>
    <phoneticPr fontId="19"/>
  </si>
  <si>
    <t>units</t>
    <phoneticPr fontId="19"/>
  </si>
  <si>
    <t>PACKAGES</t>
    <phoneticPr fontId="19"/>
  </si>
  <si>
    <t>USED BUS</t>
    <phoneticPr fontId="19"/>
  </si>
  <si>
    <t>TTL</t>
    <phoneticPr fontId="19"/>
  </si>
  <si>
    <t>U/T</t>
    <phoneticPr fontId="19"/>
  </si>
  <si>
    <t>kgs</t>
    <phoneticPr fontId="19"/>
  </si>
  <si>
    <t>m3</t>
    <phoneticPr fontId="19"/>
  </si>
  <si>
    <t>Ex. Rate:</t>
    <phoneticPr fontId="19"/>
  </si>
  <si>
    <t>GROSS</t>
    <phoneticPr fontId="19"/>
  </si>
  <si>
    <t>CBM</t>
    <phoneticPr fontId="19"/>
  </si>
  <si>
    <t>POL</t>
    <phoneticPr fontId="19"/>
  </si>
  <si>
    <t>POD</t>
    <phoneticPr fontId="19"/>
  </si>
  <si>
    <t>DURBAN</t>
    <phoneticPr fontId="19"/>
  </si>
  <si>
    <t>S/O=B/L#</t>
    <phoneticPr fontId="19"/>
  </si>
  <si>
    <t>BKG NO.</t>
    <phoneticPr fontId="19"/>
  </si>
  <si>
    <t>DESCRIPTION</t>
    <phoneticPr fontId="19"/>
  </si>
  <si>
    <t>DESCRIPTION</t>
    <phoneticPr fontId="19"/>
  </si>
  <si>
    <t>G W/T</t>
    <phoneticPr fontId="19"/>
  </si>
  <si>
    <t>YOKOHAMA</t>
    <phoneticPr fontId="19"/>
  </si>
  <si>
    <t>TOKYO</t>
    <phoneticPr fontId="19"/>
  </si>
  <si>
    <t>NAGOYA</t>
    <phoneticPr fontId="19"/>
  </si>
  <si>
    <t>OSAKA</t>
    <phoneticPr fontId="19"/>
  </si>
  <si>
    <t xml:space="preserve">Ex.Rate </t>
    <phoneticPr fontId="19"/>
  </si>
  <si>
    <t>MOMBASA</t>
  </si>
  <si>
    <t>USED BUS</t>
  </si>
  <si>
    <t>USED EXCAVATOR</t>
  </si>
  <si>
    <t>USED MACHINERY</t>
    <phoneticPr fontId="19"/>
  </si>
  <si>
    <t>DESTINATION</t>
    <phoneticPr fontId="19"/>
  </si>
  <si>
    <t>HAKATA</t>
    <phoneticPr fontId="19"/>
  </si>
  <si>
    <t>PACKAGE(S)</t>
    <phoneticPr fontId="19"/>
  </si>
  <si>
    <t>CARGO SUMMARY REPORT</t>
    <phoneticPr fontId="19"/>
  </si>
  <si>
    <t>FREIGHT INVOICE</t>
    <phoneticPr fontId="19"/>
  </si>
  <si>
    <t>GRAND DUKE</t>
    <phoneticPr fontId="19"/>
  </si>
  <si>
    <t>007</t>
    <phoneticPr fontId="19"/>
  </si>
  <si>
    <t>UNIT(S)</t>
  </si>
  <si>
    <t>YOKOHAMA</t>
  </si>
  <si>
    <t>USED CAR</t>
  </si>
  <si>
    <t>JFA</t>
  </si>
  <si>
    <t>NO MARK</t>
  </si>
  <si>
    <t>IBC JAPAN LTD</t>
  </si>
  <si>
    <t>GDK07SBKDAR167</t>
    <phoneticPr fontId="19"/>
  </si>
  <si>
    <t>NZE141-9076465</t>
  </si>
  <si>
    <t>SDJFA001</t>
  </si>
  <si>
    <t>GDK07SBKMBA255</t>
  </si>
  <si>
    <t>SMJFA009</t>
  </si>
  <si>
    <t>TRJ150-0091197</t>
  </si>
  <si>
    <t>WDD2040472A744871</t>
  </si>
  <si>
    <t>GDK07SBKMBA256</t>
  </si>
  <si>
    <t>SMJFA013</t>
  </si>
  <si>
    <t>WVWZZZ1KZCW290561</t>
  </si>
  <si>
    <t>WVWZZZ1KZDW029671</t>
  </si>
  <si>
    <t>GDK07SBKMBA257</t>
  </si>
  <si>
    <t>SMJFA001</t>
  </si>
  <si>
    <t>BRM-007988</t>
  </si>
  <si>
    <t>GDK07SBKMBA258</t>
  </si>
  <si>
    <t>SMJFA002</t>
  </si>
  <si>
    <t>GE6-1749582</t>
  </si>
  <si>
    <t>GDK07SBKMBA259</t>
  </si>
  <si>
    <t>SMJFA003</t>
  </si>
  <si>
    <t>J210E-2002267</t>
  </si>
  <si>
    <t>GDK07SBKMBA260</t>
  </si>
  <si>
    <t>SMJFA016</t>
  </si>
  <si>
    <t>NCP120-2041217</t>
  </si>
  <si>
    <t>GDK07SBKMBA261</t>
  </si>
  <si>
    <t>SMJFA017</t>
  </si>
  <si>
    <t>NT31-301776</t>
  </si>
  <si>
    <t>GDK07SBKMBA262</t>
  </si>
  <si>
    <t>SMJFA018</t>
  </si>
  <si>
    <t>NZE161-7018717</t>
  </si>
  <si>
    <t>GDK07SBKMBA263</t>
  </si>
  <si>
    <t>SMJFA005</t>
  </si>
  <si>
    <t>NZE161-7025229</t>
  </si>
  <si>
    <t>GDK07SBKMBA264</t>
  </si>
  <si>
    <t>SMJFA006</t>
  </si>
  <si>
    <t>NZT260-3116249</t>
  </si>
  <si>
    <t>GDK07SBKMBA265</t>
  </si>
  <si>
    <t>SMJFA008</t>
  </si>
  <si>
    <t>T31-300217</t>
  </si>
  <si>
    <t>GDK07SBKMBA266</t>
  </si>
  <si>
    <t>SMJFA010</t>
  </si>
  <si>
    <t>WBAVL920X0VX86730</t>
  </si>
  <si>
    <t>GDK07SBKMBA267</t>
  </si>
  <si>
    <t>SMJFA015</t>
  </si>
  <si>
    <t>ZRR70-0511483</t>
  </si>
  <si>
    <t>GDK07SBKMBA270</t>
    <phoneticPr fontId="19"/>
  </si>
  <si>
    <t>SMJFA004</t>
  </si>
  <si>
    <t>GDK07SBKMBA271</t>
    <phoneticPr fontId="19"/>
  </si>
  <si>
    <t>SMJFA019</t>
    <phoneticPr fontId="19"/>
  </si>
  <si>
    <t>GDK07SBKMBA272</t>
    <phoneticPr fontId="19"/>
  </si>
  <si>
    <t>SMJFA016</t>
    <phoneticPr fontId="19"/>
  </si>
  <si>
    <t>KE2FW-135979</t>
    <phoneticPr fontId="19"/>
  </si>
  <si>
    <t>RM1-1004543</t>
    <phoneticPr fontId="19"/>
  </si>
  <si>
    <t>RM1-1201138</t>
    <phoneticPr fontId="19"/>
  </si>
  <si>
    <t>FREIGHT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</si>
</sst>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5" formatCode="&quot;¥&quot;#,##0;&quot;¥&quot;\-#,##0"/>
    <numFmt numFmtId="6" formatCode="&quot;¥&quot;#,##0;[Red]&quot;¥&quot;\-#,##0"/>
    <numFmt numFmtId="177" formatCode="#,##0.000;[Red]\-#,##0.000"/>
    <numFmt numFmtId="178" formatCode="#,##0_);[Red]\(#,##0\)"/>
    <numFmt numFmtId="179" formatCode="0.000_ "/>
    <numFmt numFmtId="180" formatCode="\$#,##0.00;[Red]\-\$#,##0.00"/>
    <numFmt numFmtId="181" formatCode="\$#,##0.00;\-\$#,##0.00"/>
    <numFmt numFmtId="182" formatCode="dd\ mmm\.\ yyyy"/>
    <numFmt numFmtId="183" formatCode="&quot;¥&quot;#,##0.00_);[Red]\(&quot;¥&quot;#,##0.00\)"/>
    <numFmt numFmtId="184" formatCode="yyyy/m/d;@"/>
    <numFmt numFmtId="185" formatCode="0_);[Red]\(0\)"/>
    <numFmt numFmtId="186" formatCode="0.000_);[Red]\(0.000\)"/>
    <numFmt numFmtId="187" formatCode="#,##0_ "/>
    <numFmt numFmtId="188" formatCode="#,##0.000_ "/>
    <numFmt numFmtId="189" formatCode="0.00_ "/>
    <numFmt numFmtId="190" formatCode="#,##0.00_ "/>
    <numFmt numFmtId="191" formatCode="[$$-409]#,##0.00;[$$-409]#,##0.00"/>
    <numFmt numFmtId="193" formatCode="[$¥-411]#,##0;[$¥-411]#,##0"/>
  </numFmts>
  <fonts count="3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4"/>
      <name val="Arial"/>
      <family val="2"/>
    </font>
    <font>
      <sz val="24"/>
      <color indexed="9"/>
      <name val="Arial"/>
      <family val="2"/>
    </font>
    <font>
      <sz val="12"/>
      <name val="Arial"/>
      <family val="2"/>
    </font>
    <font>
      <sz val="18"/>
      <color indexed="9"/>
      <name val="Arial"/>
      <family val="2"/>
    </font>
    <font>
      <sz val="24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11"/>
      <color theme="0" tint="-0.34998626667073579"/>
      <name val="Arial"/>
      <family val="2"/>
    </font>
    <font>
      <u/>
      <sz val="12"/>
      <name val="Arial"/>
      <family val="2"/>
    </font>
    <font>
      <sz val="12"/>
      <color theme="0"/>
      <name val="Arial"/>
      <family val="2"/>
    </font>
    <font>
      <u/>
      <sz val="12"/>
      <color theme="0"/>
      <name val="Arial"/>
      <family val="2"/>
    </font>
    <font>
      <sz val="10"/>
      <color theme="0"/>
      <name val="Arial"/>
      <family val="2"/>
    </font>
    <font>
      <sz val="14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2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6" fontId="6" fillId="0" borderId="0" applyFont="0" applyFill="0" applyBorder="0" applyAlignment="0" applyProtection="0"/>
    <xf numFmtId="0" fontId="17" fillId="7" borderId="4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8" fillId="4" borderId="0" applyNumberFormat="0" applyBorder="0" applyAlignment="0" applyProtection="0">
      <alignment vertical="center"/>
    </xf>
  </cellStyleXfs>
  <cellXfs count="165">
    <xf numFmtId="0" fontId="0" fillId="0" borderId="0" xfId="0"/>
    <xf numFmtId="0" fontId="21" fillId="0" borderId="0" xfId="0" applyFont="1"/>
    <xf numFmtId="0" fontId="23" fillId="0" borderId="0" xfId="0" applyFont="1"/>
    <xf numFmtId="0" fontId="21" fillId="0" borderId="0" xfId="0" applyFont="1" applyAlignment="1">
      <alignment horizontal="center"/>
    </xf>
    <xf numFmtId="0" fontId="21" fillId="0" borderId="14" xfId="0" applyFont="1" applyBorder="1"/>
    <xf numFmtId="0" fontId="21" fillId="0" borderId="21" xfId="0" applyFont="1" applyBorder="1"/>
    <xf numFmtId="0" fontId="21" fillId="0" borderId="15" xfId="0" applyFont="1" applyBorder="1"/>
    <xf numFmtId="0" fontId="21" fillId="0" borderId="22" xfId="0" applyFont="1" applyBorder="1"/>
    <xf numFmtId="0" fontId="21" fillId="0" borderId="16" xfId="0" applyFont="1" applyBorder="1"/>
    <xf numFmtId="0" fontId="21" fillId="0" borderId="23" xfId="0" applyFont="1" applyBorder="1"/>
    <xf numFmtId="56" fontId="21" fillId="0" borderId="0" xfId="0" applyNumberFormat="1" applyFont="1" applyAlignment="1">
      <alignment horizontal="center"/>
    </xf>
    <xf numFmtId="178" fontId="21" fillId="0" borderId="0" xfId="0" applyNumberFormat="1" applyFont="1"/>
    <xf numFmtId="6" fontId="21" fillId="0" borderId="0" xfId="0" applyNumberFormat="1" applyFont="1"/>
    <xf numFmtId="181" fontId="21" fillId="0" borderId="0" xfId="0" applyNumberFormat="1" applyFont="1"/>
    <xf numFmtId="179" fontId="21" fillId="0" borderId="0" xfId="0" applyNumberFormat="1" applyFont="1"/>
    <xf numFmtId="6" fontId="21" fillId="0" borderId="0" xfId="44" applyFont="1"/>
    <xf numFmtId="0" fontId="24" fillId="0" borderId="0" xfId="0" applyFont="1"/>
    <xf numFmtId="38" fontId="24" fillId="0" borderId="0" xfId="36" applyFont="1"/>
    <xf numFmtId="179" fontId="24" fillId="0" borderId="0" xfId="0" applyNumberFormat="1" applyFont="1"/>
    <xf numFmtId="56" fontId="24" fillId="0" borderId="0" xfId="0" applyNumberFormat="1" applyFont="1"/>
    <xf numFmtId="5" fontId="24" fillId="0" borderId="0" xfId="0" applyNumberFormat="1" applyFont="1"/>
    <xf numFmtId="185" fontId="21" fillId="0" borderId="17" xfId="0" applyNumberFormat="1" applyFont="1" applyBorder="1" applyAlignment="1">
      <alignment horizontal="right" vertical="center"/>
    </xf>
    <xf numFmtId="185" fontId="21" fillId="0" borderId="18" xfId="0" applyNumberFormat="1" applyFont="1" applyBorder="1" applyAlignment="1">
      <alignment horizontal="right" vertical="center"/>
    </xf>
    <xf numFmtId="186" fontId="21" fillId="0" borderId="19" xfId="0" applyNumberFormat="1" applyFont="1" applyBorder="1" applyAlignment="1">
      <alignment horizontal="right" vertical="center"/>
    </xf>
    <xf numFmtId="182" fontId="26" fillId="0" borderId="0" xfId="0" applyNumberFormat="1" applyFont="1" applyAlignment="1">
      <alignment horizontal="center"/>
    </xf>
    <xf numFmtId="0" fontId="27" fillId="24" borderId="12" xfId="1" applyFont="1" applyFill="1" applyBorder="1" applyAlignment="1">
      <alignment vertical="center" shrinkToFit="1"/>
    </xf>
    <xf numFmtId="0" fontId="28" fillId="0" borderId="0" xfId="1" applyFont="1" applyAlignment="1">
      <alignment vertical="center"/>
    </xf>
    <xf numFmtId="178" fontId="28" fillId="0" borderId="0" xfId="1" applyNumberFormat="1" applyFont="1" applyAlignment="1">
      <alignment vertical="center"/>
    </xf>
    <xf numFmtId="0" fontId="24" fillId="0" borderId="0" xfId="1" applyFont="1" applyAlignment="1">
      <alignment vertical="center"/>
    </xf>
    <xf numFmtId="0" fontId="27" fillId="24" borderId="20" xfId="1" applyFont="1" applyFill="1" applyBorder="1" applyAlignment="1">
      <alignment vertical="center" shrinkToFit="1"/>
    </xf>
    <xf numFmtId="0" fontId="27" fillId="0" borderId="0" xfId="1" applyFont="1" applyAlignment="1">
      <alignment horizontal="left" vertical="center"/>
    </xf>
    <xf numFmtId="0" fontId="27" fillId="0" borderId="0" xfId="1" applyFont="1" applyAlignment="1">
      <alignment vertical="center"/>
    </xf>
    <xf numFmtId="0" fontId="29" fillId="0" borderId="0" xfId="1" applyFont="1" applyAlignment="1">
      <alignment vertical="center"/>
    </xf>
    <xf numFmtId="0" fontId="29" fillId="0" borderId="0" xfId="1" applyFont="1" applyAlignment="1">
      <alignment horizontal="center" vertical="center"/>
    </xf>
    <xf numFmtId="184" fontId="21" fillId="0" borderId="0" xfId="0" applyNumberFormat="1" applyFont="1" applyAlignment="1">
      <alignment horizontal="center"/>
    </xf>
    <xf numFmtId="184" fontId="24" fillId="0" borderId="0" xfId="0" applyNumberFormat="1" applyFont="1" applyAlignment="1">
      <alignment horizontal="center"/>
    </xf>
    <xf numFmtId="0" fontId="30" fillId="0" borderId="0" xfId="0" applyFont="1"/>
    <xf numFmtId="0" fontId="26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26" fillId="0" borderId="0" xfId="0" applyFont="1"/>
    <xf numFmtId="0" fontId="26" fillId="0" borderId="0" xfId="0" quotePrefix="1" applyFont="1"/>
    <xf numFmtId="178" fontId="26" fillId="0" borderId="0" xfId="0" applyNumberFormat="1" applyFont="1" applyAlignment="1">
      <alignment horizontal="right"/>
    </xf>
    <xf numFmtId="14" fontId="26" fillId="0" borderId="0" xfId="0" applyNumberFormat="1" applyFont="1"/>
    <xf numFmtId="22" fontId="26" fillId="0" borderId="0" xfId="0" applyNumberFormat="1" applyFont="1"/>
    <xf numFmtId="183" fontId="26" fillId="0" borderId="0" xfId="0" applyNumberFormat="1" applyFont="1" applyAlignment="1">
      <alignment horizontal="left"/>
    </xf>
    <xf numFmtId="183" fontId="24" fillId="0" borderId="0" xfId="0" applyNumberFormat="1" applyFont="1"/>
    <xf numFmtId="22" fontId="24" fillId="0" borderId="0" xfId="0" applyNumberFormat="1" applyFont="1"/>
    <xf numFmtId="178" fontId="26" fillId="0" borderId="0" xfId="0" applyNumberFormat="1" applyFont="1"/>
    <xf numFmtId="179" fontId="26" fillId="0" borderId="0" xfId="0" applyNumberFormat="1" applyFont="1"/>
    <xf numFmtId="0" fontId="31" fillId="0" borderId="0" xfId="0" applyFont="1"/>
    <xf numFmtId="6" fontId="24" fillId="0" borderId="0" xfId="0" applyNumberFormat="1" applyFont="1" applyAlignment="1">
      <alignment horizontal="center"/>
    </xf>
    <xf numFmtId="0" fontId="21" fillId="0" borderId="30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/>
    </xf>
    <xf numFmtId="0" fontId="23" fillId="0" borderId="10" xfId="0" applyFont="1" applyBorder="1" applyAlignment="1">
      <alignment horizontal="center" shrinkToFit="1"/>
    </xf>
    <xf numFmtId="0" fontId="23" fillId="0" borderId="10" xfId="0" applyFont="1" applyBorder="1" applyAlignment="1">
      <alignment horizontal="center"/>
    </xf>
    <xf numFmtId="180" fontId="24" fillId="0" borderId="26" xfId="36" applyNumberFormat="1" applyFont="1" applyBorder="1" applyAlignment="1">
      <alignment horizontal="center"/>
    </xf>
    <xf numFmtId="6" fontId="24" fillId="0" borderId="26" xfId="36" applyNumberFormat="1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23" fillId="0" borderId="13" xfId="0" applyFont="1" applyBorder="1" applyAlignment="1">
      <alignment horizontal="left" shrinkToFit="1"/>
    </xf>
    <xf numFmtId="0" fontId="23" fillId="0" borderId="11" xfId="0" applyFont="1" applyBorder="1" applyAlignment="1">
      <alignment horizontal="center" shrinkToFit="1"/>
    </xf>
    <xf numFmtId="0" fontId="23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left" shrinkToFit="1"/>
    </xf>
    <xf numFmtId="178" fontId="23" fillId="0" borderId="11" xfId="36" applyNumberFormat="1" applyFont="1" applyBorder="1" applyAlignment="1">
      <alignment horizontal="right"/>
    </xf>
    <xf numFmtId="179" fontId="23" fillId="0" borderId="11" xfId="36" applyNumberFormat="1" applyFont="1" applyBorder="1" applyAlignment="1">
      <alignment horizontal="right"/>
    </xf>
    <xf numFmtId="177" fontId="23" fillId="0" borderId="11" xfId="36" applyNumberFormat="1" applyFont="1" applyBorder="1" applyAlignment="1">
      <alignment horizontal="left"/>
    </xf>
    <xf numFmtId="177" fontId="23" fillId="0" borderId="11" xfId="36" applyNumberFormat="1" applyFont="1" applyBorder="1"/>
    <xf numFmtId="0" fontId="23" fillId="0" borderId="11" xfId="36" applyNumberFormat="1" applyFont="1" applyBorder="1" applyAlignment="1">
      <alignment horizontal="center"/>
    </xf>
    <xf numFmtId="177" fontId="23" fillId="0" borderId="11" xfId="36" applyNumberFormat="1" applyFont="1" applyBorder="1" applyAlignment="1">
      <alignment horizontal="center"/>
    </xf>
    <xf numFmtId="180" fontId="23" fillId="0" borderId="11" xfId="36" applyNumberFormat="1" applyFont="1" applyBorder="1"/>
    <xf numFmtId="180" fontId="24" fillId="0" borderId="11" xfId="36" applyNumberFormat="1" applyFont="1" applyBorder="1" applyAlignment="1">
      <alignment horizontal="center"/>
    </xf>
    <xf numFmtId="6" fontId="24" fillId="0" borderId="11" xfId="36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30" xfId="0" applyFont="1" applyBorder="1" applyAlignment="1">
      <alignment vertical="center"/>
    </xf>
    <xf numFmtId="0" fontId="23" fillId="0" borderId="31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30" xfId="0" applyFont="1" applyBorder="1" applyAlignment="1">
      <alignment horizontal="left" vertical="center"/>
    </xf>
    <xf numFmtId="178" fontId="21" fillId="0" borderId="30" xfId="0" applyNumberFormat="1" applyFont="1" applyBorder="1" applyAlignment="1">
      <alignment horizontal="center" vertical="center"/>
    </xf>
    <xf numFmtId="179" fontId="21" fillId="0" borderId="30" xfId="0" applyNumberFormat="1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22" fontId="26" fillId="0" borderId="0" xfId="0" applyNumberFormat="1" applyFont="1" applyAlignment="1">
      <alignment horizontal="right"/>
    </xf>
    <xf numFmtId="0" fontId="32" fillId="0" borderId="0" xfId="0" applyFont="1"/>
    <xf numFmtId="0" fontId="32" fillId="0" borderId="0" xfId="0" applyFont="1" applyAlignment="1">
      <alignment horizontal="center" shrinkToFit="1"/>
    </xf>
    <xf numFmtId="0" fontId="32" fillId="0" borderId="0" xfId="0" applyFont="1" applyAlignment="1">
      <alignment horizontal="center"/>
    </xf>
    <xf numFmtId="182" fontId="26" fillId="0" borderId="0" xfId="0" applyNumberFormat="1" applyFont="1" applyAlignment="1">
      <alignment horizontal="center" shrinkToFit="1"/>
    </xf>
    <xf numFmtId="0" fontId="33" fillId="0" borderId="0" xfId="0" applyFont="1" applyAlignment="1">
      <alignment horizontal="left"/>
    </xf>
    <xf numFmtId="0" fontId="23" fillId="0" borderId="39" xfId="0" applyFont="1" applyBorder="1" applyAlignment="1">
      <alignment horizontal="center"/>
    </xf>
    <xf numFmtId="189" fontId="33" fillId="0" borderId="0" xfId="0" applyNumberFormat="1" applyFont="1" applyAlignment="1">
      <alignment horizontal="left"/>
    </xf>
    <xf numFmtId="187" fontId="21" fillId="0" borderId="0" xfId="0" applyNumberFormat="1" applyFont="1" applyAlignment="1">
      <alignment horizontal="center"/>
    </xf>
    <xf numFmtId="190" fontId="21" fillId="0" borderId="0" xfId="0" applyNumberFormat="1" applyFont="1" applyAlignment="1">
      <alignment horizontal="center"/>
    </xf>
    <xf numFmtId="0" fontId="23" fillId="0" borderId="0" xfId="0" applyFont="1" applyAlignment="1">
      <alignment horizontal="center" shrinkToFit="1"/>
    </xf>
    <xf numFmtId="0" fontId="21" fillId="26" borderId="0" xfId="0" applyFont="1" applyFill="1"/>
    <xf numFmtId="0" fontId="23" fillId="26" borderId="13" xfId="0" applyFont="1" applyFill="1" applyBorder="1" applyAlignment="1">
      <alignment horizontal="left" shrinkToFit="1"/>
    </xf>
    <xf numFmtId="0" fontId="23" fillId="26" borderId="11" xfId="0" applyFont="1" applyFill="1" applyBorder="1" applyAlignment="1">
      <alignment horizontal="center" shrinkToFit="1"/>
    </xf>
    <xf numFmtId="0" fontId="23" fillId="26" borderId="11" xfId="0" applyFont="1" applyFill="1" applyBorder="1" applyAlignment="1">
      <alignment horizontal="center"/>
    </xf>
    <xf numFmtId="0" fontId="23" fillId="26" borderId="11" xfId="0" applyFont="1" applyFill="1" applyBorder="1" applyAlignment="1">
      <alignment horizontal="left" shrinkToFit="1"/>
    </xf>
    <xf numFmtId="0" fontId="23" fillId="26" borderId="39" xfId="0" applyFont="1" applyFill="1" applyBorder="1" applyAlignment="1">
      <alignment horizontal="center"/>
    </xf>
    <xf numFmtId="178" fontId="23" fillId="26" borderId="11" xfId="36" applyNumberFormat="1" applyFont="1" applyFill="1" applyBorder="1" applyAlignment="1">
      <alignment horizontal="right"/>
    </xf>
    <xf numFmtId="179" fontId="23" fillId="26" borderId="11" xfId="36" applyNumberFormat="1" applyFont="1" applyFill="1" applyBorder="1" applyAlignment="1">
      <alignment horizontal="right"/>
    </xf>
    <xf numFmtId="0" fontId="23" fillId="26" borderId="11" xfId="36" applyNumberFormat="1" applyFont="1" applyFill="1" applyBorder="1" applyAlignment="1">
      <alignment horizontal="left"/>
    </xf>
    <xf numFmtId="177" fontId="23" fillId="26" borderId="11" xfId="36" applyNumberFormat="1" applyFont="1" applyFill="1" applyBorder="1"/>
    <xf numFmtId="0" fontId="23" fillId="26" borderId="11" xfId="36" applyNumberFormat="1" applyFont="1" applyFill="1" applyBorder="1" applyAlignment="1">
      <alignment horizontal="center"/>
    </xf>
    <xf numFmtId="177" fontId="23" fillId="26" borderId="11" xfId="36" applyNumberFormat="1" applyFont="1" applyFill="1" applyBorder="1" applyAlignment="1">
      <alignment horizontal="center"/>
    </xf>
    <xf numFmtId="180" fontId="23" fillId="26" borderId="11" xfId="36" applyNumberFormat="1" applyFont="1" applyFill="1" applyBorder="1"/>
    <xf numFmtId="180" fontId="24" fillId="26" borderId="11" xfId="36" applyNumberFormat="1" applyFont="1" applyFill="1" applyBorder="1" applyAlignment="1">
      <alignment horizontal="center"/>
    </xf>
    <xf numFmtId="6" fontId="24" fillId="26" borderId="11" xfId="36" applyNumberFormat="1" applyFont="1" applyFill="1" applyBorder="1" applyAlignment="1">
      <alignment horizontal="center"/>
    </xf>
    <xf numFmtId="0" fontId="21" fillId="26" borderId="0" xfId="0" applyFont="1" applyFill="1" applyAlignment="1">
      <alignment horizontal="center"/>
    </xf>
    <xf numFmtId="0" fontId="23" fillId="26" borderId="0" xfId="0" applyFont="1" applyFill="1" applyAlignment="1">
      <alignment horizontal="center"/>
    </xf>
    <xf numFmtId="187" fontId="21" fillId="26" borderId="0" xfId="0" applyNumberFormat="1" applyFont="1" applyFill="1"/>
    <xf numFmtId="188" fontId="21" fillId="26" borderId="0" xfId="0" applyNumberFormat="1" applyFont="1" applyFill="1"/>
    <xf numFmtId="0" fontId="23" fillId="26" borderId="0" xfId="0" applyFont="1" applyFill="1"/>
    <xf numFmtId="190" fontId="21" fillId="26" borderId="0" xfId="0" applyNumberFormat="1" applyFont="1" applyFill="1"/>
    <xf numFmtId="181" fontId="21" fillId="26" borderId="0" xfId="0" applyNumberFormat="1" applyFont="1" applyFill="1"/>
    <xf numFmtId="178" fontId="21" fillId="26" borderId="0" xfId="0" applyNumberFormat="1" applyFont="1" applyFill="1"/>
    <xf numFmtId="179" fontId="21" fillId="26" borderId="0" xfId="0" applyNumberFormat="1" applyFont="1" applyFill="1"/>
    <xf numFmtId="0" fontId="24" fillId="26" borderId="0" xfId="0" applyFont="1" applyFill="1"/>
    <xf numFmtId="38" fontId="24" fillId="26" borderId="0" xfId="36" applyFont="1" applyFill="1"/>
    <xf numFmtId="6" fontId="21" fillId="26" borderId="0" xfId="44" applyFont="1" applyFill="1"/>
    <xf numFmtId="179" fontId="24" fillId="26" borderId="0" xfId="0" applyNumberFormat="1" applyFont="1" applyFill="1"/>
    <xf numFmtId="6" fontId="24" fillId="26" borderId="0" xfId="0" applyNumberFormat="1" applyFont="1" applyFill="1" applyAlignment="1">
      <alignment horizontal="center"/>
    </xf>
    <xf numFmtId="6" fontId="21" fillId="26" borderId="0" xfId="0" applyNumberFormat="1" applyFont="1" applyFill="1"/>
    <xf numFmtId="56" fontId="24" fillId="26" borderId="0" xfId="0" applyNumberFormat="1" applyFont="1" applyFill="1"/>
    <xf numFmtId="5" fontId="24" fillId="26" borderId="0" xfId="0" applyNumberFormat="1" applyFont="1" applyFill="1"/>
    <xf numFmtId="180" fontId="24" fillId="0" borderId="0" xfId="0" applyNumberFormat="1" applyFont="1" applyAlignment="1">
      <alignment horizontal="center"/>
    </xf>
    <xf numFmtId="187" fontId="34" fillId="0" borderId="0" xfId="0" applyNumberFormat="1" applyFont="1" applyAlignment="1">
      <alignment horizontal="center"/>
    </xf>
    <xf numFmtId="190" fontId="34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center"/>
    </xf>
    <xf numFmtId="0" fontId="36" fillId="0" borderId="0" xfId="0" applyFont="1"/>
    <xf numFmtId="180" fontId="37" fillId="0" borderId="0" xfId="0" applyNumberFormat="1" applyFont="1" applyAlignment="1">
      <alignment horizontal="center"/>
    </xf>
    <xf numFmtId="6" fontId="37" fillId="0" borderId="0" xfId="0" applyNumberFormat="1" applyFont="1" applyAlignment="1">
      <alignment horizontal="center"/>
    </xf>
    <xf numFmtId="38" fontId="26" fillId="0" borderId="0" xfId="36" applyFont="1" applyAlignment="1">
      <alignment horizontal="center"/>
    </xf>
    <xf numFmtId="191" fontId="26" fillId="0" borderId="0" xfId="44" applyNumberFormat="1" applyFont="1" applyAlignment="1">
      <alignment horizontal="center"/>
    </xf>
    <xf numFmtId="193" fontId="26" fillId="0" borderId="0" xfId="0" applyNumberFormat="1" applyFont="1" applyAlignment="1">
      <alignment horizontal="center"/>
    </xf>
    <xf numFmtId="177" fontId="26" fillId="0" borderId="0" xfId="36" applyNumberFormat="1" applyFont="1" applyAlignment="1">
      <alignment horizontal="center"/>
    </xf>
    <xf numFmtId="0" fontId="23" fillId="0" borderId="28" xfId="0" applyFont="1" applyFill="1" applyBorder="1" applyAlignment="1">
      <alignment horizontal="left" shrinkToFit="1"/>
    </xf>
    <xf numFmtId="0" fontId="23" fillId="0" borderId="10" xfId="0" applyFont="1" applyFill="1" applyBorder="1" applyAlignment="1">
      <alignment horizontal="center" shrinkToFit="1"/>
    </xf>
    <xf numFmtId="0" fontId="23" fillId="0" borderId="10" xfId="0" applyFont="1" applyFill="1" applyBorder="1" applyAlignment="1">
      <alignment shrinkToFit="1"/>
    </xf>
    <xf numFmtId="0" fontId="23" fillId="0" borderId="26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/>
    </xf>
    <xf numFmtId="178" fontId="23" fillId="0" borderId="10" xfId="36" applyNumberFormat="1" applyFont="1" applyFill="1" applyBorder="1" applyAlignment="1">
      <alignment horizontal="right"/>
    </xf>
    <xf numFmtId="179" fontId="23" fillId="0" borderId="10" xfId="36" applyNumberFormat="1" applyFont="1" applyFill="1" applyBorder="1" applyAlignment="1">
      <alignment horizontal="right"/>
    </xf>
    <xf numFmtId="49" fontId="23" fillId="0" borderId="10" xfId="36" applyNumberFormat="1" applyFont="1" applyFill="1" applyBorder="1"/>
    <xf numFmtId="0" fontId="23" fillId="0" borderId="10" xfId="36" applyNumberFormat="1" applyFont="1" applyFill="1" applyBorder="1" applyAlignment="1">
      <alignment horizontal="left"/>
    </xf>
    <xf numFmtId="0" fontId="23" fillId="0" borderId="10" xfId="36" applyNumberFormat="1" applyFont="1" applyFill="1" applyBorder="1" applyAlignment="1">
      <alignment horizontal="center"/>
    </xf>
    <xf numFmtId="180" fontId="23" fillId="0" borderId="10" xfId="36" applyNumberFormat="1" applyFont="1" applyFill="1" applyBorder="1"/>
    <xf numFmtId="180" fontId="24" fillId="0" borderId="26" xfId="36" applyNumberFormat="1" applyFont="1" applyFill="1" applyBorder="1" applyAlignment="1">
      <alignment horizontal="center"/>
    </xf>
    <xf numFmtId="6" fontId="24" fillId="0" borderId="26" xfId="36" applyNumberFormat="1" applyFont="1" applyFill="1" applyBorder="1" applyAlignment="1">
      <alignment horizontal="center"/>
    </xf>
    <xf numFmtId="0" fontId="23" fillId="0" borderId="26" xfId="0" applyFont="1" applyFill="1" applyBorder="1" applyAlignment="1">
      <alignment shrinkToFit="1"/>
    </xf>
    <xf numFmtId="0" fontId="23" fillId="0" borderId="10" xfId="36" applyNumberFormat="1" applyFont="1" applyFill="1" applyBorder="1"/>
    <xf numFmtId="177" fontId="23" fillId="0" borderId="10" xfId="36" applyNumberFormat="1" applyFont="1" applyFill="1" applyBorder="1" applyAlignment="1">
      <alignment horizontal="center"/>
    </xf>
    <xf numFmtId="0" fontId="23" fillId="0" borderId="24" xfId="0" applyFont="1" applyFill="1" applyBorder="1" applyAlignment="1">
      <alignment horizontal="center" shrinkToFit="1"/>
    </xf>
    <xf numFmtId="0" fontId="24" fillId="0" borderId="0" xfId="0" applyFont="1" applyAlignment="1">
      <alignment horizontal="right"/>
    </xf>
    <xf numFmtId="0" fontId="25" fillId="25" borderId="0" xfId="1" applyFont="1" applyFill="1" applyAlignment="1">
      <alignment horizontal="left" vertical="center"/>
    </xf>
    <xf numFmtId="0" fontId="27" fillId="24" borderId="12" xfId="1" applyFont="1" applyFill="1" applyBorder="1" applyAlignment="1">
      <alignment horizontal="left" vertical="center"/>
    </xf>
    <xf numFmtId="0" fontId="27" fillId="24" borderId="36" xfId="1" applyFont="1" applyFill="1" applyBorder="1" applyAlignment="1">
      <alignment horizontal="left" vertical="center"/>
    </xf>
    <xf numFmtId="0" fontId="27" fillId="24" borderId="35" xfId="1" applyFont="1" applyFill="1" applyBorder="1" applyAlignment="1">
      <alignment horizontal="left" vertical="center"/>
    </xf>
    <xf numFmtId="0" fontId="26" fillId="0" borderId="12" xfId="0" applyFont="1" applyBorder="1" applyAlignment="1">
      <alignment horizontal="left"/>
    </xf>
    <xf numFmtId="0" fontId="26" fillId="0" borderId="36" xfId="0" applyFont="1" applyBorder="1" applyAlignment="1">
      <alignment horizontal="left"/>
    </xf>
    <xf numFmtId="0" fontId="26" fillId="0" borderId="35" xfId="0" applyFont="1" applyBorder="1" applyAlignment="1">
      <alignment horizontal="left"/>
    </xf>
    <xf numFmtId="0" fontId="27" fillId="24" borderId="37" xfId="1" quotePrefix="1" applyFont="1" applyFill="1" applyBorder="1" applyAlignment="1">
      <alignment horizontal="left" vertical="center"/>
    </xf>
    <xf numFmtId="0" fontId="27" fillId="24" borderId="38" xfId="1" quotePrefix="1" applyFont="1" applyFill="1" applyBorder="1" applyAlignment="1">
      <alignment horizontal="left" vertical="center"/>
    </xf>
  </cellXfs>
  <cellStyles count="50">
    <cellStyle name="0,0_x000d__x000a_NA_x000d__x000a_" xfId="1" xr:uid="{00000000-0005-0000-0000-000000000000}"/>
    <cellStyle name="20% - アクセント 1" xfId="2" builtinId="30" customBuiltin="1"/>
    <cellStyle name="20% - アクセント 2" xfId="3" builtinId="34" customBuiltin="1"/>
    <cellStyle name="20% - アクセント 3" xfId="4" builtinId="38" customBuiltin="1"/>
    <cellStyle name="20% - アクセント 4" xfId="5" builtinId="42" customBuiltin="1"/>
    <cellStyle name="20% - アクセント 5" xfId="6" builtinId="46" customBuiltin="1"/>
    <cellStyle name="20% - アクセント 6" xfId="7" builtinId="50" customBuiltin="1"/>
    <cellStyle name="40% - アクセント 1" xfId="8" builtinId="31" customBuiltin="1"/>
    <cellStyle name="40% - アクセント 2" xfId="9" builtinId="35" customBuiltin="1"/>
    <cellStyle name="40% - アクセント 3" xfId="10" builtinId="39" customBuiltin="1"/>
    <cellStyle name="40% - アクセント 4" xfId="11" builtinId="43" customBuiltin="1"/>
    <cellStyle name="40% - アクセント 5" xfId="12" builtinId="47" customBuiltin="1"/>
    <cellStyle name="40% - アクセント 6" xfId="13" builtinId="51" customBuiltin="1"/>
    <cellStyle name="60% - アクセント 1" xfId="14" builtinId="32" customBuiltin="1"/>
    <cellStyle name="60% - アクセント 2" xfId="15" builtinId="36" customBuiltin="1"/>
    <cellStyle name="60% - アクセント 3" xfId="16" builtinId="40" customBuiltin="1"/>
    <cellStyle name="60% - アクセント 4" xfId="17" builtinId="44" customBuiltin="1"/>
    <cellStyle name="60% - アクセント 5" xfId="18" builtinId="48" customBuiltin="1"/>
    <cellStyle name="60% - アクセント 6" xfId="19" builtinId="52" customBuiltin="1"/>
    <cellStyle name="Normal 2" xfId="20" xr:uid="{00000000-0005-0000-0000-000013000000}"/>
    <cellStyle name="Normal_List" xfId="21" xr:uid="{00000000-0005-0000-0000-000014000000}"/>
    <cellStyle name="アクセント 1" xfId="22" builtinId="29" customBuiltin="1"/>
    <cellStyle name="アクセント 2" xfId="23" builtinId="33" customBuiltin="1"/>
    <cellStyle name="アクセント 3" xfId="24" builtinId="37" customBuiltin="1"/>
    <cellStyle name="アクセント 4" xfId="25" builtinId="41" customBuiltin="1"/>
    <cellStyle name="アクセント 5" xfId="26" builtinId="45" customBuiltin="1"/>
    <cellStyle name="アクセント 6" xfId="27" builtinId="49" customBuiltin="1"/>
    <cellStyle name="タイトル" xfId="28" builtinId="15" customBuiltin="1"/>
    <cellStyle name="チェック セル" xfId="29" builtinId="23" customBuiltin="1"/>
    <cellStyle name="どちらでもない" xfId="30" builtinId="28" customBuiltin="1"/>
    <cellStyle name="メモ" xfId="31" builtinId="10" customBuiltin="1"/>
    <cellStyle name="リンク セル" xfId="32" builtinId="24" customBuiltin="1"/>
    <cellStyle name="悪い" xfId="33" builtinId="27" customBuiltin="1"/>
    <cellStyle name="計算" xfId="34" builtinId="22" customBuiltin="1"/>
    <cellStyle name="警告文" xfId="35" builtinId="11" customBuiltin="1"/>
    <cellStyle name="桁区切り" xfId="36" builtinId="6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通貨" xfId="44" builtinId="7"/>
    <cellStyle name="入力" xfId="45" builtinId="20" customBuiltin="1"/>
    <cellStyle name="標準" xfId="0" builtinId="0"/>
    <cellStyle name="標準 2" xfId="46" xr:uid="{00000000-0005-0000-0000-00002E000000}"/>
    <cellStyle name="標準 3" xfId="47" xr:uid="{00000000-0005-0000-0000-00002F000000}"/>
    <cellStyle name="標準 3 2_12324 SI" xfId="48" xr:uid="{00000000-0005-0000-0000-000030000000}"/>
    <cellStyle name="良い" xfId="49" builtinId="26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16</xdr:col>
      <xdr:colOff>1181100</xdr:colOff>
      <xdr:row>8</xdr:row>
      <xdr:rowOff>0</xdr:rowOff>
    </xdr:to>
    <xdr:sp macro="" textlink="">
      <xdr:nvSpPr>
        <xdr:cNvPr id="2" name="Text Box 715">
          <a:extLst>
            <a:ext uri="{FF2B5EF4-FFF2-40B4-BE49-F238E27FC236}">
              <a16:creationId xmlns:a16="http://schemas.microsoft.com/office/drawing/2014/main" id="{863C70F7-8318-4E81-A22E-838D166A82D4}"/>
            </a:ext>
          </a:extLst>
        </xdr:cNvPr>
        <xdr:cNvSpPr txBox="1">
          <a:spLocks noChangeArrowheads="1"/>
        </xdr:cNvSpPr>
      </xdr:nvSpPr>
      <xdr:spPr bwMode="auto">
        <a:xfrm>
          <a:off x="10337800" y="0"/>
          <a:ext cx="7683500" cy="2171700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9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日本円振込先　：　みずほ銀行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横浜支店 (357)　普通 2670057  口座名：東京国際埠頭㈱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*  米ドルでのお支払いをご希望の場合は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JI WORLD JAPAN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社へご連絡お願い致します。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*  振込手数料はお客様負担でお願い致します。</a:t>
          </a:r>
          <a:endParaRPr lang="en-US" altLang="ja-JP" sz="1200" b="0" i="0" u="none" strike="noStrike" baseline="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*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  同意書と共に振込明細書の添付をお願い致します。</a:t>
          </a:r>
          <a:endParaRPr lang="en-US" altLang="ja-JP" sz="1200" b="0" i="0" u="none" strike="noStrike" baseline="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（振込明細書が発送希望日の</a:t>
          </a:r>
          <a:r>
            <a:rPr lang="en-US" altLang="ja-JP" sz="1200" b="0" i="0" u="none" strike="noStrike" baseline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16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時までに確認できない場合、発送の対応は致しかねます。）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神奈川県横浜市中区本牧埠頭1-195</a:t>
          </a:r>
          <a:endParaRPr lang="en-US" altLang="ja-JP" sz="12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本牧埠頭BCコンテナターミナルBC1管理棟 4階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TEL:045-621-66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 FAX:045-621-6834 東京国際埠頭株式会社</a:t>
          </a:r>
          <a:endParaRPr lang="en-US" altLang="ja-JP" sz="12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　　　　　　　　　　　　　　　　　　　JI WORLD JAPAN 株式会社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17</xdr:col>
      <xdr:colOff>0</xdr:colOff>
      <xdr:row>8</xdr:row>
      <xdr:rowOff>0</xdr:rowOff>
    </xdr:to>
    <xdr:sp macro="" textlink="">
      <xdr:nvSpPr>
        <xdr:cNvPr id="2" name="Text Box 715">
          <a:extLst>
            <a:ext uri="{FF2B5EF4-FFF2-40B4-BE49-F238E27FC236}">
              <a16:creationId xmlns:a16="http://schemas.microsoft.com/office/drawing/2014/main" id="{F78F5BBE-4209-4056-B658-894A7AE02E00}"/>
            </a:ext>
          </a:extLst>
        </xdr:cNvPr>
        <xdr:cNvSpPr txBox="1">
          <a:spLocks noChangeArrowheads="1"/>
        </xdr:cNvSpPr>
      </xdr:nvSpPr>
      <xdr:spPr bwMode="auto">
        <a:xfrm>
          <a:off x="10337800" y="0"/>
          <a:ext cx="7683500" cy="2171700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9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日本円振込先　：　みずほ銀行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横浜支店 (357)　普通 2670057  口座名：東京国際埠頭㈱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*  米ドルでのお支払いをご希望の場合は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JI WORLD JAPAN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社へご連絡お願い致します。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*  振込手数料はお客様負担でお願い致します。</a:t>
          </a:r>
          <a:endParaRPr lang="en-US" altLang="ja-JP" sz="1200" b="0" i="0" u="none" strike="noStrike" baseline="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*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  同意書と共に振込明細書の添付をお願い致します。</a:t>
          </a:r>
          <a:endParaRPr lang="en-US" altLang="ja-JP" sz="1200" b="0" i="0" u="none" strike="noStrike" baseline="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（振込明細書が発送希望日の</a:t>
          </a:r>
          <a:r>
            <a:rPr lang="en-US" altLang="ja-JP" sz="1200" b="0" i="0" u="none" strike="noStrike" baseline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16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時までに確認できない場合、発送の対応は致しかねます。）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神奈川県横浜市中区本牧埠頭1-195</a:t>
          </a:r>
          <a:endParaRPr lang="en-US" altLang="ja-JP" sz="12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本牧埠頭BCコンテナターミナルBC1管理棟 4階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TEL:045-621-66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 FAX:045-621-6834 東京国際埠頭株式会社</a:t>
          </a:r>
          <a:endParaRPr lang="en-US" altLang="ja-JP" sz="12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　　　　　　　　　　　　　　　　　　　JI WORLD JAPAN 株式会社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I%20WORLD/19&#24180;4&#26376;(1)%20GRAND%20DUKE%20V.005/GRAND%20DUKE%20V.005%20OSAKA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BMBA"/>
      <sheetName val="SBDAR"/>
      <sheetName val="SBMPM"/>
      <sheetName val="SBDUR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34"/>
  </sheetPr>
  <dimension ref="A1:Q42"/>
  <sheetViews>
    <sheetView tabSelected="1" view="pageBreakPreview" zoomScale="75" zoomScaleNormal="75" zoomScaleSheetLayoutView="75" workbookViewId="0">
      <selection activeCell="B9" sqref="B9:D9"/>
    </sheetView>
  </sheetViews>
  <sheetFormatPr defaultRowHeight="18" customHeight="1" x14ac:dyDescent="0.25"/>
  <cols>
    <col min="1" max="1" width="5.625" style="1" customWidth="1"/>
    <col min="2" max="2" width="18.625" style="1" customWidth="1"/>
    <col min="3" max="3" width="6.625" style="3" customWidth="1"/>
    <col min="4" max="4" width="13.625" style="1" customWidth="1"/>
    <col min="5" max="5" width="30.625" style="1" customWidth="1"/>
    <col min="6" max="6" width="17.625" style="1" customWidth="1"/>
    <col min="7" max="7" width="6.625" style="1" customWidth="1"/>
    <col min="8" max="8" width="12.625" style="1" customWidth="1"/>
    <col min="9" max="9" width="11.625" style="11" customWidth="1"/>
    <col min="10" max="10" width="11.625" style="14" customWidth="1"/>
    <col min="11" max="11" width="25.625" style="2" customWidth="1"/>
    <col min="12" max="12" width="20.625" style="1" customWidth="1"/>
    <col min="13" max="13" width="13.625" style="3" hidden="1" customWidth="1"/>
    <col min="14" max="14" width="12.625" style="3" customWidth="1"/>
    <col min="15" max="15" width="10.625" style="1" customWidth="1"/>
    <col min="16" max="17" width="15.625" style="16" customWidth="1"/>
    <col min="18" max="16384" width="9" style="1"/>
  </cols>
  <sheetData>
    <row r="1" spans="1:17" ht="15" customHeight="1" x14ac:dyDescent="0.25"/>
    <row r="2" spans="1:17" ht="27.95" customHeight="1" x14ac:dyDescent="0.25">
      <c r="A2" s="156" t="s">
        <v>142</v>
      </c>
      <c r="B2" s="156"/>
      <c r="C2" s="156"/>
      <c r="D2" s="156"/>
      <c r="E2" s="156"/>
      <c r="H2" s="155" t="s">
        <v>25</v>
      </c>
      <c r="I2" s="155"/>
      <c r="J2" s="86">
        <v>43663</v>
      </c>
      <c r="K2" s="16"/>
      <c r="L2" s="24"/>
      <c r="M2" s="24"/>
      <c r="N2" s="24"/>
      <c r="O2" s="24"/>
    </row>
    <row r="3" spans="1:17" ht="27.95" customHeight="1" x14ac:dyDescent="0.25">
      <c r="A3" s="25" t="s">
        <v>35</v>
      </c>
      <c r="B3" s="157" t="s">
        <v>81</v>
      </c>
      <c r="C3" s="158"/>
      <c r="D3" s="158"/>
      <c r="E3" s="159"/>
      <c r="F3" s="26"/>
      <c r="G3" s="26"/>
      <c r="H3" s="26"/>
      <c r="I3" s="27"/>
      <c r="J3" s="26"/>
      <c r="K3" s="1"/>
      <c r="M3" s="1"/>
      <c r="O3" s="3"/>
      <c r="P3" s="28"/>
    </row>
    <row r="4" spans="1:17" ht="27.95" customHeight="1" x14ac:dyDescent="0.25">
      <c r="A4" s="29" t="s">
        <v>38</v>
      </c>
      <c r="B4" s="163" t="s">
        <v>82</v>
      </c>
      <c r="C4" s="164"/>
      <c r="D4" s="30"/>
      <c r="E4" s="31"/>
      <c r="J4" s="1"/>
      <c r="K4" s="1"/>
      <c r="M4" s="1"/>
      <c r="O4" s="3"/>
    </row>
    <row r="5" spans="1:17" ht="18" customHeight="1" x14ac:dyDescent="0.25">
      <c r="H5" s="4" t="s">
        <v>26</v>
      </c>
      <c r="I5" s="21">
        <f>G10</f>
        <v>18</v>
      </c>
      <c r="J5" s="5" t="s">
        <v>49</v>
      </c>
      <c r="K5" s="1"/>
      <c r="M5" s="1"/>
      <c r="O5" s="3"/>
    </row>
    <row r="6" spans="1:17" ht="18" customHeight="1" x14ac:dyDescent="0.25">
      <c r="H6" s="6" t="s">
        <v>57</v>
      </c>
      <c r="I6" s="22">
        <f>I10</f>
        <v>24770</v>
      </c>
      <c r="J6" s="7" t="s">
        <v>54</v>
      </c>
      <c r="K6" s="1"/>
      <c r="M6" s="1"/>
      <c r="O6" s="3"/>
    </row>
    <row r="7" spans="1:17" ht="18" customHeight="1" x14ac:dyDescent="0.25">
      <c r="A7" s="32"/>
      <c r="B7" s="32"/>
      <c r="C7" s="33"/>
      <c r="D7" s="32"/>
      <c r="E7" s="32"/>
      <c r="H7" s="8" t="s">
        <v>58</v>
      </c>
      <c r="I7" s="23">
        <f>J10</f>
        <v>228.03400000000002</v>
      </c>
      <c r="J7" s="9" t="s">
        <v>55</v>
      </c>
      <c r="K7" s="1"/>
      <c r="M7" s="1" t="s">
        <v>36</v>
      </c>
      <c r="N7" s="10"/>
      <c r="O7" s="34"/>
      <c r="P7" s="35"/>
    </row>
    <row r="8" spans="1:17" ht="18" customHeight="1" x14ac:dyDescent="0.25">
      <c r="A8" s="36"/>
      <c r="B8" s="37"/>
      <c r="C8" s="38"/>
      <c r="D8" s="39"/>
      <c r="E8" s="39"/>
      <c r="F8" s="37"/>
      <c r="G8" s="40"/>
      <c r="H8" s="39"/>
      <c r="I8" s="41"/>
      <c r="J8" s="42"/>
      <c r="K8" s="43"/>
      <c r="O8" s="44"/>
      <c r="P8" s="45"/>
      <c r="Q8" s="46"/>
    </row>
    <row r="9" spans="1:17" ht="18" customHeight="1" x14ac:dyDescent="0.25">
      <c r="A9" s="39" t="s">
        <v>59</v>
      </c>
      <c r="B9" s="160" t="s">
        <v>46</v>
      </c>
      <c r="C9" s="161"/>
      <c r="D9" s="162"/>
      <c r="E9" s="39" t="s">
        <v>8</v>
      </c>
      <c r="G9" s="39"/>
      <c r="I9" s="47"/>
      <c r="J9" s="48"/>
      <c r="L9" s="82"/>
      <c r="M9" s="43" t="s">
        <v>56</v>
      </c>
      <c r="O9" s="39"/>
    </row>
    <row r="10" spans="1:17" ht="18" customHeight="1" x14ac:dyDescent="0.25">
      <c r="A10" s="39" t="s">
        <v>60</v>
      </c>
      <c r="B10" s="160" t="s">
        <v>7</v>
      </c>
      <c r="C10" s="161"/>
      <c r="D10" s="162"/>
      <c r="E10" s="39" t="s">
        <v>37</v>
      </c>
      <c r="F10" s="39" t="s">
        <v>30</v>
      </c>
      <c r="G10" s="38">
        <f>SUM(G13:G31)</f>
        <v>18</v>
      </c>
      <c r="H10" s="39"/>
      <c r="I10" s="134">
        <f>SUM(I13:I31)</f>
        <v>24770</v>
      </c>
      <c r="J10" s="137">
        <f>SUM(J13:J31)</f>
        <v>228.03400000000002</v>
      </c>
      <c r="K10" s="37" t="s">
        <v>71</v>
      </c>
      <c r="L10" s="89">
        <v>107.15</v>
      </c>
      <c r="M10" s="38"/>
      <c r="N10" s="38"/>
      <c r="O10" s="39"/>
      <c r="P10" s="125">
        <f>SUM(P13:P31)</f>
        <v>10717.610000000002</v>
      </c>
      <c r="Q10" s="50">
        <f>SUM(Q13:Q31)</f>
        <v>1148392</v>
      </c>
    </row>
    <row r="11" spans="1:17" ht="18" customHeight="1" thickBot="1" x14ac:dyDescent="0.25">
      <c r="A11" s="49"/>
      <c r="B11" s="39"/>
      <c r="C11" s="38"/>
      <c r="D11" s="39"/>
      <c r="E11" s="39"/>
      <c r="F11" s="39"/>
      <c r="G11" s="128">
        <f>SUBTOTAL(9,G13:G31)</f>
        <v>18</v>
      </c>
      <c r="H11" s="39"/>
      <c r="I11" s="128">
        <f>SUBTOTAL(9,I13:I31)</f>
        <v>24770</v>
      </c>
      <c r="J11" s="128">
        <f>SUBTOTAL(9,J13:J31)</f>
        <v>228.03400000000002</v>
      </c>
      <c r="L11" s="39"/>
      <c r="M11" s="38"/>
      <c r="N11" s="38"/>
      <c r="O11" s="39"/>
      <c r="P11" s="127">
        <f>SUBTOTAL(9,P13:P31)</f>
        <v>10717.610000000002</v>
      </c>
      <c r="Q11" s="126">
        <f>SUBTOTAL(9,Q13:Q31)</f>
        <v>1148392</v>
      </c>
    </row>
    <row r="12" spans="1:17" s="81" customFormat="1" ht="18" customHeight="1" thickBot="1" x14ac:dyDescent="0.2">
      <c r="A12" s="73" t="s">
        <v>27</v>
      </c>
      <c r="B12" s="74" t="s">
        <v>62</v>
      </c>
      <c r="C12" s="75" t="s">
        <v>40</v>
      </c>
      <c r="D12" s="76" t="s">
        <v>63</v>
      </c>
      <c r="E12" s="77" t="s">
        <v>29</v>
      </c>
      <c r="F12" s="51" t="s">
        <v>65</v>
      </c>
      <c r="G12" s="51" t="s">
        <v>15</v>
      </c>
      <c r="H12" s="51" t="s">
        <v>16</v>
      </c>
      <c r="I12" s="78" t="s">
        <v>66</v>
      </c>
      <c r="J12" s="79" t="s">
        <v>58</v>
      </c>
      <c r="K12" s="51" t="s">
        <v>17</v>
      </c>
      <c r="L12" s="51" t="s">
        <v>18</v>
      </c>
      <c r="M12" s="51" t="s">
        <v>47</v>
      </c>
      <c r="N12" s="80" t="s">
        <v>19</v>
      </c>
      <c r="O12" s="51" t="s">
        <v>20</v>
      </c>
      <c r="P12" s="72" t="s">
        <v>21</v>
      </c>
      <c r="Q12" s="72" t="s">
        <v>22</v>
      </c>
    </row>
    <row r="13" spans="1:17" ht="18" customHeight="1" x14ac:dyDescent="0.25">
      <c r="A13" s="52">
        <v>1</v>
      </c>
      <c r="B13" s="138" t="s">
        <v>92</v>
      </c>
      <c r="C13" s="139" t="s">
        <v>86</v>
      </c>
      <c r="D13" s="154" t="s">
        <v>93</v>
      </c>
      <c r="E13" s="151" t="s">
        <v>88</v>
      </c>
      <c r="F13" s="141" t="s">
        <v>85</v>
      </c>
      <c r="G13" s="142">
        <v>2</v>
      </c>
      <c r="H13" s="141" t="s">
        <v>83</v>
      </c>
      <c r="I13" s="143">
        <v>3730</v>
      </c>
      <c r="J13" s="144">
        <v>28.87</v>
      </c>
      <c r="K13" s="152" t="s">
        <v>94</v>
      </c>
      <c r="L13" s="146" t="s">
        <v>87</v>
      </c>
      <c r="M13" s="147"/>
      <c r="N13" s="153" t="s">
        <v>84</v>
      </c>
      <c r="O13" s="148">
        <v>47</v>
      </c>
      <c r="P13" s="55">
        <f t="shared" ref="P13" si="0">ROUND(O13*J13,2)</f>
        <v>1356.89</v>
      </c>
      <c r="Q13" s="56">
        <f t="shared" ref="Q13" si="1">ROUND(P13*$L$10,0)</f>
        <v>145391</v>
      </c>
    </row>
    <row r="14" spans="1:17" ht="18" customHeight="1" x14ac:dyDescent="0.25">
      <c r="A14" s="52">
        <v>2</v>
      </c>
      <c r="B14" s="138"/>
      <c r="C14" s="139" t="s">
        <v>86</v>
      </c>
      <c r="D14" s="154"/>
      <c r="E14" s="151" t="s">
        <v>88</v>
      </c>
      <c r="F14" s="141"/>
      <c r="G14" s="142"/>
      <c r="H14" s="141"/>
      <c r="I14" s="143"/>
      <c r="J14" s="144"/>
      <c r="K14" s="152" t="s">
        <v>95</v>
      </c>
      <c r="L14" s="146"/>
      <c r="M14" s="147"/>
      <c r="N14" s="153"/>
      <c r="O14" s="148"/>
      <c r="P14" s="149"/>
      <c r="Q14" s="150"/>
    </row>
    <row r="15" spans="1:17" ht="18" customHeight="1" x14ac:dyDescent="0.25">
      <c r="A15" s="52">
        <v>3</v>
      </c>
      <c r="B15" s="138" t="s">
        <v>96</v>
      </c>
      <c r="C15" s="139" t="s">
        <v>86</v>
      </c>
      <c r="D15" s="154" t="s">
        <v>97</v>
      </c>
      <c r="E15" s="151" t="s">
        <v>88</v>
      </c>
      <c r="F15" s="141" t="s">
        <v>85</v>
      </c>
      <c r="G15" s="142">
        <v>2</v>
      </c>
      <c r="H15" s="141" t="s">
        <v>83</v>
      </c>
      <c r="I15" s="143">
        <v>2580</v>
      </c>
      <c r="J15" s="144">
        <v>22.306000000000001</v>
      </c>
      <c r="K15" s="152" t="s">
        <v>98</v>
      </c>
      <c r="L15" s="146" t="s">
        <v>87</v>
      </c>
      <c r="M15" s="147"/>
      <c r="N15" s="153" t="s">
        <v>84</v>
      </c>
      <c r="O15" s="148">
        <v>47</v>
      </c>
      <c r="P15" s="55">
        <f t="shared" ref="P15" si="2">ROUND(O15*J15,2)</f>
        <v>1048.3800000000001</v>
      </c>
      <c r="Q15" s="56">
        <f>ROUND(P15*$L$10,0)</f>
        <v>112334</v>
      </c>
    </row>
    <row r="16" spans="1:17" ht="18" customHeight="1" x14ac:dyDescent="0.25">
      <c r="A16" s="52">
        <v>4</v>
      </c>
      <c r="B16" s="138"/>
      <c r="C16" s="139" t="s">
        <v>86</v>
      </c>
      <c r="D16" s="154"/>
      <c r="E16" s="151" t="s">
        <v>88</v>
      </c>
      <c r="F16" s="141"/>
      <c r="G16" s="142"/>
      <c r="H16" s="141"/>
      <c r="I16" s="143"/>
      <c r="J16" s="144"/>
      <c r="K16" s="152" t="s">
        <v>99</v>
      </c>
      <c r="L16" s="146"/>
      <c r="M16" s="147"/>
      <c r="N16" s="153"/>
      <c r="O16" s="148"/>
      <c r="P16" s="149"/>
      <c r="Q16" s="150"/>
    </row>
    <row r="17" spans="1:17" ht="18" customHeight="1" x14ac:dyDescent="0.25">
      <c r="A17" s="52">
        <v>5</v>
      </c>
      <c r="B17" s="138" t="s">
        <v>100</v>
      </c>
      <c r="C17" s="139" t="s">
        <v>86</v>
      </c>
      <c r="D17" s="154" t="s">
        <v>101</v>
      </c>
      <c r="E17" s="151" t="s">
        <v>88</v>
      </c>
      <c r="F17" s="141" t="s">
        <v>85</v>
      </c>
      <c r="G17" s="142">
        <v>1</v>
      </c>
      <c r="H17" s="141" t="s">
        <v>83</v>
      </c>
      <c r="I17" s="143">
        <v>1570</v>
      </c>
      <c r="J17" s="144">
        <v>13.948</v>
      </c>
      <c r="K17" s="145" t="s">
        <v>102</v>
      </c>
      <c r="L17" s="146" t="s">
        <v>87</v>
      </c>
      <c r="M17" s="147"/>
      <c r="N17" s="153" t="s">
        <v>84</v>
      </c>
      <c r="O17" s="148">
        <v>47</v>
      </c>
      <c r="P17" s="55">
        <f t="shared" ref="P17:P30" si="3">ROUND(O17*J17,2)</f>
        <v>655.56</v>
      </c>
      <c r="Q17" s="56">
        <f t="shared" ref="Q17:Q30" si="4">ROUND(P17*$L$10,0)</f>
        <v>70243</v>
      </c>
    </row>
    <row r="18" spans="1:17" ht="18" customHeight="1" x14ac:dyDescent="0.25">
      <c r="A18" s="52">
        <v>6</v>
      </c>
      <c r="B18" s="138" t="s">
        <v>103</v>
      </c>
      <c r="C18" s="139" t="s">
        <v>86</v>
      </c>
      <c r="D18" s="154" t="s">
        <v>104</v>
      </c>
      <c r="E18" s="151" t="s">
        <v>88</v>
      </c>
      <c r="F18" s="141" t="s">
        <v>85</v>
      </c>
      <c r="G18" s="142">
        <v>1</v>
      </c>
      <c r="H18" s="141" t="s">
        <v>83</v>
      </c>
      <c r="I18" s="143">
        <v>1020</v>
      </c>
      <c r="J18" s="144">
        <v>10.018000000000001</v>
      </c>
      <c r="K18" s="145" t="s">
        <v>105</v>
      </c>
      <c r="L18" s="146" t="s">
        <v>87</v>
      </c>
      <c r="M18" s="147"/>
      <c r="N18" s="153" t="s">
        <v>84</v>
      </c>
      <c r="O18" s="148">
        <v>47</v>
      </c>
      <c r="P18" s="55">
        <f t="shared" si="3"/>
        <v>470.85</v>
      </c>
      <c r="Q18" s="56">
        <f t="shared" si="4"/>
        <v>50452</v>
      </c>
    </row>
    <row r="19" spans="1:17" ht="18" customHeight="1" x14ac:dyDescent="0.25">
      <c r="A19" s="52">
        <v>7</v>
      </c>
      <c r="B19" s="138" t="s">
        <v>106</v>
      </c>
      <c r="C19" s="139" t="s">
        <v>86</v>
      </c>
      <c r="D19" s="154" t="s">
        <v>107</v>
      </c>
      <c r="E19" s="151" t="s">
        <v>88</v>
      </c>
      <c r="F19" s="141" t="s">
        <v>85</v>
      </c>
      <c r="G19" s="142">
        <v>1</v>
      </c>
      <c r="H19" s="141" t="s">
        <v>83</v>
      </c>
      <c r="I19" s="143">
        <v>1200</v>
      </c>
      <c r="J19" s="144">
        <v>11.423999999999999</v>
      </c>
      <c r="K19" s="145" t="s">
        <v>108</v>
      </c>
      <c r="L19" s="146" t="s">
        <v>87</v>
      </c>
      <c r="M19" s="147"/>
      <c r="N19" s="153" t="s">
        <v>84</v>
      </c>
      <c r="O19" s="148">
        <v>47</v>
      </c>
      <c r="P19" s="55">
        <f t="shared" si="3"/>
        <v>536.92999999999995</v>
      </c>
      <c r="Q19" s="56">
        <f t="shared" si="4"/>
        <v>57532</v>
      </c>
    </row>
    <row r="20" spans="1:17" ht="18" customHeight="1" x14ac:dyDescent="0.25">
      <c r="A20" s="52">
        <v>8</v>
      </c>
      <c r="B20" s="138" t="s">
        <v>109</v>
      </c>
      <c r="C20" s="139" t="s">
        <v>86</v>
      </c>
      <c r="D20" s="154" t="s">
        <v>110</v>
      </c>
      <c r="E20" s="151" t="s">
        <v>88</v>
      </c>
      <c r="F20" s="141" t="s">
        <v>85</v>
      </c>
      <c r="G20" s="142">
        <v>1</v>
      </c>
      <c r="H20" s="141" t="s">
        <v>83</v>
      </c>
      <c r="I20" s="143">
        <v>1110</v>
      </c>
      <c r="J20" s="144">
        <v>10.654</v>
      </c>
      <c r="K20" s="145" t="s">
        <v>111</v>
      </c>
      <c r="L20" s="146" t="s">
        <v>87</v>
      </c>
      <c r="M20" s="147"/>
      <c r="N20" s="153" t="s">
        <v>84</v>
      </c>
      <c r="O20" s="148">
        <v>47</v>
      </c>
      <c r="P20" s="55">
        <f t="shared" si="3"/>
        <v>500.74</v>
      </c>
      <c r="Q20" s="56">
        <f t="shared" si="4"/>
        <v>53654</v>
      </c>
    </row>
    <row r="21" spans="1:17" ht="18" customHeight="1" x14ac:dyDescent="0.25">
      <c r="A21" s="52">
        <v>9</v>
      </c>
      <c r="B21" s="138" t="s">
        <v>112</v>
      </c>
      <c r="C21" s="139" t="s">
        <v>86</v>
      </c>
      <c r="D21" s="154" t="s">
        <v>113</v>
      </c>
      <c r="E21" s="151" t="s">
        <v>88</v>
      </c>
      <c r="F21" s="141" t="s">
        <v>85</v>
      </c>
      <c r="G21" s="142">
        <v>1</v>
      </c>
      <c r="H21" s="141" t="s">
        <v>83</v>
      </c>
      <c r="I21" s="143">
        <v>1520</v>
      </c>
      <c r="J21" s="144">
        <v>14.089</v>
      </c>
      <c r="K21" s="145" t="s">
        <v>114</v>
      </c>
      <c r="L21" s="146" t="s">
        <v>87</v>
      </c>
      <c r="M21" s="147"/>
      <c r="N21" s="153" t="s">
        <v>84</v>
      </c>
      <c r="O21" s="148">
        <v>47</v>
      </c>
      <c r="P21" s="55">
        <f t="shared" si="3"/>
        <v>662.18</v>
      </c>
      <c r="Q21" s="56">
        <f t="shared" si="4"/>
        <v>70953</v>
      </c>
    </row>
    <row r="22" spans="1:17" ht="18" customHeight="1" x14ac:dyDescent="0.25">
      <c r="A22" s="52">
        <v>10</v>
      </c>
      <c r="B22" s="138" t="s">
        <v>115</v>
      </c>
      <c r="C22" s="139" t="s">
        <v>86</v>
      </c>
      <c r="D22" s="154" t="s">
        <v>116</v>
      </c>
      <c r="E22" s="151" t="s">
        <v>88</v>
      </c>
      <c r="F22" s="141" t="s">
        <v>85</v>
      </c>
      <c r="G22" s="142">
        <v>1</v>
      </c>
      <c r="H22" s="141" t="s">
        <v>83</v>
      </c>
      <c r="I22" s="143">
        <v>1140</v>
      </c>
      <c r="J22" s="144">
        <v>10.832000000000001</v>
      </c>
      <c r="K22" s="145" t="s">
        <v>117</v>
      </c>
      <c r="L22" s="146" t="s">
        <v>87</v>
      </c>
      <c r="M22" s="147"/>
      <c r="N22" s="153" t="s">
        <v>84</v>
      </c>
      <c r="O22" s="148">
        <v>47</v>
      </c>
      <c r="P22" s="55">
        <f t="shared" si="3"/>
        <v>509.1</v>
      </c>
      <c r="Q22" s="56">
        <f t="shared" si="4"/>
        <v>54550</v>
      </c>
    </row>
    <row r="23" spans="1:17" ht="18" customHeight="1" x14ac:dyDescent="0.25">
      <c r="A23" s="52">
        <v>11</v>
      </c>
      <c r="B23" s="138" t="s">
        <v>118</v>
      </c>
      <c r="C23" s="139" t="s">
        <v>86</v>
      </c>
      <c r="D23" s="154" t="s">
        <v>119</v>
      </c>
      <c r="E23" s="151" t="s">
        <v>88</v>
      </c>
      <c r="F23" s="141" t="s">
        <v>85</v>
      </c>
      <c r="G23" s="142">
        <v>1</v>
      </c>
      <c r="H23" s="141" t="s">
        <v>83</v>
      </c>
      <c r="I23" s="143">
        <v>1090</v>
      </c>
      <c r="J23" s="144">
        <v>10.757999999999999</v>
      </c>
      <c r="K23" s="145" t="s">
        <v>120</v>
      </c>
      <c r="L23" s="146" t="s">
        <v>87</v>
      </c>
      <c r="M23" s="147"/>
      <c r="N23" s="153" t="s">
        <v>84</v>
      </c>
      <c r="O23" s="148">
        <v>47</v>
      </c>
      <c r="P23" s="55">
        <f t="shared" si="3"/>
        <v>505.63</v>
      </c>
      <c r="Q23" s="56">
        <f t="shared" si="4"/>
        <v>54178</v>
      </c>
    </row>
    <row r="24" spans="1:17" ht="18" customHeight="1" x14ac:dyDescent="0.25">
      <c r="A24" s="52">
        <v>12</v>
      </c>
      <c r="B24" s="138" t="s">
        <v>121</v>
      </c>
      <c r="C24" s="139" t="s">
        <v>86</v>
      </c>
      <c r="D24" s="154" t="s">
        <v>122</v>
      </c>
      <c r="E24" s="151" t="s">
        <v>88</v>
      </c>
      <c r="F24" s="141" t="s">
        <v>85</v>
      </c>
      <c r="G24" s="142">
        <v>1</v>
      </c>
      <c r="H24" s="141" t="s">
        <v>83</v>
      </c>
      <c r="I24" s="143">
        <v>1090</v>
      </c>
      <c r="J24" s="144">
        <v>11.327999999999999</v>
      </c>
      <c r="K24" s="145" t="s">
        <v>123</v>
      </c>
      <c r="L24" s="146" t="s">
        <v>87</v>
      </c>
      <c r="M24" s="147"/>
      <c r="N24" s="153" t="s">
        <v>84</v>
      </c>
      <c r="O24" s="148">
        <v>47</v>
      </c>
      <c r="P24" s="55">
        <f t="shared" si="3"/>
        <v>532.41999999999996</v>
      </c>
      <c r="Q24" s="56">
        <f t="shared" si="4"/>
        <v>57049</v>
      </c>
    </row>
    <row r="25" spans="1:17" ht="18" customHeight="1" x14ac:dyDescent="0.25">
      <c r="A25" s="52">
        <v>13</v>
      </c>
      <c r="B25" s="138" t="s">
        <v>124</v>
      </c>
      <c r="C25" s="139" t="s">
        <v>86</v>
      </c>
      <c r="D25" s="154" t="s">
        <v>125</v>
      </c>
      <c r="E25" s="151" t="s">
        <v>88</v>
      </c>
      <c r="F25" s="141" t="s">
        <v>85</v>
      </c>
      <c r="G25" s="142">
        <v>1</v>
      </c>
      <c r="H25" s="141" t="s">
        <v>83</v>
      </c>
      <c r="I25" s="143">
        <v>1450</v>
      </c>
      <c r="J25" s="144">
        <v>14.752000000000001</v>
      </c>
      <c r="K25" s="145" t="s">
        <v>126</v>
      </c>
      <c r="L25" s="146" t="s">
        <v>87</v>
      </c>
      <c r="M25" s="147"/>
      <c r="N25" s="153" t="s">
        <v>84</v>
      </c>
      <c r="O25" s="148">
        <v>47</v>
      </c>
      <c r="P25" s="55">
        <f t="shared" si="3"/>
        <v>693.34</v>
      </c>
      <c r="Q25" s="56">
        <f t="shared" si="4"/>
        <v>74291</v>
      </c>
    </row>
    <row r="26" spans="1:17" ht="18" customHeight="1" x14ac:dyDescent="0.25">
      <c r="A26" s="52">
        <v>14</v>
      </c>
      <c r="B26" s="138" t="s">
        <v>127</v>
      </c>
      <c r="C26" s="139" t="s">
        <v>86</v>
      </c>
      <c r="D26" s="154" t="s">
        <v>128</v>
      </c>
      <c r="E26" s="151" t="s">
        <v>88</v>
      </c>
      <c r="F26" s="141" t="s">
        <v>85</v>
      </c>
      <c r="G26" s="142">
        <v>1</v>
      </c>
      <c r="H26" s="141" t="s">
        <v>83</v>
      </c>
      <c r="I26" s="143">
        <v>1600</v>
      </c>
      <c r="J26" s="144">
        <v>12.419</v>
      </c>
      <c r="K26" s="145" t="s">
        <v>129</v>
      </c>
      <c r="L26" s="146" t="s">
        <v>87</v>
      </c>
      <c r="M26" s="147"/>
      <c r="N26" s="153" t="s">
        <v>84</v>
      </c>
      <c r="O26" s="148">
        <v>47</v>
      </c>
      <c r="P26" s="55">
        <f t="shared" si="3"/>
        <v>583.69000000000005</v>
      </c>
      <c r="Q26" s="56">
        <f t="shared" si="4"/>
        <v>62542</v>
      </c>
    </row>
    <row r="27" spans="1:17" ht="18" customHeight="1" x14ac:dyDescent="0.25">
      <c r="A27" s="52">
        <v>15</v>
      </c>
      <c r="B27" s="138" t="s">
        <v>130</v>
      </c>
      <c r="C27" s="139" t="s">
        <v>86</v>
      </c>
      <c r="D27" s="154" t="s">
        <v>131</v>
      </c>
      <c r="E27" s="151" t="s">
        <v>88</v>
      </c>
      <c r="F27" s="141" t="s">
        <v>85</v>
      </c>
      <c r="G27" s="142">
        <v>1</v>
      </c>
      <c r="H27" s="141" t="s">
        <v>83</v>
      </c>
      <c r="I27" s="143">
        <v>1600</v>
      </c>
      <c r="J27" s="144">
        <v>14.733000000000001</v>
      </c>
      <c r="K27" s="145" t="s">
        <v>132</v>
      </c>
      <c r="L27" s="146" t="s">
        <v>87</v>
      </c>
      <c r="M27" s="147"/>
      <c r="N27" s="153" t="s">
        <v>84</v>
      </c>
      <c r="O27" s="148">
        <v>47</v>
      </c>
      <c r="P27" s="55">
        <f t="shared" si="3"/>
        <v>692.45</v>
      </c>
      <c r="Q27" s="56">
        <f t="shared" si="4"/>
        <v>74196</v>
      </c>
    </row>
    <row r="28" spans="1:17" ht="18" customHeight="1" x14ac:dyDescent="0.25">
      <c r="A28" s="52">
        <v>16</v>
      </c>
      <c r="B28" s="138" t="s">
        <v>133</v>
      </c>
      <c r="C28" s="53" t="str">
        <f>MID(D28,3,3)</f>
        <v>JFA</v>
      </c>
      <c r="D28" s="154" t="s">
        <v>134</v>
      </c>
      <c r="E28" s="151" t="s">
        <v>88</v>
      </c>
      <c r="F28" s="141" t="s">
        <v>85</v>
      </c>
      <c r="G28" s="142">
        <v>1</v>
      </c>
      <c r="H28" s="141" t="s">
        <v>83</v>
      </c>
      <c r="I28" s="143">
        <v>1520</v>
      </c>
      <c r="J28" s="144">
        <v>14.201000000000001</v>
      </c>
      <c r="K28" s="145" t="s">
        <v>139</v>
      </c>
      <c r="L28" s="146" t="s">
        <v>87</v>
      </c>
      <c r="M28" s="147"/>
      <c r="N28" s="153" t="s">
        <v>84</v>
      </c>
      <c r="O28" s="148">
        <v>47</v>
      </c>
      <c r="P28" s="55">
        <f t="shared" si="3"/>
        <v>667.45</v>
      </c>
      <c r="Q28" s="56">
        <f t="shared" si="4"/>
        <v>71517</v>
      </c>
    </row>
    <row r="29" spans="1:17" ht="18" customHeight="1" x14ac:dyDescent="0.25">
      <c r="A29" s="52">
        <v>17</v>
      </c>
      <c r="B29" s="138" t="s">
        <v>135</v>
      </c>
      <c r="C29" s="53" t="str">
        <f t="shared" ref="C29:C30" si="5">MID(D29,3,3)</f>
        <v>JFA</v>
      </c>
      <c r="D29" s="154" t="s">
        <v>136</v>
      </c>
      <c r="E29" s="151" t="s">
        <v>88</v>
      </c>
      <c r="F29" s="141" t="s">
        <v>85</v>
      </c>
      <c r="G29" s="142">
        <v>1</v>
      </c>
      <c r="H29" s="141" t="s">
        <v>83</v>
      </c>
      <c r="I29" s="143">
        <v>1090</v>
      </c>
      <c r="J29" s="144">
        <v>13.851000000000001</v>
      </c>
      <c r="K29" s="145" t="s">
        <v>140</v>
      </c>
      <c r="L29" s="146" t="s">
        <v>87</v>
      </c>
      <c r="M29" s="147"/>
      <c r="N29" s="153" t="s">
        <v>84</v>
      </c>
      <c r="O29" s="148">
        <v>47</v>
      </c>
      <c r="P29" s="55">
        <f t="shared" si="3"/>
        <v>651</v>
      </c>
      <c r="Q29" s="56">
        <f t="shared" si="4"/>
        <v>69755</v>
      </c>
    </row>
    <row r="30" spans="1:17" ht="18" customHeight="1" x14ac:dyDescent="0.25">
      <c r="A30" s="52">
        <v>18</v>
      </c>
      <c r="B30" s="138" t="s">
        <v>137</v>
      </c>
      <c r="C30" s="53" t="str">
        <f t="shared" si="5"/>
        <v>JFA</v>
      </c>
      <c r="D30" s="154" t="s">
        <v>138</v>
      </c>
      <c r="E30" s="151" t="s">
        <v>88</v>
      </c>
      <c r="F30" s="141" t="s">
        <v>85</v>
      </c>
      <c r="G30" s="142">
        <v>1</v>
      </c>
      <c r="H30" s="141" t="s">
        <v>83</v>
      </c>
      <c r="I30" s="143">
        <v>1460</v>
      </c>
      <c r="J30" s="144">
        <v>13.851000000000001</v>
      </c>
      <c r="K30" s="145" t="s">
        <v>141</v>
      </c>
      <c r="L30" s="146" t="s">
        <v>87</v>
      </c>
      <c r="M30" s="147"/>
      <c r="N30" s="153" t="s">
        <v>84</v>
      </c>
      <c r="O30" s="148">
        <v>47</v>
      </c>
      <c r="P30" s="55">
        <f t="shared" si="3"/>
        <v>651</v>
      </c>
      <c r="Q30" s="56">
        <f t="shared" si="4"/>
        <v>69755</v>
      </c>
    </row>
    <row r="31" spans="1:17" ht="18" customHeight="1" thickBot="1" x14ac:dyDescent="0.3">
      <c r="A31" s="57"/>
      <c r="B31" s="94"/>
      <c r="C31" s="95"/>
      <c r="D31" s="96"/>
      <c r="E31" s="97"/>
      <c r="F31" s="96"/>
      <c r="G31" s="96"/>
      <c r="H31" s="98"/>
      <c r="I31" s="99"/>
      <c r="J31" s="100"/>
      <c r="K31" s="101"/>
      <c r="L31" s="102"/>
      <c r="M31" s="103"/>
      <c r="N31" s="104"/>
      <c r="O31" s="105"/>
      <c r="P31" s="106"/>
      <c r="Q31" s="107"/>
    </row>
    <row r="32" spans="1:17" ht="18" customHeight="1" x14ac:dyDescent="0.2">
      <c r="B32" s="93"/>
      <c r="C32" s="108"/>
      <c r="D32" s="93"/>
      <c r="E32" s="93"/>
      <c r="F32" s="93" t="s">
        <v>52</v>
      </c>
      <c r="G32" s="93">
        <f>SUBTOTAL(9,G13:G31)</f>
        <v>18</v>
      </c>
      <c r="H32" s="109" t="s">
        <v>53</v>
      </c>
      <c r="I32" s="110">
        <f>SUBTOTAL(9,I13:I31)</f>
        <v>24770</v>
      </c>
      <c r="J32" s="111">
        <f>SUBTOTAL(9,J13:J31)</f>
        <v>228.03400000000002</v>
      </c>
      <c r="K32" s="112"/>
      <c r="L32" s="93"/>
      <c r="M32" s="108"/>
      <c r="N32" s="108"/>
      <c r="O32" s="93"/>
      <c r="P32" s="113">
        <f>SUBTOTAL(9,P13:P31)</f>
        <v>10717.610000000002</v>
      </c>
      <c r="Q32" s="110">
        <f>SUBTOTAL(9,Q13:Q31)</f>
        <v>1148392</v>
      </c>
    </row>
    <row r="33" spans="2:17" ht="18" customHeight="1" x14ac:dyDescent="0.25">
      <c r="B33" s="93"/>
      <c r="C33" s="108"/>
      <c r="D33" s="114"/>
      <c r="E33" s="93"/>
      <c r="F33" s="93"/>
      <c r="G33" s="93"/>
      <c r="H33" s="93"/>
      <c r="I33" s="115"/>
      <c r="J33" s="116"/>
      <c r="K33" s="112"/>
      <c r="L33" s="93"/>
      <c r="M33" s="108"/>
      <c r="N33" s="108"/>
      <c r="O33" s="93"/>
      <c r="P33" s="117"/>
      <c r="Q33" s="118"/>
    </row>
    <row r="34" spans="2:17" ht="18" customHeight="1" x14ac:dyDescent="0.25">
      <c r="B34" s="93"/>
      <c r="C34" s="108"/>
      <c r="D34" s="119"/>
      <c r="E34" s="93"/>
      <c r="F34" s="93"/>
      <c r="G34" s="93"/>
      <c r="H34" s="93"/>
      <c r="I34" s="115"/>
      <c r="J34" s="116"/>
      <c r="K34" s="112"/>
      <c r="L34" s="93"/>
      <c r="M34" s="108"/>
      <c r="N34" s="108"/>
      <c r="O34" s="93"/>
      <c r="P34" s="117"/>
      <c r="Q34" s="118"/>
    </row>
    <row r="35" spans="2:17" ht="18" customHeight="1" x14ac:dyDescent="0.25">
      <c r="B35" s="93"/>
      <c r="C35" s="108"/>
      <c r="D35" s="119"/>
      <c r="E35" s="93"/>
      <c r="F35" s="93"/>
      <c r="G35" s="93"/>
      <c r="H35" s="93"/>
      <c r="I35" s="93"/>
      <c r="J35" s="93"/>
      <c r="K35" s="112"/>
      <c r="L35" s="93"/>
      <c r="M35" s="108"/>
      <c r="N35" s="108"/>
      <c r="O35" s="93"/>
      <c r="P35" s="120"/>
      <c r="Q35" s="121"/>
    </row>
    <row r="36" spans="2:17" ht="18" customHeight="1" x14ac:dyDescent="0.25">
      <c r="B36" s="93"/>
      <c r="C36" s="108"/>
      <c r="D36" s="122"/>
      <c r="E36" s="93"/>
      <c r="F36" s="93"/>
      <c r="G36" s="93"/>
      <c r="H36" s="93"/>
      <c r="I36" s="115"/>
      <c r="J36" s="116"/>
      <c r="K36" s="112"/>
      <c r="L36" s="93"/>
      <c r="M36" s="108"/>
      <c r="N36" s="108"/>
      <c r="O36" s="93"/>
      <c r="P36" s="123" t="s">
        <v>9</v>
      </c>
      <c r="Q36" s="124"/>
    </row>
    <row r="37" spans="2:17" ht="18" customHeight="1" x14ac:dyDescent="0.25">
      <c r="B37" s="93"/>
      <c r="C37" s="108"/>
      <c r="D37" s="93"/>
      <c r="E37" s="93"/>
      <c r="F37" s="93"/>
      <c r="G37" s="93"/>
      <c r="H37" s="93"/>
      <c r="I37" s="115"/>
      <c r="J37" s="116"/>
      <c r="K37" s="112"/>
      <c r="L37" s="93"/>
      <c r="M37" s="108"/>
      <c r="N37" s="108"/>
      <c r="O37" s="93"/>
      <c r="P37" s="117"/>
      <c r="Q37" s="117"/>
    </row>
    <row r="38" spans="2:17" ht="18" customHeight="1" x14ac:dyDescent="0.25">
      <c r="B38" s="83"/>
      <c r="C38" s="84"/>
      <c r="D38" s="83"/>
      <c r="E38" s="83"/>
    </row>
    <row r="39" spans="2:17" ht="18" customHeight="1" x14ac:dyDescent="0.25">
      <c r="B39" s="83"/>
      <c r="C39" s="84"/>
      <c r="D39" s="83"/>
      <c r="E39" s="83"/>
    </row>
    <row r="40" spans="2:17" ht="18" customHeight="1" x14ac:dyDescent="0.25">
      <c r="B40" s="83"/>
      <c r="C40" s="85"/>
      <c r="D40" s="83"/>
      <c r="E40" s="83"/>
    </row>
    <row r="41" spans="2:17" ht="18" customHeight="1" x14ac:dyDescent="0.25">
      <c r="B41" s="83"/>
      <c r="C41" s="85"/>
      <c r="D41" s="83"/>
      <c r="E41" s="83"/>
    </row>
    <row r="42" spans="2:17" ht="18" customHeight="1" x14ac:dyDescent="0.25">
      <c r="B42" s="83"/>
      <c r="C42" s="85"/>
      <c r="D42" s="83"/>
      <c r="E42" s="83"/>
    </row>
  </sheetData>
  <autoFilter ref="A12:Q31" xr:uid="{00000000-0009-0000-0000-000009000000}"/>
  <mergeCells count="6">
    <mergeCell ref="H2:I2"/>
    <mergeCell ref="A2:E2"/>
    <mergeCell ref="B3:E3"/>
    <mergeCell ref="B10:D10"/>
    <mergeCell ref="B9:D9"/>
    <mergeCell ref="B4:C4"/>
  </mergeCells>
  <phoneticPr fontId="19"/>
  <conditionalFormatting sqref="K13:K30">
    <cfRule type="duplicateValues" dxfId="2" priority="1012"/>
  </conditionalFormatting>
  <conditionalFormatting sqref="B13:B30">
    <cfRule type="duplicateValues" dxfId="1" priority="1013"/>
  </conditionalFormatting>
  <dataValidations count="2">
    <dataValidation type="list" allowBlank="1" showInputMessage="1" showErrorMessage="1" sqref="M31" xr:uid="{00000000-0002-0000-0900-000000000000}">
      <formula1>$C$38:$C$40</formula1>
    </dataValidation>
    <dataValidation type="list" allowBlank="1" showInputMessage="1" showErrorMessage="1" sqref="M13:M30" xr:uid="{00000000-0002-0000-0900-000001000000}">
      <formula1>$C$38:$C$39</formula1>
    </dataValidation>
  </dataValidations>
  <pageMargins left="0.74803149606299213" right="0.74803149606299213" top="0.19685039370078741" bottom="0.35433070866141736" header="0.51181102362204722" footer="0.51181102362204722"/>
  <pageSetup paperSize="9" scale="5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imeMode="off" allowBlank="1" xr:uid="{00000000-0002-0000-0900-000004000000}">
          <x14:formula1>
            <xm:f>DATA!$H$2:$H$6</xm:f>
          </x14:formula1>
          <xm:sqref>N31</xm:sqref>
        </x14:dataValidation>
        <x14:dataValidation type="list" allowBlank="1" showInputMessage="1" showErrorMessage="1" xr:uid="{00000000-0002-0000-0900-000006000000}">
          <x14:formula1>
            <xm:f>DATA!$K$1:$K$2</xm:f>
          </x14:formula1>
          <xm:sqref>A2:E2</xm:sqref>
        </x14:dataValidation>
        <x14:dataValidation type="list" imeMode="off" allowBlank="1" showErrorMessage="1" xr:uid="{00000000-0002-0000-0900-000005000000}">
          <x14:formula1>
            <xm:f>DATA!$H$2:$H$4</xm:f>
          </x14:formula1>
          <xm:sqref>N13:N30</xm:sqref>
        </x14:dataValidation>
        <x14:dataValidation type="list" imeMode="off" allowBlank="1" xr:uid="{00000000-0002-0000-0900-000002000000}">
          <x14:formula1>
            <xm:f>DATA!$I$2:$I$3</xm:f>
          </x14:formula1>
          <xm:sqref>H13:H31</xm:sqref>
        </x14:dataValidation>
        <x14:dataValidation type="list" imeMode="off" allowBlank="1" xr:uid="{00000000-0002-0000-0900-000003000000}">
          <x14:formula1>
            <xm:f>DATA!$D$2:$D$7</xm:f>
          </x14:formula1>
          <xm:sqref>F13:F31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34"/>
  </sheetPr>
  <dimension ref="A1:Q25"/>
  <sheetViews>
    <sheetView view="pageBreakPreview" zoomScale="75" zoomScaleNormal="75" zoomScaleSheetLayoutView="75" workbookViewId="0">
      <selection activeCell="B7" sqref="B7"/>
    </sheetView>
  </sheetViews>
  <sheetFormatPr defaultRowHeight="18" customHeight="1" x14ac:dyDescent="0.25"/>
  <cols>
    <col min="1" max="1" width="5.625" style="1" customWidth="1"/>
    <col min="2" max="2" width="18.625" style="1" customWidth="1"/>
    <col min="3" max="3" width="6.625" style="3" customWidth="1"/>
    <col min="4" max="4" width="13.625" style="1" customWidth="1"/>
    <col min="5" max="5" width="30.625" style="1" customWidth="1"/>
    <col min="6" max="6" width="17.625" style="1" customWidth="1"/>
    <col min="7" max="7" width="6.625" style="1" customWidth="1"/>
    <col min="8" max="8" width="12.625" style="1" customWidth="1"/>
    <col min="9" max="9" width="11.625" style="11" customWidth="1"/>
    <col min="10" max="10" width="11.625" style="14" customWidth="1"/>
    <col min="11" max="11" width="25.625" style="2" customWidth="1"/>
    <col min="12" max="12" width="20.5" style="1" customWidth="1"/>
    <col min="13" max="13" width="16.75" style="3" hidden="1" customWidth="1"/>
    <col min="14" max="14" width="12.625" style="3" customWidth="1"/>
    <col min="15" max="15" width="10.625" style="1" customWidth="1"/>
    <col min="16" max="17" width="15.625" style="16" customWidth="1"/>
    <col min="18" max="16384" width="9" style="1"/>
  </cols>
  <sheetData>
    <row r="1" spans="1:17" ht="15" customHeight="1" x14ac:dyDescent="0.25"/>
    <row r="2" spans="1:17" ht="27.95" customHeight="1" x14ac:dyDescent="0.25">
      <c r="A2" s="156" t="s">
        <v>142</v>
      </c>
      <c r="B2" s="156"/>
      <c r="C2" s="156"/>
      <c r="D2" s="156"/>
      <c r="E2" s="156"/>
      <c r="H2" s="155" t="s">
        <v>25</v>
      </c>
      <c r="I2" s="155"/>
      <c r="J2" s="86">
        <v>43663</v>
      </c>
      <c r="K2" s="16"/>
      <c r="L2" s="24"/>
      <c r="M2" s="24"/>
      <c r="N2" s="24"/>
      <c r="O2" s="24"/>
    </row>
    <row r="3" spans="1:17" ht="27.95" customHeight="1" x14ac:dyDescent="0.25">
      <c r="A3" s="25" t="s">
        <v>31</v>
      </c>
      <c r="B3" s="157" t="s">
        <v>81</v>
      </c>
      <c r="C3" s="158"/>
      <c r="D3" s="158"/>
      <c r="E3" s="159"/>
      <c r="F3" s="26"/>
      <c r="G3" s="26"/>
      <c r="H3" s="26"/>
      <c r="I3" s="27"/>
      <c r="J3" s="26"/>
      <c r="K3" s="1"/>
      <c r="M3" s="1"/>
      <c r="O3" s="3"/>
      <c r="P3" s="28"/>
    </row>
    <row r="4" spans="1:17" ht="27.95" customHeight="1" x14ac:dyDescent="0.25">
      <c r="A4" s="29" t="s">
        <v>38</v>
      </c>
      <c r="B4" s="163" t="s">
        <v>82</v>
      </c>
      <c r="C4" s="164"/>
      <c r="D4" s="30"/>
      <c r="E4" s="31"/>
      <c r="J4" s="1"/>
      <c r="K4" s="1"/>
      <c r="M4" s="1"/>
      <c r="O4" s="3"/>
    </row>
    <row r="5" spans="1:17" ht="18" customHeight="1" x14ac:dyDescent="0.25">
      <c r="H5" s="4" t="s">
        <v>14</v>
      </c>
      <c r="I5" s="21">
        <f>G10</f>
        <v>1</v>
      </c>
      <c r="J5" s="5" t="s">
        <v>49</v>
      </c>
      <c r="K5" s="1"/>
      <c r="M5" s="1"/>
      <c r="O5" s="3"/>
    </row>
    <row r="6" spans="1:17" ht="18" customHeight="1" x14ac:dyDescent="0.25">
      <c r="H6" s="6" t="s">
        <v>32</v>
      </c>
      <c r="I6" s="22">
        <f>I10</f>
        <v>1200</v>
      </c>
      <c r="J6" s="7" t="s">
        <v>54</v>
      </c>
      <c r="K6" s="1"/>
      <c r="M6" s="1"/>
      <c r="O6" s="3"/>
    </row>
    <row r="7" spans="1:17" ht="18" customHeight="1" x14ac:dyDescent="0.25">
      <c r="A7" s="32"/>
      <c r="B7" s="32"/>
      <c r="C7" s="33"/>
      <c r="D7" s="32"/>
      <c r="E7" s="32"/>
      <c r="H7" s="8" t="s">
        <v>33</v>
      </c>
      <c r="I7" s="23">
        <f>J10</f>
        <v>11.03</v>
      </c>
      <c r="J7" s="9" t="s">
        <v>42</v>
      </c>
      <c r="K7" s="1"/>
      <c r="M7" s="1" t="s">
        <v>36</v>
      </c>
      <c r="N7" s="10"/>
      <c r="O7" s="34"/>
      <c r="P7" s="35"/>
    </row>
    <row r="8" spans="1:17" ht="18" customHeight="1" x14ac:dyDescent="0.25">
      <c r="A8" s="36"/>
      <c r="B8" s="37"/>
      <c r="C8" s="38"/>
      <c r="D8" s="39"/>
      <c r="E8" s="39"/>
      <c r="F8" s="37"/>
      <c r="G8" s="40"/>
      <c r="H8" s="39"/>
      <c r="I8" s="41"/>
      <c r="J8" s="42"/>
      <c r="K8" s="43"/>
      <c r="O8" s="44"/>
      <c r="P8" s="45"/>
      <c r="Q8" s="46"/>
    </row>
    <row r="9" spans="1:17" ht="18" customHeight="1" x14ac:dyDescent="0.25">
      <c r="A9" s="39" t="s">
        <v>43</v>
      </c>
      <c r="B9" s="160" t="s">
        <v>44</v>
      </c>
      <c r="C9" s="161"/>
      <c r="D9" s="162"/>
      <c r="E9" s="39" t="s">
        <v>8</v>
      </c>
      <c r="G9" s="39"/>
      <c r="I9" s="47"/>
      <c r="J9" s="48"/>
      <c r="L9" s="82"/>
      <c r="M9" s="43" t="s">
        <v>56</v>
      </c>
      <c r="O9" s="39"/>
    </row>
    <row r="10" spans="1:17" ht="18" customHeight="1" x14ac:dyDescent="0.2">
      <c r="A10" s="39" t="s">
        <v>24</v>
      </c>
      <c r="B10" s="160" t="s">
        <v>34</v>
      </c>
      <c r="C10" s="161"/>
      <c r="D10" s="162"/>
      <c r="E10" s="39" t="s">
        <v>39</v>
      </c>
      <c r="F10" s="39" t="s">
        <v>30</v>
      </c>
      <c r="G10" s="38">
        <f>SUM(G13:G14)</f>
        <v>1</v>
      </c>
      <c r="H10" s="39"/>
      <c r="I10" s="134">
        <f>SUM(I13:I14)</f>
        <v>1200</v>
      </c>
      <c r="J10" s="137">
        <f>SUM(J13:J14)</f>
        <v>11.03</v>
      </c>
      <c r="K10" s="37" t="s">
        <v>71</v>
      </c>
      <c r="L10" s="87">
        <v>107.15</v>
      </c>
      <c r="M10" s="38"/>
      <c r="N10" s="38"/>
      <c r="O10" s="39"/>
      <c r="P10" s="135">
        <f>SUM(P13:P14)</f>
        <v>518.41</v>
      </c>
      <c r="Q10" s="136">
        <f>SUM(Q13:Q14)</f>
        <v>55548</v>
      </c>
    </row>
    <row r="11" spans="1:17" ht="18" customHeight="1" thickBot="1" x14ac:dyDescent="0.3">
      <c r="A11" s="49"/>
      <c r="B11" s="39"/>
      <c r="C11" s="38"/>
      <c r="D11" s="39"/>
      <c r="E11" s="39"/>
      <c r="F11" s="129"/>
      <c r="G11" s="130">
        <f>SUBTOTAL(9,G13:G14)</f>
        <v>1</v>
      </c>
      <c r="H11" s="129"/>
      <c r="I11" s="130">
        <f>SUBTOTAL(9,I13:I14)</f>
        <v>1200</v>
      </c>
      <c r="J11" s="130">
        <f>SUBTOTAL(9,J13:J14)</f>
        <v>11.03</v>
      </c>
      <c r="K11" s="131"/>
      <c r="L11" s="129"/>
      <c r="M11" s="130"/>
      <c r="N11" s="130"/>
      <c r="O11" s="129"/>
      <c r="P11" s="132">
        <f>SUBTOTAL(9,P13:P14)</f>
        <v>518.41</v>
      </c>
      <c r="Q11" s="133">
        <f>SUBTOTAL(9,Q13:Q14)</f>
        <v>55548</v>
      </c>
    </row>
    <row r="12" spans="1:17" s="81" customFormat="1" ht="18" customHeight="1" thickBot="1" x14ac:dyDescent="0.2">
      <c r="A12" s="73" t="s">
        <v>10</v>
      </c>
      <c r="B12" s="74" t="s">
        <v>0</v>
      </c>
      <c r="C12" s="75" t="s">
        <v>11</v>
      </c>
      <c r="D12" s="76" t="s">
        <v>23</v>
      </c>
      <c r="E12" s="77" t="s">
        <v>12</v>
      </c>
      <c r="F12" s="51" t="s">
        <v>64</v>
      </c>
      <c r="G12" s="51" t="s">
        <v>15</v>
      </c>
      <c r="H12" s="51" t="s">
        <v>16</v>
      </c>
      <c r="I12" s="78" t="s">
        <v>66</v>
      </c>
      <c r="J12" s="79" t="s">
        <v>33</v>
      </c>
      <c r="K12" s="51" t="s">
        <v>17</v>
      </c>
      <c r="L12" s="51" t="s">
        <v>18</v>
      </c>
      <c r="M12" s="51" t="s">
        <v>13</v>
      </c>
      <c r="N12" s="80" t="s">
        <v>19</v>
      </c>
      <c r="O12" s="51" t="s">
        <v>20</v>
      </c>
      <c r="P12" s="72" t="s">
        <v>21</v>
      </c>
      <c r="Q12" s="72" t="s">
        <v>22</v>
      </c>
    </row>
    <row r="13" spans="1:17" ht="18" customHeight="1" x14ac:dyDescent="0.25">
      <c r="A13" s="52">
        <v>1</v>
      </c>
      <c r="B13" s="138" t="s">
        <v>89</v>
      </c>
      <c r="C13" s="53" t="str">
        <f t="shared" ref="C13" si="0">MID(D13,3,3)</f>
        <v>JFA</v>
      </c>
      <c r="D13" s="154" t="s">
        <v>91</v>
      </c>
      <c r="E13" s="140" t="s">
        <v>88</v>
      </c>
      <c r="F13" s="141" t="s">
        <v>85</v>
      </c>
      <c r="G13" s="142">
        <v>1</v>
      </c>
      <c r="H13" s="54" t="s">
        <v>5</v>
      </c>
      <c r="I13" s="143">
        <v>1200</v>
      </c>
      <c r="J13" s="144">
        <v>11.03</v>
      </c>
      <c r="K13" s="152" t="s">
        <v>90</v>
      </c>
      <c r="L13" s="146" t="s">
        <v>87</v>
      </c>
      <c r="M13" s="147"/>
      <c r="N13" s="153" t="s">
        <v>84</v>
      </c>
      <c r="O13" s="148">
        <v>47</v>
      </c>
      <c r="P13" s="55">
        <f t="shared" ref="P13" si="1">ROUND(O13*J13,2)</f>
        <v>518.41</v>
      </c>
      <c r="Q13" s="56">
        <f t="shared" ref="Q13" si="2">ROUND(P13*$L$10,0)</f>
        <v>55548</v>
      </c>
    </row>
    <row r="14" spans="1:17" ht="18" customHeight="1" thickBot="1" x14ac:dyDescent="0.3">
      <c r="A14" s="57"/>
      <c r="B14" s="58"/>
      <c r="C14" s="59"/>
      <c r="D14" s="60"/>
      <c r="E14" s="61"/>
      <c r="F14" s="88"/>
      <c r="G14" s="60"/>
      <c r="H14" s="60"/>
      <c r="I14" s="62"/>
      <c r="J14" s="63"/>
      <c r="K14" s="64"/>
      <c r="L14" s="65"/>
      <c r="M14" s="66"/>
      <c r="N14" s="67"/>
      <c r="O14" s="68"/>
      <c r="P14" s="69"/>
      <c r="Q14" s="70"/>
    </row>
    <row r="15" spans="1:17" ht="18" customHeight="1" x14ac:dyDescent="0.2">
      <c r="F15" s="1" t="s">
        <v>1</v>
      </c>
      <c r="G15" s="3">
        <f>SUBTOTAL(9,G13:G14)</f>
        <v>1</v>
      </c>
      <c r="H15" s="71" t="s">
        <v>2</v>
      </c>
      <c r="I15" s="90">
        <f>SUBTOTAL(9,I13:I14)</f>
        <v>1200</v>
      </c>
      <c r="J15" s="3">
        <f>SUBTOTAL(9,J13:J14)</f>
        <v>11.03</v>
      </c>
      <c r="P15" s="91">
        <f>SUBTOTAL(9,P13:P14)</f>
        <v>518.41</v>
      </c>
      <c r="Q15" s="90">
        <f>SUBTOTAL(9,Q13:Q14)</f>
        <v>55548</v>
      </c>
    </row>
    <row r="16" spans="1:17" ht="18" customHeight="1" x14ac:dyDescent="0.25">
      <c r="D16" s="13"/>
      <c r="Q16" s="17"/>
    </row>
    <row r="17" spans="2:17" ht="18" customHeight="1" x14ac:dyDescent="0.25">
      <c r="D17" s="15"/>
      <c r="Q17" s="17"/>
    </row>
    <row r="18" spans="2:17" ht="18" customHeight="1" x14ac:dyDescent="0.25">
      <c r="D18" s="15"/>
      <c r="I18" s="1"/>
      <c r="J18" s="1"/>
      <c r="P18" s="18"/>
      <c r="Q18" s="50"/>
    </row>
    <row r="19" spans="2:17" ht="18" customHeight="1" x14ac:dyDescent="0.25">
      <c r="D19" s="12"/>
      <c r="P19" s="19" t="s">
        <v>9</v>
      </c>
      <c r="Q19" s="20"/>
    </row>
    <row r="21" spans="2:17" ht="18" customHeight="1" x14ac:dyDescent="0.25">
      <c r="B21" s="83" t="s">
        <v>3</v>
      </c>
      <c r="C21" s="84" t="s">
        <v>4</v>
      </c>
      <c r="D21" s="83" t="s">
        <v>67</v>
      </c>
      <c r="E21" s="83" t="s">
        <v>5</v>
      </c>
    </row>
    <row r="22" spans="2:17" ht="18" customHeight="1" x14ac:dyDescent="0.25">
      <c r="B22" s="83" t="s">
        <v>6</v>
      </c>
      <c r="C22" s="84" t="s">
        <v>48</v>
      </c>
      <c r="D22" s="83" t="s">
        <v>68</v>
      </c>
      <c r="E22" s="83" t="s">
        <v>50</v>
      </c>
    </row>
    <row r="23" spans="2:17" ht="18" customHeight="1" x14ac:dyDescent="0.25">
      <c r="B23" s="83" t="s">
        <v>45</v>
      </c>
      <c r="C23" s="85"/>
      <c r="D23" s="83" t="s">
        <v>69</v>
      </c>
      <c r="E23" s="83"/>
    </row>
    <row r="24" spans="2:17" ht="18" customHeight="1" x14ac:dyDescent="0.25">
      <c r="B24" s="83" t="s">
        <v>51</v>
      </c>
      <c r="C24" s="85"/>
      <c r="D24" s="83" t="s">
        <v>70</v>
      </c>
      <c r="E24" s="83"/>
    </row>
    <row r="25" spans="2:17" ht="18" customHeight="1" x14ac:dyDescent="0.25">
      <c r="B25" s="83" t="s">
        <v>28</v>
      </c>
      <c r="C25" s="85"/>
      <c r="D25" s="83"/>
      <c r="E25" s="83"/>
    </row>
  </sheetData>
  <autoFilter ref="A12:Q14" xr:uid="{00000000-0009-0000-0000-00000A000000}"/>
  <mergeCells count="6">
    <mergeCell ref="B10:D10"/>
    <mergeCell ref="A2:E2"/>
    <mergeCell ref="H2:I2"/>
    <mergeCell ref="B3:E3"/>
    <mergeCell ref="B4:C4"/>
    <mergeCell ref="B9:D9"/>
  </mergeCells>
  <phoneticPr fontId="19"/>
  <conditionalFormatting sqref="B13">
    <cfRule type="duplicateValues" dxfId="0" priority="1015"/>
  </conditionalFormatting>
  <dataValidations count="2">
    <dataValidation type="list" allowBlank="1" showInputMessage="1" showErrorMessage="1" sqref="M14" xr:uid="{12E9D4ED-2C35-4E1B-8384-6504F5E53BA1}">
      <formula1>$C$21:$C$23</formula1>
    </dataValidation>
    <dataValidation type="list" allowBlank="1" showInputMessage="1" showErrorMessage="1" sqref="M13" xr:uid="{00000000-0002-0000-0A00-000000000000}">
      <formula1>$C$21:$C$22</formula1>
    </dataValidation>
  </dataValidations>
  <pageMargins left="0.74803149606299213" right="0.74803149606299213" top="0.19685039370078741" bottom="0.35433070866141736" header="0.51181102362204722" footer="0.51181102362204722"/>
  <pageSetup paperSize="9" scale="3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A00-000005000000}">
          <x14:formula1>
            <xm:f>DATA!$K$1:$K$2</xm:f>
          </x14:formula1>
          <xm:sqref>A2:E2</xm:sqref>
        </x14:dataValidation>
        <x14:dataValidation type="list" imeMode="off" allowBlank="1" xr:uid="{854EB6DF-0FE1-400A-9ED1-0BFDAC037308}">
          <x14:formula1>
            <xm:f>'Z:\JI WORLD\19年4月(1) GRAND DUKE V.005\[GRAND DUKE V.005 OSAKA SUMMARY.xlsx]DATA'!#REF!</xm:f>
          </x14:formula1>
          <xm:sqref>F14 H14</xm:sqref>
        </x14:dataValidation>
        <x14:dataValidation type="list" allowBlank="1" showInputMessage="1" showErrorMessage="1" xr:uid="{00000000-0002-0000-0A00-000004000000}">
          <x14:formula1>
            <xm:f>DATA!$H$2:$H$4</xm:f>
          </x14:formula1>
          <xm:sqref>N13</xm:sqref>
        </x14:dataValidation>
        <x14:dataValidation type="list" imeMode="off" allowBlank="1" xr:uid="{00000000-0002-0000-0A00-000002000000}">
          <x14:formula1>
            <xm:f>DATA!$D$2:$D$7</xm:f>
          </x14:formula1>
          <xm:sqref>F13</xm:sqref>
        </x14:dataValidation>
        <x14:dataValidation type="list" imeMode="off" allowBlank="1" xr:uid="{00000000-0002-0000-0A00-000003000000}">
          <x14:formula1>
            <xm:f>DATA!$I$2:$I$3</xm:f>
          </x14:formula1>
          <xm:sqref>H13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7"/>
  <sheetViews>
    <sheetView workbookViewId="0">
      <selection activeCell="K1" sqref="K1"/>
    </sheetView>
  </sheetViews>
  <sheetFormatPr defaultRowHeight="14.25" x14ac:dyDescent="0.2"/>
  <cols>
    <col min="1" max="6" width="9" style="1"/>
    <col min="7" max="7" width="8.75" style="1" bestFit="1" customWidth="1"/>
    <col min="8" max="8" width="11.125" style="1" bestFit="1" customWidth="1"/>
    <col min="9" max="9" width="10.625" style="1" bestFit="1" customWidth="1"/>
    <col min="10" max="16384" width="9" style="1"/>
  </cols>
  <sheetData>
    <row r="1" spans="1:11" x14ac:dyDescent="0.2">
      <c r="A1" s="2" t="s">
        <v>76</v>
      </c>
      <c r="B1" s="2"/>
      <c r="C1" s="2"/>
      <c r="D1" s="2" t="s">
        <v>64</v>
      </c>
      <c r="E1" s="2"/>
      <c r="F1" s="2"/>
      <c r="G1" s="2"/>
      <c r="H1" s="2"/>
      <c r="I1" s="2"/>
      <c r="J1" s="2"/>
      <c r="K1" s="1" t="s">
        <v>79</v>
      </c>
    </row>
    <row r="2" spans="1:11" ht="14.25" customHeight="1" x14ac:dyDescent="0.2">
      <c r="A2" s="2" t="s">
        <v>72</v>
      </c>
      <c r="B2" s="2"/>
      <c r="C2" s="2"/>
      <c r="D2" s="2" t="s">
        <v>45</v>
      </c>
      <c r="E2" s="2"/>
      <c r="F2" s="2"/>
      <c r="G2" s="92" t="s">
        <v>4</v>
      </c>
      <c r="H2" s="2" t="s">
        <v>67</v>
      </c>
      <c r="I2" s="2" t="s">
        <v>5</v>
      </c>
      <c r="J2" s="2"/>
      <c r="K2" s="2" t="s">
        <v>80</v>
      </c>
    </row>
    <row r="3" spans="1:11" ht="14.25" customHeight="1" x14ac:dyDescent="0.2">
      <c r="A3" s="2" t="s">
        <v>34</v>
      </c>
      <c r="B3" s="2"/>
      <c r="C3" s="2"/>
      <c r="D3" s="2" t="s">
        <v>3</v>
      </c>
      <c r="E3" s="2"/>
      <c r="F3" s="2"/>
      <c r="G3" s="92" t="s">
        <v>48</v>
      </c>
      <c r="H3" s="2" t="s">
        <v>68</v>
      </c>
      <c r="I3" s="2" t="s">
        <v>78</v>
      </c>
      <c r="J3" s="2"/>
    </row>
    <row r="4" spans="1:11" ht="14.25" customHeight="1" x14ac:dyDescent="0.2">
      <c r="A4" s="2" t="s">
        <v>41</v>
      </c>
      <c r="B4" s="2"/>
      <c r="C4" s="2"/>
      <c r="D4" s="2" t="s">
        <v>6</v>
      </c>
      <c r="E4" s="2"/>
      <c r="F4" s="2"/>
      <c r="G4" s="71"/>
      <c r="H4" s="2" t="s">
        <v>69</v>
      </c>
      <c r="I4" s="2"/>
      <c r="J4" s="2"/>
    </row>
    <row r="5" spans="1:11" ht="14.25" customHeight="1" x14ac:dyDescent="0.2">
      <c r="A5" s="2" t="s">
        <v>61</v>
      </c>
      <c r="B5" s="2"/>
      <c r="C5" s="2"/>
      <c r="D5" s="2" t="s">
        <v>73</v>
      </c>
      <c r="E5" s="2"/>
      <c r="F5" s="2"/>
      <c r="G5" s="71"/>
      <c r="H5" s="2" t="s">
        <v>70</v>
      </c>
      <c r="I5" s="2"/>
      <c r="J5" s="2"/>
    </row>
    <row r="6" spans="1:11" x14ac:dyDescent="0.2">
      <c r="A6" s="2"/>
      <c r="B6" s="2"/>
      <c r="C6" s="2"/>
      <c r="D6" s="2" t="s">
        <v>74</v>
      </c>
      <c r="E6" s="2"/>
      <c r="F6" s="2"/>
      <c r="G6" s="2"/>
      <c r="H6" s="2" t="s">
        <v>77</v>
      </c>
      <c r="I6" s="2"/>
      <c r="J6" s="2"/>
    </row>
    <row r="7" spans="1:11" x14ac:dyDescent="0.2">
      <c r="A7" s="2"/>
      <c r="B7" s="2"/>
      <c r="C7" s="2"/>
      <c r="D7" s="2" t="s">
        <v>75</v>
      </c>
      <c r="E7" s="2"/>
      <c r="F7" s="2"/>
      <c r="G7" s="2"/>
      <c r="H7" s="2"/>
      <c r="I7" s="2"/>
      <c r="J7" s="2"/>
    </row>
  </sheetData>
  <phoneticPr fontId="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SBMBA</vt:lpstr>
      <vt:lpstr>SBDAR</vt:lpstr>
      <vt:lpstr>DATA</vt:lpstr>
      <vt:lpstr>SBDAR!Print_Area</vt:lpstr>
      <vt:lpstr>SBMBA!Print_Area</vt:lpstr>
    </vt:vector>
  </TitlesOfParts>
  <Company>Tokyo International Terminal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Tokyo International Terminal Inc.</dc:creator>
  <cp:lastModifiedBy>s-iba</cp:lastModifiedBy>
  <cp:lastPrinted>2017-05-09T02:55:34Z</cp:lastPrinted>
  <dcterms:created xsi:type="dcterms:W3CDTF">2012-08-16T04:11:56Z</dcterms:created>
  <dcterms:modified xsi:type="dcterms:W3CDTF">2019-08-19T00:00:23Z</dcterms:modified>
</cp:coreProperties>
</file>