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 in PAC\Desktop\"/>
    </mc:Choice>
  </mc:AlternateContent>
  <xr:revisionPtr revIDLastSave="0" documentId="8_{52A12C95-0690-4A30-B6BE-3D96E48DE13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CLOVER ACE V70" sheetId="1" r:id="rId1"/>
    <sheet name="GLOVIS CLIPPER V2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2" l="1"/>
  <c r="G4" i="2"/>
  <c r="G3" i="2"/>
  <c r="G2" i="2"/>
  <c r="N26" i="1"/>
  <c r="N25" i="1"/>
  <c r="J23" i="1"/>
  <c r="H17" i="1"/>
  <c r="J17" i="1" s="1"/>
  <c r="H16" i="1"/>
  <c r="J16" i="1" s="1"/>
  <c r="H15" i="1"/>
  <c r="J15" i="1" s="1"/>
  <c r="H14" i="1"/>
  <c r="J14" i="1" s="1"/>
  <c r="H13" i="1"/>
  <c r="J13" i="1" s="1"/>
  <c r="J12" i="1"/>
  <c r="L12" i="1" s="1"/>
  <c r="L18" i="1" s="1"/>
  <c r="H20" i="1" s="1"/>
  <c r="H12" i="1"/>
  <c r="H11" i="1"/>
  <c r="J11" i="1" s="1"/>
  <c r="J10" i="1"/>
  <c r="H10" i="1"/>
  <c r="H9" i="1"/>
  <c r="J9" i="1" s="1"/>
  <c r="J8" i="1"/>
  <c r="H8" i="1"/>
  <c r="H7" i="1"/>
  <c r="J7" i="1" s="1"/>
  <c r="J6" i="1"/>
  <c r="H6" i="1"/>
  <c r="H5" i="1"/>
  <c r="J5" i="1" s="1"/>
  <c r="L23" i="1" s="1"/>
  <c r="J4" i="1"/>
  <c r="H4" i="1"/>
  <c r="H3" i="1"/>
  <c r="J3" i="1" s="1"/>
  <c r="J2" i="1"/>
  <c r="K23" i="1" s="1"/>
  <c r="H2" i="1"/>
  <c r="M23" i="1" l="1"/>
  <c r="H18" i="1"/>
  <c r="H21" i="1" s="1"/>
</calcChain>
</file>

<file path=xl/sharedStrings.xml><?xml version="1.0" encoding="utf-8"?>
<sst xmlns="http://schemas.openxmlformats.org/spreadsheetml/2006/main" count="151" uniqueCount="76">
  <si>
    <t>Invoice No.</t>
  </si>
  <si>
    <t>Description</t>
  </si>
  <si>
    <t>Vessel</t>
  </si>
  <si>
    <t>Chassis number</t>
  </si>
  <si>
    <t>Unit Price</t>
  </si>
  <si>
    <t>Amount NZD</t>
  </si>
  <si>
    <t>Incl GST</t>
  </si>
  <si>
    <t>Deposit paid</t>
  </si>
  <si>
    <t>Balance</t>
  </si>
  <si>
    <t>MR2A released</t>
  </si>
  <si>
    <t>Paid amount</t>
  </si>
  <si>
    <t>paid date</t>
  </si>
  <si>
    <t>INV-0466 ( ISSUED 7.5.19)</t>
  </si>
  <si>
    <t>Item Code</t>
  </si>
  <si>
    <t>Net</t>
  </si>
  <si>
    <t>TOYOTA, CALDINA AZT241-0028685</t>
  </si>
  <si>
    <t>INV-0288</t>
  </si>
  <si>
    <t>VEHICLE</t>
  </si>
  <si>
    <t>MAZDA AXELA BLFFW-101988</t>
  </si>
  <si>
    <t>Clover Ace 70A</t>
  </si>
  <si>
    <t>BLFFW-101988</t>
  </si>
  <si>
    <t>Glovis Clipper v27</t>
  </si>
  <si>
    <t>AZT241-0028685</t>
  </si>
  <si>
    <t>remmining</t>
  </si>
  <si>
    <t>MITSUBISHI, OUTLANDER CW5W-5201365</t>
  </si>
  <si>
    <t>CW5W-5201365</t>
  </si>
  <si>
    <t>24.5.19</t>
  </si>
  <si>
    <t>sold</t>
  </si>
  <si>
    <t>NISSAN SERENA CC25-158980</t>
  </si>
  <si>
    <t>CC25-158980</t>
  </si>
  <si>
    <t>dropped to Costello Cars 15.7.19</t>
  </si>
  <si>
    <t>TOYOTA, PRIUS ZVW30-0306535</t>
  </si>
  <si>
    <t>ZVW30-0306535</t>
  </si>
  <si>
    <t>MITSI DELICA CV5W-0104698</t>
  </si>
  <si>
    <t>CV5W-0104698</t>
  </si>
  <si>
    <t>MITSI OUTLANDER CW5W-0014143</t>
  </si>
  <si>
    <t>CW5W-0014143</t>
  </si>
  <si>
    <t>MAZDA PREMACY CWEFW-103774</t>
  </si>
  <si>
    <t>CWEFW-103774</t>
  </si>
  <si>
    <t>14.6.19 DO NOT RELEASE MR2A WITHOUT PAYMENT COPY</t>
  </si>
  <si>
    <t>MAZDA DEMIO DE5FS-106829</t>
  </si>
  <si>
    <t>DE5FS-106829</t>
  </si>
  <si>
    <t>HONDA FIT GE8-1501951</t>
  </si>
  <si>
    <t>GE8-1501951</t>
  </si>
  <si>
    <t>HONDA FIT GP1-1032801</t>
  </si>
  <si>
    <t>GP1-1032801</t>
  </si>
  <si>
    <t>SUBARU IMPREZA GP7-043952</t>
  </si>
  <si>
    <t>GP7-043952</t>
  </si>
  <si>
    <t>TOYOYA BLADE GRE156-1001634</t>
  </si>
  <si>
    <t>GRE156-1001634</t>
  </si>
  <si>
    <t>TOYOTA AURIS NZE151-1077506</t>
  </si>
  <si>
    <t>NZE151-1077506</t>
  </si>
  <si>
    <t>10.5.19</t>
  </si>
  <si>
    <t>19.5.19</t>
  </si>
  <si>
    <t>NISSAN MURANO PNZ50-005203</t>
  </si>
  <si>
    <t>PNZ50-005203</t>
  </si>
  <si>
    <t>HONDA STREAM RN8-3101938</t>
  </si>
  <si>
    <t>RN8-3101938</t>
  </si>
  <si>
    <t>remianing deposit</t>
  </si>
  <si>
    <t>NISSAN NV350 VR2E26-022556</t>
  </si>
  <si>
    <t>VR2E26-022556</t>
  </si>
  <si>
    <t>TOYOTA AURIS ZRE152-1115759</t>
  </si>
  <si>
    <t>ZRE152-1115759</t>
  </si>
  <si>
    <t>TOYOTA VOXY ZRR70-0080903</t>
  </si>
  <si>
    <t>ZRR70-0080903</t>
  </si>
  <si>
    <t>Invoice total</t>
  </si>
  <si>
    <t>desposit  13 * $1500</t>
  </si>
  <si>
    <t>axela ( sold)</t>
  </si>
  <si>
    <t xml:space="preserve">outlander </t>
  </si>
  <si>
    <t xml:space="preserve">deposit left over </t>
  </si>
  <si>
    <t>cartage</t>
  </si>
  <si>
    <t>** PAID DEPOSIT $1500 X16, RELEASED DEREGS 9.5.19</t>
  </si>
  <si>
    <t>1500 / 1252.20</t>
  </si>
  <si>
    <t xml:space="preserve">14.6.19 DO NOT RELEASE MR2A WITHOUT PAYMENT COPY </t>
  </si>
  <si>
    <t>stream</t>
  </si>
  <si>
    <t>caldina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</si>
</sst>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</font>
    <font>
      <sz val="11"/>
      <name val="Calibri"/>
      <family val="2"/>
    </font>
    <font>
      <sz val="9"/>
      <color rgb="FF333333"/>
      <name val="Arial"/>
      <family val="2"/>
    </font>
    <font>
      <sz val="11"/>
      <color rgb="FF000000"/>
      <name val="Roboto"/>
    </font>
    <font>
      <b/>
      <sz val="11"/>
      <name val="Calibri"/>
      <family val="2"/>
    </font>
    <font>
      <b/>
      <sz val="36"/>
      <color rgb="FFFF0000"/>
      <name val="Roboto"/>
    </font>
    <font>
      <sz val="11"/>
      <color rgb="FFFF0000"/>
      <name val="Calibri"/>
      <family val="2"/>
    </font>
    <font>
      <b/>
      <sz val="36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27BA0"/>
        <bgColor rgb="FFC27BA0"/>
      </patternFill>
    </fill>
    <fill>
      <patternFill patternType="solid">
        <fgColor rgb="FFE69138"/>
        <bgColor rgb="FFE69138"/>
      </patternFill>
    </fill>
    <fill>
      <patternFill patternType="solid">
        <fgColor rgb="FFFAFAFA"/>
        <bgColor rgb="FFFAFAF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/>
    <xf numFmtId="0" fontId="1" fillId="3" borderId="0" xfId="0" applyFont="1" applyFill="1" applyAlignment="1"/>
    <xf numFmtId="0" fontId="1" fillId="3" borderId="0" xfId="0" applyFont="1" applyFill="1" applyAlignment="1"/>
    <xf numFmtId="0" fontId="1" fillId="2" borderId="0" xfId="0" applyFont="1" applyFill="1" applyAlignment="1"/>
    <xf numFmtId="2" fontId="1" fillId="3" borderId="0" xfId="0" applyNumberFormat="1" applyFont="1" applyFill="1" applyAlignment="1"/>
    <xf numFmtId="0" fontId="1" fillId="2" borderId="0" xfId="0" applyFont="1" applyFill="1" applyAlignment="1"/>
    <xf numFmtId="2" fontId="1" fillId="2" borderId="0" xfId="0" applyNumberFormat="1" applyFont="1" applyFill="1" applyAlignment="1"/>
    <xf numFmtId="2" fontId="1" fillId="2" borderId="0" xfId="0" applyNumberFormat="1" applyFont="1" applyFill="1"/>
    <xf numFmtId="2" fontId="1" fillId="3" borderId="0" xfId="0" applyNumberFormat="1" applyFont="1" applyFill="1"/>
    <xf numFmtId="0" fontId="1" fillId="2" borderId="0" xfId="0" applyFont="1" applyFill="1"/>
    <xf numFmtId="0" fontId="2" fillId="4" borderId="0" xfId="0" applyFont="1" applyFill="1" applyAlignment="1"/>
    <xf numFmtId="0" fontId="3" fillId="5" borderId="0" xfId="0" applyFont="1" applyFill="1" applyAlignment="1"/>
    <xf numFmtId="2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5" fillId="5" borderId="0" xfId="0" applyFont="1" applyFill="1" applyAlignment="1"/>
    <xf numFmtId="0" fontId="1" fillId="6" borderId="0" xfId="0" applyFont="1" applyFill="1" applyAlignment="1"/>
    <xf numFmtId="2" fontId="1" fillId="6" borderId="0" xfId="0" applyNumberFormat="1" applyFont="1" applyFill="1" applyAlignment="1"/>
    <xf numFmtId="2" fontId="1" fillId="6" borderId="0" xfId="0" applyNumberFormat="1" applyFont="1" applyFill="1"/>
    <xf numFmtId="0" fontId="1" fillId="6" borderId="0" xfId="0" applyFont="1" applyFill="1" applyAlignment="1"/>
    <xf numFmtId="0" fontId="4" fillId="0" borderId="0" xfId="0" applyFont="1" applyAlignment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6" fillId="0" borderId="0" xfId="0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workbookViewId="0"/>
  </sheetViews>
  <sheetFormatPr defaultColWidth="14.42578125" defaultRowHeight="15" customHeight="1"/>
  <cols>
    <col min="1" max="3" width="11.42578125" customWidth="1"/>
    <col min="4" max="4" width="33.42578125" customWidth="1"/>
    <col min="5" max="5" width="16.5703125" customWidth="1"/>
    <col min="6" max="6" width="23.85546875" customWidth="1"/>
    <col min="7" max="7" width="17.140625" customWidth="1"/>
    <col min="8" max="8" width="18.5703125" customWidth="1"/>
    <col min="9" max="11" width="15.5703125" customWidth="1"/>
    <col min="12" max="12" width="12.85546875" customWidth="1"/>
    <col min="13" max="26" width="8.7109375" customWidth="1"/>
  </cols>
  <sheetData>
    <row r="1" spans="1:15" ht="15.75" customHeight="1">
      <c r="A1" s="2"/>
      <c r="B1" s="2"/>
      <c r="C1" s="2" t="s">
        <v>13</v>
      </c>
      <c r="D1" s="2" t="s">
        <v>1</v>
      </c>
      <c r="E1" s="2" t="s">
        <v>2</v>
      </c>
      <c r="F1" s="2" t="s">
        <v>3</v>
      </c>
      <c r="G1" s="1" t="s">
        <v>14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5" ht="15.75" customHeight="1">
      <c r="A2" s="4">
        <v>1</v>
      </c>
      <c r="B2" s="4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7">
        <v>8518</v>
      </c>
      <c r="H2" s="11">
        <f t="shared" ref="H2:H17" si="0">G2*1.15</f>
        <v>9795.6999999999989</v>
      </c>
      <c r="I2" s="4">
        <v>1500</v>
      </c>
      <c r="J2" s="11">
        <f t="shared" ref="J2:J17" si="1">H2-I2</f>
        <v>8295.6999999999989</v>
      </c>
      <c r="K2" s="4" t="s">
        <v>26</v>
      </c>
      <c r="N2" s="1" t="s">
        <v>27</v>
      </c>
    </row>
    <row r="3" spans="1:15" ht="15.75" customHeight="1">
      <c r="A3" s="4">
        <v>2</v>
      </c>
      <c r="B3" s="4" t="s">
        <v>16</v>
      </c>
      <c r="C3" s="2" t="s">
        <v>17</v>
      </c>
      <c r="D3" s="2" t="s">
        <v>28</v>
      </c>
      <c r="E3" s="2" t="s">
        <v>19</v>
      </c>
      <c r="F3" s="2" t="s">
        <v>29</v>
      </c>
      <c r="G3" s="15">
        <v>3624</v>
      </c>
      <c r="H3" s="16">
        <f t="shared" si="0"/>
        <v>4167.5999999999995</v>
      </c>
      <c r="I3" s="1">
        <v>1500</v>
      </c>
      <c r="J3" s="16">
        <f t="shared" si="1"/>
        <v>2667.5999999999995</v>
      </c>
      <c r="K3" s="1" t="s">
        <v>30</v>
      </c>
    </row>
    <row r="4" spans="1:15" ht="15.75" customHeight="1">
      <c r="A4" s="4">
        <v>3</v>
      </c>
      <c r="B4" s="4" t="s">
        <v>16</v>
      </c>
      <c r="C4" s="2" t="s">
        <v>17</v>
      </c>
      <c r="D4" s="2" t="s">
        <v>33</v>
      </c>
      <c r="E4" s="2" t="s">
        <v>19</v>
      </c>
      <c r="F4" s="2" t="s">
        <v>34</v>
      </c>
      <c r="G4" s="15">
        <v>5459</v>
      </c>
      <c r="H4" s="16">
        <f t="shared" si="0"/>
        <v>6277.8499999999995</v>
      </c>
      <c r="I4" s="1">
        <v>1500</v>
      </c>
      <c r="J4" s="16">
        <f t="shared" si="1"/>
        <v>4777.8499999999995</v>
      </c>
      <c r="K4" s="1" t="s">
        <v>30</v>
      </c>
    </row>
    <row r="5" spans="1:15" ht="15.75" customHeight="1">
      <c r="A5" s="4">
        <v>4</v>
      </c>
      <c r="B5" s="4" t="s">
        <v>16</v>
      </c>
      <c r="C5" s="5" t="s">
        <v>17</v>
      </c>
      <c r="D5" s="5" t="s">
        <v>35</v>
      </c>
      <c r="E5" s="5" t="s">
        <v>19</v>
      </c>
      <c r="F5" s="5" t="s">
        <v>36</v>
      </c>
      <c r="G5" s="7">
        <v>8654</v>
      </c>
      <c r="H5" s="11">
        <f t="shared" si="0"/>
        <v>9952.0999999999985</v>
      </c>
      <c r="I5" s="4">
        <v>1500</v>
      </c>
      <c r="J5" s="11">
        <f t="shared" si="1"/>
        <v>8452.0999999999985</v>
      </c>
      <c r="K5" s="4" t="s">
        <v>26</v>
      </c>
      <c r="N5" s="1" t="s">
        <v>27</v>
      </c>
    </row>
    <row r="6" spans="1:15" ht="15.75" customHeight="1">
      <c r="A6" s="4">
        <v>5</v>
      </c>
      <c r="B6" s="4" t="s">
        <v>16</v>
      </c>
      <c r="C6" s="2" t="s">
        <v>17</v>
      </c>
      <c r="D6" s="2" t="s">
        <v>37</v>
      </c>
      <c r="E6" s="2" t="s">
        <v>19</v>
      </c>
      <c r="F6" s="2" t="s">
        <v>38</v>
      </c>
      <c r="G6" s="15">
        <v>6635</v>
      </c>
      <c r="H6" s="16">
        <f t="shared" si="0"/>
        <v>7630.2499999999991</v>
      </c>
      <c r="I6" s="1">
        <v>1500</v>
      </c>
      <c r="J6" s="16">
        <f t="shared" si="1"/>
        <v>6130.2499999999991</v>
      </c>
      <c r="K6" s="1" t="s">
        <v>30</v>
      </c>
    </row>
    <row r="7" spans="1:15" ht="15.75" customHeight="1">
      <c r="A7" s="4">
        <v>6</v>
      </c>
      <c r="B7" s="4" t="s">
        <v>16</v>
      </c>
      <c r="C7" s="2" t="s">
        <v>17</v>
      </c>
      <c r="D7" s="2" t="s">
        <v>40</v>
      </c>
      <c r="E7" s="2" t="s">
        <v>19</v>
      </c>
      <c r="F7" s="2" t="s">
        <v>41</v>
      </c>
      <c r="G7" s="15">
        <v>3896</v>
      </c>
      <c r="H7" s="16">
        <f t="shared" si="0"/>
        <v>4480.3999999999996</v>
      </c>
      <c r="I7" s="1">
        <v>1500</v>
      </c>
      <c r="J7" s="16">
        <f t="shared" si="1"/>
        <v>2980.3999999999996</v>
      </c>
      <c r="K7" s="1" t="s">
        <v>30</v>
      </c>
    </row>
    <row r="8" spans="1:15" ht="15.75" customHeight="1">
      <c r="A8" s="4">
        <v>7</v>
      </c>
      <c r="B8" s="4" t="s">
        <v>16</v>
      </c>
      <c r="C8" s="2" t="s">
        <v>17</v>
      </c>
      <c r="D8" s="2" t="s">
        <v>42</v>
      </c>
      <c r="E8" s="2" t="s">
        <v>19</v>
      </c>
      <c r="F8" s="2" t="s">
        <v>43</v>
      </c>
      <c r="G8" s="15">
        <v>6438</v>
      </c>
      <c r="H8" s="16">
        <f t="shared" si="0"/>
        <v>7403.7</v>
      </c>
      <c r="I8" s="1">
        <v>1500</v>
      </c>
      <c r="J8" s="16">
        <f t="shared" si="1"/>
        <v>5903.7</v>
      </c>
      <c r="K8" s="1" t="s">
        <v>30</v>
      </c>
    </row>
    <row r="9" spans="1:15" ht="15.75" customHeight="1">
      <c r="A9" s="4">
        <v>8</v>
      </c>
      <c r="B9" s="4" t="s">
        <v>16</v>
      </c>
      <c r="C9" s="2" t="s">
        <v>17</v>
      </c>
      <c r="D9" s="2" t="s">
        <v>44</v>
      </c>
      <c r="E9" s="2" t="s">
        <v>19</v>
      </c>
      <c r="F9" s="2" t="s">
        <v>45</v>
      </c>
      <c r="G9" s="15">
        <v>6479</v>
      </c>
      <c r="H9" s="16">
        <f t="shared" si="0"/>
        <v>7450.8499999999995</v>
      </c>
      <c r="I9" s="1">
        <v>1500</v>
      </c>
      <c r="J9" s="16">
        <f t="shared" si="1"/>
        <v>5950.8499999999995</v>
      </c>
      <c r="K9" s="1" t="s">
        <v>30</v>
      </c>
    </row>
    <row r="10" spans="1:15" ht="15.75" customHeight="1">
      <c r="A10" s="4">
        <v>9</v>
      </c>
      <c r="B10" s="4" t="s">
        <v>16</v>
      </c>
      <c r="C10" s="2" t="s">
        <v>17</v>
      </c>
      <c r="D10" s="2" t="s">
        <v>46</v>
      </c>
      <c r="E10" s="2" t="s">
        <v>19</v>
      </c>
      <c r="F10" s="2" t="s">
        <v>47</v>
      </c>
      <c r="G10" s="15">
        <v>12542</v>
      </c>
      <c r="H10" s="16">
        <f t="shared" si="0"/>
        <v>14423.3</v>
      </c>
      <c r="I10" s="1">
        <v>1500</v>
      </c>
      <c r="J10" s="16">
        <f t="shared" si="1"/>
        <v>12923.3</v>
      </c>
      <c r="K10" s="1" t="s">
        <v>30</v>
      </c>
    </row>
    <row r="11" spans="1:15" ht="15.75" customHeight="1">
      <c r="A11" s="4">
        <v>10</v>
      </c>
      <c r="B11" s="4" t="s">
        <v>16</v>
      </c>
      <c r="C11" s="2" t="s">
        <v>17</v>
      </c>
      <c r="D11" s="2" t="s">
        <v>48</v>
      </c>
      <c r="E11" s="2" t="s">
        <v>19</v>
      </c>
      <c r="F11" s="2" t="s">
        <v>49</v>
      </c>
      <c r="G11" s="15">
        <v>6615</v>
      </c>
      <c r="H11" s="16">
        <f t="shared" si="0"/>
        <v>7607.2499999999991</v>
      </c>
      <c r="I11" s="1">
        <v>1500</v>
      </c>
      <c r="J11" s="16">
        <f t="shared" si="1"/>
        <v>6107.2499999999991</v>
      </c>
      <c r="K11" s="1" t="s">
        <v>30</v>
      </c>
    </row>
    <row r="12" spans="1:15" ht="15.75" customHeight="1">
      <c r="A12" s="4">
        <v>11</v>
      </c>
      <c r="B12" s="4" t="s">
        <v>16</v>
      </c>
      <c r="C12" s="19" t="s">
        <v>17</v>
      </c>
      <c r="D12" s="19" t="s">
        <v>50</v>
      </c>
      <c r="E12" s="19" t="s">
        <v>19</v>
      </c>
      <c r="F12" s="19" t="s">
        <v>51</v>
      </c>
      <c r="G12" s="20">
        <v>7431</v>
      </c>
      <c r="H12" s="21">
        <f t="shared" si="0"/>
        <v>8545.65</v>
      </c>
      <c r="I12" s="22">
        <v>1500</v>
      </c>
      <c r="J12" s="21">
        <f t="shared" si="1"/>
        <v>7045.65</v>
      </c>
      <c r="K12" s="22" t="s">
        <v>52</v>
      </c>
      <c r="L12" s="21">
        <f>J12</f>
        <v>7045.65</v>
      </c>
      <c r="M12" s="22" t="s">
        <v>53</v>
      </c>
    </row>
    <row r="13" spans="1:15" ht="15.75" customHeight="1">
      <c r="A13" s="4">
        <v>12</v>
      </c>
      <c r="B13" s="4" t="s">
        <v>16</v>
      </c>
      <c r="C13" s="2" t="s">
        <v>17</v>
      </c>
      <c r="D13" s="2" t="s">
        <v>54</v>
      </c>
      <c r="E13" s="2" t="s">
        <v>19</v>
      </c>
      <c r="F13" s="2" t="s">
        <v>55</v>
      </c>
      <c r="G13" s="15">
        <v>5935</v>
      </c>
      <c r="H13" s="16">
        <f t="shared" si="0"/>
        <v>6825.2499999999991</v>
      </c>
      <c r="I13" s="1">
        <v>1500</v>
      </c>
      <c r="J13" s="16">
        <f t="shared" si="1"/>
        <v>5325.2499999999991</v>
      </c>
      <c r="K13" s="1" t="s">
        <v>30</v>
      </c>
    </row>
    <row r="14" spans="1:15" ht="15.75" customHeight="1">
      <c r="A14" s="4">
        <v>13</v>
      </c>
      <c r="B14" s="4" t="s">
        <v>16</v>
      </c>
      <c r="C14" s="6" t="s">
        <v>17</v>
      </c>
      <c r="D14" s="6" t="s">
        <v>56</v>
      </c>
      <c r="E14" s="6" t="s">
        <v>19</v>
      </c>
      <c r="F14" s="6" t="s">
        <v>57</v>
      </c>
      <c r="G14" s="9">
        <v>4168</v>
      </c>
      <c r="H14" s="10">
        <f t="shared" si="0"/>
        <v>4793.2</v>
      </c>
      <c r="I14" s="8">
        <v>1500</v>
      </c>
      <c r="J14" s="10">
        <f t="shared" si="1"/>
        <v>3293.2</v>
      </c>
      <c r="K14" s="12"/>
      <c r="L14" s="12"/>
      <c r="M14" s="12"/>
      <c r="N14" s="8" t="s">
        <v>58</v>
      </c>
      <c r="O14" s="12"/>
    </row>
    <row r="15" spans="1:15" ht="15.75" customHeight="1">
      <c r="A15" s="4">
        <v>14</v>
      </c>
      <c r="B15" s="4" t="s">
        <v>16</v>
      </c>
      <c r="C15" s="2" t="s">
        <v>17</v>
      </c>
      <c r="D15" s="2" t="s">
        <v>59</v>
      </c>
      <c r="E15" s="2" t="s">
        <v>19</v>
      </c>
      <c r="F15" s="2" t="s">
        <v>60</v>
      </c>
      <c r="G15" s="15">
        <v>15451</v>
      </c>
      <c r="H15" s="16">
        <f t="shared" si="0"/>
        <v>17768.649999999998</v>
      </c>
      <c r="I15" s="1">
        <v>1500</v>
      </c>
      <c r="J15" s="16">
        <f t="shared" si="1"/>
        <v>16268.649999999998</v>
      </c>
      <c r="K15" s="1" t="s">
        <v>30</v>
      </c>
    </row>
    <row r="16" spans="1:15" ht="15.75" customHeight="1">
      <c r="A16" s="4">
        <v>15</v>
      </c>
      <c r="B16" s="4" t="s">
        <v>16</v>
      </c>
      <c r="C16" s="2" t="s">
        <v>17</v>
      </c>
      <c r="D16" s="2" t="s">
        <v>61</v>
      </c>
      <c r="E16" s="2" t="s">
        <v>19</v>
      </c>
      <c r="F16" s="2" t="s">
        <v>62</v>
      </c>
      <c r="G16" s="15">
        <v>8586</v>
      </c>
      <c r="H16" s="16">
        <f t="shared" si="0"/>
        <v>9873.9</v>
      </c>
      <c r="I16" s="1">
        <v>1500</v>
      </c>
      <c r="J16" s="16">
        <f t="shared" si="1"/>
        <v>8373.9</v>
      </c>
      <c r="K16" s="1" t="s">
        <v>30</v>
      </c>
    </row>
    <row r="17" spans="1:17" ht="15.75" customHeight="1">
      <c r="A17" s="4">
        <v>16</v>
      </c>
      <c r="B17" s="4" t="s">
        <v>16</v>
      </c>
      <c r="C17" s="2" t="s">
        <v>17</v>
      </c>
      <c r="D17" s="2" t="s">
        <v>63</v>
      </c>
      <c r="E17" s="2" t="s">
        <v>19</v>
      </c>
      <c r="F17" s="2" t="s">
        <v>64</v>
      </c>
      <c r="G17" s="15">
        <v>5527</v>
      </c>
      <c r="H17" s="16">
        <f t="shared" si="0"/>
        <v>6356.0499999999993</v>
      </c>
      <c r="I17" s="1">
        <v>1500</v>
      </c>
      <c r="J17" s="16">
        <f t="shared" si="1"/>
        <v>4856.0499999999993</v>
      </c>
      <c r="K17" s="1" t="s">
        <v>30</v>
      </c>
    </row>
    <row r="18" spans="1:17" ht="15.75" customHeight="1">
      <c r="G18" s="23" t="s">
        <v>65</v>
      </c>
      <c r="H18" s="17">
        <f>SUM(H2:H17)</f>
        <v>133351.69999999995</v>
      </c>
      <c r="L18">
        <f>SUM(L2:L17)</f>
        <v>7045.65</v>
      </c>
    </row>
    <row r="19" spans="1:17" ht="15.75" customHeight="1">
      <c r="G19" s="23" t="s">
        <v>7</v>
      </c>
      <c r="H19" s="23">
        <v>24000</v>
      </c>
      <c r="I19" s="1"/>
    </row>
    <row r="20" spans="1:17" ht="15.75" customHeight="1">
      <c r="G20" s="24" t="s">
        <v>10</v>
      </c>
      <c r="H20" s="25">
        <f>L18</f>
        <v>7045.65</v>
      </c>
    </row>
    <row r="21" spans="1:17" ht="15.75" customHeight="1">
      <c r="G21" s="26"/>
      <c r="H21" s="17">
        <f>H18-H19-H20</f>
        <v>102306.04999999996</v>
      </c>
    </row>
    <row r="22" spans="1:17" ht="15.75" customHeight="1">
      <c r="J22" s="1" t="s">
        <v>66</v>
      </c>
      <c r="K22" s="1" t="s">
        <v>67</v>
      </c>
      <c r="L22" s="1" t="s">
        <v>68</v>
      </c>
      <c r="M22" s="1" t="s">
        <v>69</v>
      </c>
      <c r="Q22" s="1" t="s">
        <v>70</v>
      </c>
    </row>
    <row r="23" spans="1:17" ht="15.75" customHeight="1">
      <c r="A23" s="27"/>
      <c r="B23" s="27"/>
      <c r="C23" s="27" t="s">
        <v>71</v>
      </c>
      <c r="J23" s="1">
        <f>13*1500</f>
        <v>19500</v>
      </c>
      <c r="K23" s="16">
        <f>J2</f>
        <v>8295.6999999999989</v>
      </c>
      <c r="L23" s="16">
        <f>J5</f>
        <v>8452.0999999999985</v>
      </c>
      <c r="M23" s="16">
        <f>J23-K23-L23</f>
        <v>2752.2000000000025</v>
      </c>
      <c r="N23" s="1" t="s">
        <v>72</v>
      </c>
      <c r="P23" s="1">
        <v>1252.2</v>
      </c>
    </row>
    <row r="24" spans="1:17" ht="15.75" customHeight="1"/>
    <row r="25" spans="1:17" ht="15.75" customHeight="1">
      <c r="D25" s="28" t="s">
        <v>73</v>
      </c>
      <c r="L25" s="1">
        <v>4793.2</v>
      </c>
      <c r="M25" s="1">
        <v>1500</v>
      </c>
      <c r="N25">
        <f t="shared" ref="N25:N26" si="2">L25-M25</f>
        <v>3293.2</v>
      </c>
      <c r="O25" s="1" t="s">
        <v>74</v>
      </c>
    </row>
    <row r="26" spans="1:17" ht="15.75" customHeight="1">
      <c r="L26" s="15">
        <v>7293.73</v>
      </c>
      <c r="N26" s="16">
        <f t="shared" si="2"/>
        <v>7293.73</v>
      </c>
      <c r="O26" s="1" t="s">
        <v>75</v>
      </c>
    </row>
    <row r="27" spans="1:17" ht="15.75" customHeight="1"/>
    <row r="28" spans="1:17" ht="15.75" customHeight="1"/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82"/>
  <sheetViews>
    <sheetView workbookViewId="0"/>
  </sheetViews>
  <sheetFormatPr defaultColWidth="14.42578125" defaultRowHeight="15" customHeight="1"/>
  <cols>
    <col min="1" max="1" width="21.28515625" customWidth="1"/>
    <col min="2" max="2" width="36.28515625" customWidth="1"/>
    <col min="3" max="3" width="22.28515625" customWidth="1"/>
    <col min="4" max="4" width="15.28515625" customWidth="1"/>
    <col min="5" max="6" width="20" customWidth="1"/>
    <col min="7" max="7" width="12.42578125" customWidth="1"/>
    <col min="8" max="12" width="19.85546875" customWidth="1"/>
    <col min="13" max="25" width="8.7109375" customWidth="1"/>
  </cols>
  <sheetData>
    <row r="1" spans="1:1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>
      <c r="A2" s="3" t="s">
        <v>12</v>
      </c>
      <c r="B2" s="6" t="s">
        <v>15</v>
      </c>
      <c r="C2" s="8" t="s">
        <v>21</v>
      </c>
      <c r="D2" s="6" t="s">
        <v>22</v>
      </c>
      <c r="E2" s="6">
        <v>6342.37</v>
      </c>
      <c r="F2" s="9">
        <v>6342.37</v>
      </c>
      <c r="G2" s="10">
        <f t="shared" ref="G2:G4" si="0">F2*1.15</f>
        <v>7293.7254999999996</v>
      </c>
      <c r="H2" s="12"/>
      <c r="I2" s="12"/>
      <c r="J2" s="12"/>
      <c r="K2" s="12"/>
      <c r="L2" s="12"/>
      <c r="M2" s="1" t="s">
        <v>23</v>
      </c>
    </row>
    <row r="3" spans="1:13">
      <c r="A3" s="13" t="s">
        <v>12</v>
      </c>
      <c r="B3" s="2" t="s">
        <v>24</v>
      </c>
      <c r="C3" s="14" t="s">
        <v>21</v>
      </c>
      <c r="D3" s="2" t="s">
        <v>25</v>
      </c>
      <c r="E3" s="2">
        <v>7973.47</v>
      </c>
      <c r="F3" s="15">
        <v>7973.47</v>
      </c>
      <c r="G3" s="16">
        <f t="shared" si="0"/>
        <v>9169.4904999999999</v>
      </c>
      <c r="J3" s="1" t="s">
        <v>30</v>
      </c>
    </row>
    <row r="4" spans="1:13">
      <c r="A4" s="13" t="s">
        <v>12</v>
      </c>
      <c r="B4" s="2" t="s">
        <v>31</v>
      </c>
      <c r="C4" s="14" t="s">
        <v>21</v>
      </c>
      <c r="D4" s="2" t="s">
        <v>32</v>
      </c>
      <c r="E4" s="2">
        <v>8381.25</v>
      </c>
      <c r="F4" s="15">
        <v>8381.25</v>
      </c>
      <c r="G4" s="16">
        <f t="shared" si="0"/>
        <v>9638.4375</v>
      </c>
      <c r="J4" s="1" t="s">
        <v>30</v>
      </c>
    </row>
    <row r="5" spans="1:13" ht="15.75" customHeight="1">
      <c r="E5" s="16"/>
      <c r="F5" s="16"/>
      <c r="G5" s="17">
        <f>SUM(G2:G4)</f>
        <v>26101.6535</v>
      </c>
    </row>
    <row r="6" spans="1:13" ht="15.75" customHeight="1"/>
    <row r="7" spans="1:13" ht="15.75" customHeight="1"/>
    <row r="8" spans="1:13" ht="15.75" customHeight="1">
      <c r="A8" s="2"/>
    </row>
    <row r="9" spans="1:13" ht="15.75" customHeight="1">
      <c r="B9" s="18" t="s">
        <v>39</v>
      </c>
    </row>
    <row r="10" spans="1:13" ht="15.75" customHeight="1"/>
    <row r="11" spans="1:13" ht="15.75" customHeight="1"/>
    <row r="12" spans="1:13" ht="15.75" customHeight="1"/>
    <row r="13" spans="1:13" ht="15.75" customHeight="1"/>
    <row r="14" spans="1:13" ht="15.75" customHeight="1"/>
    <row r="15" spans="1:13" ht="15.75" customHeight="1"/>
    <row r="16" spans="1:13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CLOVER ACE V70</vt:lpstr>
      <vt:lpstr>GLOVIS CLIPPER V27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 in PAC</dc:creator>
  <cp:lastModifiedBy>JAS in PAC</cp:lastModifiedBy>
  <dcterms:created xsi:type="dcterms:W3CDTF">2019-07-15T22:57:21Z</dcterms:created>
  <dcterms:modified xsi:type="dcterms:W3CDTF">2019-07-15T22:57:21Z</dcterms:modified>
</cp:coreProperties>
</file>