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SL Files\COST UPLOAD\201905\JFA\"/>
    </mc:Choice>
  </mc:AlternateContent>
  <xr:revisionPtr revIDLastSave="0" documentId="13_ncr:1_{BF4B96B6-6CD1-44B1-A7B2-082B56D3C140}" xr6:coauthVersionLast="43" xr6:coauthVersionMax="43" xr10:uidLastSave="{00000000-0000-0000-0000-000000000000}"/>
  <bookViews>
    <workbookView xWindow="-120" yWindow="-120" windowWidth="20730" windowHeight="11160" tabRatio="649" xr2:uid="{00000000-000D-0000-FFFF-FFFF00000000}"/>
  </bookViews>
  <sheets>
    <sheet name="invoice" sheetId="3" r:id="rId1"/>
    <sheet name="Shipping Audit" sheetId="56" r:id="rId2"/>
    <sheet name="Shipping" sheetId="55" r:id="rId3"/>
    <sheet name="JAAI Audit" sheetId="57" r:id="rId4"/>
    <sheet name="JAAI()" sheetId="19" r:id="rId5"/>
    <sheet name="RWI Audit" sheetId="58" r:id="rId6"/>
    <sheet name="RWI（）" sheetId="22" r:id="rId7"/>
    <sheet name="Other Audit" sheetId="59" r:id="rId8"/>
    <sheet name="Other()" sheetId="49" r:id="rId9"/>
    <sheet name="Transportation()" sheetId="45" r:id="rId10"/>
    <sheet name="JEVIC()" sheetId="50" r:id="rId11"/>
    <sheet name="Import()" sheetId="46" r:id="rId12"/>
    <sheet name="Storage()" sheetId="47" r:id="rId13"/>
  </sheets>
  <definedNames>
    <definedName name="_xlnm._FilterDatabase" localSheetId="6" hidden="1">'RWI（）'!$A$5:$D$27</definedName>
    <definedName name="_xlnm._FilterDatabase" localSheetId="2" hidden="1">Shipping!$A$2:$O$461</definedName>
    <definedName name="_xlnm.Print_Titles" localSheetId="2">Shipping!$2:$2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59" l="1"/>
  <c r="C4" i="59" s="1"/>
  <c r="C21" i="58"/>
  <c r="C20" i="58"/>
  <c r="C27" i="57"/>
  <c r="U367" i="56"/>
  <c r="I287" i="56"/>
  <c r="C367" i="56"/>
  <c r="N26" i="55" l="1"/>
  <c r="H3" i="55"/>
  <c r="H4" i="55"/>
  <c r="H5" i="55"/>
  <c r="H6" i="55"/>
  <c r="H7" i="55"/>
  <c r="H8" i="55"/>
  <c r="H9" i="55"/>
  <c r="H10" i="55"/>
  <c r="H11" i="55"/>
  <c r="H12" i="55"/>
  <c r="H13" i="55"/>
  <c r="H14" i="55"/>
  <c r="H15" i="55"/>
  <c r="H16" i="55"/>
  <c r="H17" i="55"/>
  <c r="H18" i="55"/>
  <c r="H19" i="55"/>
  <c r="H20" i="55"/>
  <c r="H21" i="55"/>
  <c r="H22" i="55"/>
  <c r="H23" i="55"/>
  <c r="H24" i="55"/>
  <c r="H25" i="55"/>
  <c r="H26" i="55"/>
  <c r="H27" i="55"/>
  <c r="H28" i="55"/>
  <c r="H29" i="55"/>
  <c r="H30" i="55"/>
  <c r="H31" i="55"/>
  <c r="H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H125" i="55"/>
  <c r="H126" i="55"/>
  <c r="H127" i="55"/>
  <c r="H128" i="55"/>
  <c r="H129" i="55"/>
  <c r="H130" i="55"/>
  <c r="H131" i="55"/>
  <c r="H132" i="55"/>
  <c r="H133" i="55"/>
  <c r="H134" i="55"/>
  <c r="H135" i="55"/>
  <c r="H136" i="55"/>
  <c r="H137" i="55"/>
  <c r="H138" i="55"/>
  <c r="H139" i="55"/>
  <c r="H140" i="55"/>
  <c r="H141" i="55"/>
  <c r="H142" i="55"/>
  <c r="H143" i="55"/>
  <c r="H144" i="55"/>
  <c r="H145" i="55"/>
  <c r="H146" i="55"/>
  <c r="H147" i="55"/>
  <c r="H148" i="55"/>
  <c r="H149" i="55"/>
  <c r="H150" i="55"/>
  <c r="H151" i="55"/>
  <c r="H152" i="55"/>
  <c r="H153" i="55"/>
  <c r="H154" i="55"/>
  <c r="H155" i="55"/>
  <c r="H156" i="55"/>
  <c r="H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H249" i="55"/>
  <c r="H250" i="55"/>
  <c r="H251" i="55"/>
  <c r="H252" i="55"/>
  <c r="H253" i="55"/>
  <c r="H254" i="55"/>
  <c r="H255" i="55"/>
  <c r="H256" i="55"/>
  <c r="H257" i="55"/>
  <c r="H258" i="55"/>
  <c r="H259" i="55"/>
  <c r="H260" i="55"/>
  <c r="H261" i="55"/>
  <c r="H262" i="55"/>
  <c r="H263" i="55"/>
  <c r="H264" i="55"/>
  <c r="H265" i="55"/>
  <c r="H266" i="55"/>
  <c r="H267" i="55"/>
  <c r="H268" i="55"/>
  <c r="H269" i="55"/>
  <c r="H270" i="55"/>
  <c r="H271" i="55"/>
  <c r="H272" i="55"/>
  <c r="H273" i="55"/>
  <c r="H274" i="55"/>
  <c r="H275" i="55"/>
  <c r="H276" i="55"/>
  <c r="H277" i="55"/>
  <c r="H278" i="55"/>
  <c r="H279" i="55"/>
  <c r="H280" i="55"/>
  <c r="H281" i="55"/>
  <c r="H282" i="55"/>
  <c r="H283" i="55"/>
  <c r="H284" i="55"/>
  <c r="H285" i="55"/>
  <c r="H286" i="55"/>
  <c r="H287" i="55"/>
  <c r="H288" i="55"/>
  <c r="H289" i="55"/>
  <c r="H290" i="55"/>
  <c r="H291" i="55"/>
  <c r="H292" i="55"/>
  <c r="H293" i="55"/>
  <c r="H294" i="55"/>
  <c r="H295" i="55"/>
  <c r="H296" i="55"/>
  <c r="H297" i="55"/>
  <c r="H298" i="55"/>
  <c r="H299" i="55"/>
  <c r="H300" i="55"/>
  <c r="H301" i="55"/>
  <c r="H302" i="55"/>
  <c r="H303" i="55"/>
  <c r="H304" i="55"/>
  <c r="H305" i="55"/>
  <c r="H306" i="55"/>
  <c r="H307" i="55"/>
  <c r="H308" i="55"/>
  <c r="H309" i="55"/>
  <c r="H310" i="55"/>
  <c r="H311" i="55"/>
  <c r="H312" i="55"/>
  <c r="H313" i="55"/>
  <c r="H314" i="55"/>
  <c r="H315" i="55"/>
  <c r="H316" i="55"/>
  <c r="H317" i="55"/>
  <c r="H318" i="55"/>
  <c r="H319" i="55"/>
  <c r="H320" i="55"/>
  <c r="H321" i="55"/>
  <c r="H322" i="55"/>
  <c r="H323" i="55"/>
  <c r="H324" i="55"/>
  <c r="H325" i="55"/>
  <c r="H326" i="55"/>
  <c r="H327" i="55"/>
  <c r="H328" i="55"/>
  <c r="H329" i="55"/>
  <c r="H330" i="55"/>
  <c r="H331" i="55"/>
  <c r="H332" i="55"/>
  <c r="H333" i="55"/>
  <c r="H334" i="55"/>
  <c r="H335" i="55"/>
  <c r="H336" i="55"/>
  <c r="H337" i="55"/>
  <c r="H338" i="55"/>
  <c r="H339" i="55"/>
  <c r="H340" i="55"/>
  <c r="H341" i="55"/>
  <c r="H342" i="55"/>
  <c r="H343" i="55"/>
  <c r="H344" i="55"/>
  <c r="H345" i="55"/>
  <c r="H346" i="55"/>
  <c r="H347" i="55"/>
  <c r="H348" i="55"/>
  <c r="H349" i="55"/>
  <c r="H350" i="55"/>
  <c r="H351" i="55"/>
  <c r="H352" i="55"/>
  <c r="H353" i="55"/>
  <c r="H354" i="55"/>
  <c r="H355" i="55"/>
  <c r="H356" i="55"/>
  <c r="H357" i="55"/>
  <c r="H358" i="55"/>
  <c r="H359" i="55"/>
  <c r="H360" i="55"/>
  <c r="H361" i="55"/>
  <c r="H362" i="55"/>
  <c r="H363" i="55"/>
  <c r="H364" i="55"/>
  <c r="H365" i="55"/>
  <c r="H366" i="55"/>
  <c r="H367" i="55"/>
  <c r="H368" i="55"/>
  <c r="H369" i="55"/>
  <c r="H370" i="55"/>
  <c r="H371" i="55"/>
  <c r="H372" i="55"/>
  <c r="H373" i="55"/>
  <c r="H374" i="55"/>
  <c r="H375" i="55"/>
  <c r="H376" i="55"/>
  <c r="H377" i="55"/>
  <c r="H378" i="55"/>
  <c r="H379" i="55"/>
  <c r="H380" i="55"/>
  <c r="H381" i="55"/>
  <c r="I3" i="55"/>
  <c r="I4" i="55"/>
  <c r="I5" i="55"/>
  <c r="I6" i="55"/>
  <c r="I7" i="55"/>
  <c r="I8" i="55"/>
  <c r="I9" i="55"/>
  <c r="I10" i="55"/>
  <c r="I11" i="55"/>
  <c r="I12" i="55"/>
  <c r="I13" i="55"/>
  <c r="I14" i="55"/>
  <c r="I15" i="55"/>
  <c r="I16" i="55"/>
  <c r="I17" i="55"/>
  <c r="I18" i="55"/>
  <c r="I19" i="55"/>
  <c r="I20" i="55"/>
  <c r="I21" i="55"/>
  <c r="I22" i="55"/>
  <c r="I23" i="55"/>
  <c r="I24" i="55"/>
  <c r="I25" i="55"/>
  <c r="I26" i="55"/>
  <c r="I27" i="55"/>
  <c r="I28" i="55"/>
  <c r="I29" i="55"/>
  <c r="I30" i="55"/>
  <c r="I31" i="55"/>
  <c r="I32" i="55"/>
  <c r="I33" i="55"/>
  <c r="I34" i="55"/>
  <c r="I35" i="55"/>
  <c r="I36" i="55"/>
  <c r="I37" i="55"/>
  <c r="I38" i="55"/>
  <c r="I39" i="55"/>
  <c r="I40" i="55"/>
  <c r="I41" i="55"/>
  <c r="I42" i="55"/>
  <c r="I43" i="55"/>
  <c r="I44" i="55"/>
  <c r="I45" i="55"/>
  <c r="I46" i="55"/>
  <c r="I47" i="55"/>
  <c r="I48" i="55"/>
  <c r="I49" i="55"/>
  <c r="I50" i="55"/>
  <c r="I51" i="55"/>
  <c r="I52" i="55"/>
  <c r="I53" i="55"/>
  <c r="I54" i="55"/>
  <c r="I55" i="55"/>
  <c r="I56" i="55"/>
  <c r="I57" i="55"/>
  <c r="I58" i="55"/>
  <c r="I59" i="55"/>
  <c r="I60" i="55"/>
  <c r="I61" i="55"/>
  <c r="I62" i="55"/>
  <c r="I63" i="55"/>
  <c r="I64" i="55"/>
  <c r="I65" i="55"/>
  <c r="I66" i="55"/>
  <c r="I67" i="55"/>
  <c r="I68" i="55"/>
  <c r="I69" i="55"/>
  <c r="I70" i="55"/>
  <c r="I71" i="55"/>
  <c r="I72" i="55"/>
  <c r="I73" i="55"/>
  <c r="I74" i="55"/>
  <c r="I75" i="55"/>
  <c r="I76" i="55"/>
  <c r="I77" i="55"/>
  <c r="I78" i="55"/>
  <c r="I79" i="55"/>
  <c r="I80" i="55"/>
  <c r="I81" i="55"/>
  <c r="I82" i="55"/>
  <c r="I83" i="55"/>
  <c r="I84" i="55"/>
  <c r="I85" i="55"/>
  <c r="I86" i="55"/>
  <c r="I87" i="55"/>
  <c r="I88" i="55"/>
  <c r="I89" i="55"/>
  <c r="I90" i="55"/>
  <c r="I91" i="55"/>
  <c r="I92" i="55"/>
  <c r="I93" i="55"/>
  <c r="I94" i="55"/>
  <c r="I95" i="55"/>
  <c r="I96" i="55"/>
  <c r="I97" i="55"/>
  <c r="I98" i="55"/>
  <c r="I99" i="55"/>
  <c r="I100" i="55"/>
  <c r="I101" i="55"/>
  <c r="I102" i="55"/>
  <c r="I103" i="55"/>
  <c r="I104" i="55"/>
  <c r="I105" i="55"/>
  <c r="I106" i="55"/>
  <c r="I107" i="55"/>
  <c r="I108" i="55"/>
  <c r="I109" i="55"/>
  <c r="I110" i="55"/>
  <c r="I111" i="55"/>
  <c r="I112" i="55"/>
  <c r="I113" i="55"/>
  <c r="I114" i="55"/>
  <c r="I115" i="55"/>
  <c r="I116" i="55"/>
  <c r="I117" i="55"/>
  <c r="I118" i="55"/>
  <c r="I119" i="55"/>
  <c r="I120" i="55"/>
  <c r="I121" i="55"/>
  <c r="I122" i="55"/>
  <c r="I123" i="55"/>
  <c r="I124" i="55"/>
  <c r="I125" i="55"/>
  <c r="I126" i="55"/>
  <c r="I127" i="55"/>
  <c r="I128" i="55"/>
  <c r="I129" i="55"/>
  <c r="I130" i="55"/>
  <c r="I131" i="55"/>
  <c r="I132" i="55"/>
  <c r="I133" i="55"/>
  <c r="I134" i="55"/>
  <c r="I135" i="55"/>
  <c r="I136" i="55"/>
  <c r="I137" i="55"/>
  <c r="I138" i="55"/>
  <c r="I139" i="55"/>
  <c r="I140" i="55"/>
  <c r="I141" i="55"/>
  <c r="I142" i="55"/>
  <c r="I143" i="55"/>
  <c r="I144" i="55"/>
  <c r="I145" i="55"/>
  <c r="I146" i="55"/>
  <c r="I147" i="55"/>
  <c r="I148" i="55"/>
  <c r="I149" i="55"/>
  <c r="I150" i="55"/>
  <c r="I151" i="55"/>
  <c r="I152" i="55"/>
  <c r="I153" i="55"/>
  <c r="I154" i="55"/>
  <c r="I155" i="55"/>
  <c r="I156" i="55"/>
  <c r="I157" i="55"/>
  <c r="I158" i="55"/>
  <c r="I159" i="55"/>
  <c r="I160" i="55"/>
  <c r="I161" i="55"/>
  <c r="I162" i="55"/>
  <c r="I163" i="55"/>
  <c r="I164" i="55"/>
  <c r="I165" i="55"/>
  <c r="I166" i="55"/>
  <c r="I167" i="55"/>
  <c r="I168" i="55"/>
  <c r="I169" i="55"/>
  <c r="I170" i="55"/>
  <c r="I171" i="55"/>
  <c r="I172" i="55"/>
  <c r="I173" i="55"/>
  <c r="I174" i="55"/>
  <c r="I175" i="55"/>
  <c r="I176" i="55"/>
  <c r="I177" i="55"/>
  <c r="I178" i="55"/>
  <c r="I179" i="55"/>
  <c r="I180" i="55"/>
  <c r="I181" i="55"/>
  <c r="I182" i="55"/>
  <c r="I183" i="55"/>
  <c r="I184" i="55"/>
  <c r="I185" i="55"/>
  <c r="I186" i="55"/>
  <c r="I187" i="55"/>
  <c r="I188" i="55"/>
  <c r="I189" i="55"/>
  <c r="I190" i="55"/>
  <c r="I191" i="55"/>
  <c r="I192" i="55"/>
  <c r="I193" i="55"/>
  <c r="I194" i="55"/>
  <c r="I195" i="55"/>
  <c r="I196" i="55"/>
  <c r="I197" i="55"/>
  <c r="I198" i="55"/>
  <c r="I199" i="55"/>
  <c r="I200" i="55"/>
  <c r="I201" i="55"/>
  <c r="I202" i="55"/>
  <c r="I203" i="55"/>
  <c r="I204" i="55"/>
  <c r="I205" i="55"/>
  <c r="I206" i="55"/>
  <c r="I207" i="55"/>
  <c r="I208" i="55"/>
  <c r="I209" i="55"/>
  <c r="I210" i="55"/>
  <c r="I211" i="55"/>
  <c r="I212" i="55"/>
  <c r="I213" i="55"/>
  <c r="I214" i="55"/>
  <c r="I215" i="55"/>
  <c r="I216" i="55"/>
  <c r="I217" i="55"/>
  <c r="I218" i="55"/>
  <c r="I219" i="55"/>
  <c r="I220" i="55"/>
  <c r="I221" i="55"/>
  <c r="I222" i="55"/>
  <c r="I223" i="55"/>
  <c r="I224" i="55"/>
  <c r="I225" i="55"/>
  <c r="I226" i="55"/>
  <c r="I227" i="55"/>
  <c r="I228" i="55"/>
  <c r="I229" i="55"/>
  <c r="I230" i="55"/>
  <c r="I231" i="55"/>
  <c r="I232" i="55"/>
  <c r="I233" i="55"/>
  <c r="I234" i="55"/>
  <c r="I235" i="55"/>
  <c r="I236" i="55"/>
  <c r="I237" i="55"/>
  <c r="I238" i="55"/>
  <c r="I239" i="55"/>
  <c r="I240" i="55"/>
  <c r="I241" i="55"/>
  <c r="I242" i="55"/>
  <c r="I243" i="55"/>
  <c r="I244" i="55"/>
  <c r="I245" i="55"/>
  <c r="I246" i="55"/>
  <c r="I247" i="55"/>
  <c r="I248" i="55"/>
  <c r="I249" i="55"/>
  <c r="I250" i="55"/>
  <c r="I251" i="55"/>
  <c r="I252" i="55"/>
  <c r="I253" i="55"/>
  <c r="I254" i="55"/>
  <c r="I255" i="55"/>
  <c r="I256" i="55"/>
  <c r="I257" i="55"/>
  <c r="I258" i="55"/>
  <c r="I259" i="55"/>
  <c r="I260" i="55"/>
  <c r="I261" i="55"/>
  <c r="I262" i="55"/>
  <c r="I263" i="55"/>
  <c r="I264" i="55"/>
  <c r="I265" i="55"/>
  <c r="I266" i="55"/>
  <c r="I267" i="55"/>
  <c r="I268" i="55"/>
  <c r="I269" i="55"/>
  <c r="I270" i="55"/>
  <c r="I271" i="55"/>
  <c r="I272" i="55"/>
  <c r="I273" i="55"/>
  <c r="I274" i="55"/>
  <c r="I275" i="55"/>
  <c r="I276" i="55"/>
  <c r="I277" i="55"/>
  <c r="I278" i="55"/>
  <c r="I279" i="55"/>
  <c r="I280" i="55"/>
  <c r="I281" i="55"/>
  <c r="I282" i="55"/>
  <c r="I283" i="55"/>
  <c r="I284" i="55"/>
  <c r="I285" i="55"/>
  <c r="I286" i="55"/>
  <c r="I287" i="55"/>
  <c r="I288" i="55"/>
  <c r="I289" i="55"/>
  <c r="I290" i="55"/>
  <c r="I291" i="55"/>
  <c r="I292" i="55"/>
  <c r="I293" i="55"/>
  <c r="I294" i="55"/>
  <c r="I295" i="55"/>
  <c r="I296" i="55"/>
  <c r="I297" i="55"/>
  <c r="I298" i="55"/>
  <c r="I299" i="55"/>
  <c r="I300" i="55"/>
  <c r="I301" i="55"/>
  <c r="I302" i="55"/>
  <c r="I303" i="55"/>
  <c r="I304" i="55"/>
  <c r="I305" i="55"/>
  <c r="I306" i="55"/>
  <c r="I307" i="55"/>
  <c r="I308" i="55"/>
  <c r="I309" i="55"/>
  <c r="I310" i="55"/>
  <c r="I311" i="55"/>
  <c r="I312" i="55"/>
  <c r="I313" i="55"/>
  <c r="I314" i="55"/>
  <c r="I315" i="55"/>
  <c r="I316" i="55"/>
  <c r="I317" i="55"/>
  <c r="I318" i="55"/>
  <c r="I319" i="55"/>
  <c r="I320" i="55"/>
  <c r="I321" i="55"/>
  <c r="I322" i="55"/>
  <c r="I323" i="55"/>
  <c r="I324" i="55"/>
  <c r="I325" i="55"/>
  <c r="I326" i="55"/>
  <c r="I327" i="55"/>
  <c r="I328" i="55"/>
  <c r="I329" i="55"/>
  <c r="I330" i="55"/>
  <c r="I331" i="55"/>
  <c r="I332" i="55"/>
  <c r="I333" i="55"/>
  <c r="I334" i="55"/>
  <c r="I335" i="55"/>
  <c r="I336" i="55"/>
  <c r="I337" i="55"/>
  <c r="I338" i="55"/>
  <c r="I339" i="55"/>
  <c r="I340" i="55"/>
  <c r="I341" i="55"/>
  <c r="I342" i="55"/>
  <c r="I343" i="55"/>
  <c r="I344" i="55"/>
  <c r="I345" i="55"/>
  <c r="I346" i="55"/>
  <c r="I347" i="55"/>
  <c r="I348" i="55"/>
  <c r="I349" i="55"/>
  <c r="I350" i="55"/>
  <c r="I351" i="55"/>
  <c r="I352" i="55"/>
  <c r="I353" i="55"/>
  <c r="I354" i="55"/>
  <c r="I355" i="55"/>
  <c r="I356" i="55"/>
  <c r="I357" i="55"/>
  <c r="I358" i="55"/>
  <c r="I359" i="55"/>
  <c r="I360" i="55"/>
  <c r="I361" i="55"/>
  <c r="I362" i="55"/>
  <c r="I363" i="55"/>
  <c r="I364" i="55"/>
  <c r="I365" i="55"/>
  <c r="I366" i="55"/>
  <c r="I367" i="55"/>
  <c r="I368" i="55"/>
  <c r="I369" i="55"/>
  <c r="I370" i="55"/>
  <c r="I371" i="55"/>
  <c r="I372" i="55"/>
  <c r="I373" i="55"/>
  <c r="I374" i="55"/>
  <c r="I375" i="55"/>
  <c r="I376" i="55"/>
  <c r="I377" i="55"/>
  <c r="I378" i="55"/>
  <c r="I379" i="55"/>
  <c r="I380" i="55"/>
  <c r="I381" i="55"/>
  <c r="K3" i="55"/>
  <c r="J386" i="55"/>
  <c r="J385" i="55" s="1"/>
  <c r="L386" i="55"/>
  <c r="L385" i="55" s="1"/>
  <c r="M386" i="55"/>
  <c r="N4" i="55"/>
  <c r="N5" i="55"/>
  <c r="N6" i="55"/>
  <c r="N7" i="55"/>
  <c r="N8" i="55"/>
  <c r="N9" i="55"/>
  <c r="N10" i="55"/>
  <c r="N11" i="55"/>
  <c r="N12" i="55"/>
  <c r="N13" i="55"/>
  <c r="N14" i="55"/>
  <c r="N15" i="55"/>
  <c r="N16" i="55"/>
  <c r="N17" i="55"/>
  <c r="N18" i="55"/>
  <c r="N19" i="55"/>
  <c r="N20" i="55"/>
  <c r="N21" i="55"/>
  <c r="N22" i="55"/>
  <c r="N23" i="55"/>
  <c r="N24" i="55"/>
  <c r="N25" i="55"/>
  <c r="N27" i="55"/>
  <c r="N28" i="55"/>
  <c r="N29" i="55"/>
  <c r="N30" i="55"/>
  <c r="N31" i="55"/>
  <c r="N32" i="55"/>
  <c r="N33" i="55"/>
  <c r="N34" i="55"/>
  <c r="N35" i="55"/>
  <c r="N36" i="55"/>
  <c r="N37" i="55"/>
  <c r="N38" i="55"/>
  <c r="N39" i="55"/>
  <c r="N40" i="55"/>
  <c r="N41" i="55"/>
  <c r="N42" i="55"/>
  <c r="N43" i="55"/>
  <c r="N44" i="55"/>
  <c r="N45" i="55"/>
  <c r="N46" i="55"/>
  <c r="N47" i="55"/>
  <c r="N48" i="55"/>
  <c r="N49" i="55"/>
  <c r="N50" i="55"/>
  <c r="N51" i="55"/>
  <c r="N52" i="55"/>
  <c r="N53" i="55"/>
  <c r="N54" i="55"/>
  <c r="N55" i="55"/>
  <c r="N56" i="55"/>
  <c r="N57" i="55"/>
  <c r="N58" i="55"/>
  <c r="N59" i="55"/>
  <c r="N60" i="55"/>
  <c r="N61" i="55"/>
  <c r="N62" i="55"/>
  <c r="N63" i="55"/>
  <c r="N64" i="55"/>
  <c r="N65" i="55"/>
  <c r="N66" i="55"/>
  <c r="N67" i="55"/>
  <c r="N68" i="55"/>
  <c r="N69" i="55"/>
  <c r="N70" i="55"/>
  <c r="N71" i="55"/>
  <c r="N72" i="55"/>
  <c r="N73" i="55"/>
  <c r="N74" i="55"/>
  <c r="N75" i="55"/>
  <c r="N76" i="55"/>
  <c r="N77" i="55"/>
  <c r="N78" i="55"/>
  <c r="N79" i="55"/>
  <c r="N80" i="55"/>
  <c r="N81" i="55"/>
  <c r="N82" i="55"/>
  <c r="N83" i="55"/>
  <c r="N84" i="55"/>
  <c r="N85" i="55"/>
  <c r="N86" i="55"/>
  <c r="N87" i="55"/>
  <c r="N88" i="55"/>
  <c r="N89" i="55"/>
  <c r="N90" i="55"/>
  <c r="N91" i="55"/>
  <c r="N92" i="55"/>
  <c r="N93" i="55"/>
  <c r="N94" i="55"/>
  <c r="N95" i="55"/>
  <c r="N96" i="55"/>
  <c r="N97" i="55"/>
  <c r="N98" i="55"/>
  <c r="N99" i="55"/>
  <c r="N100" i="55"/>
  <c r="N101" i="55"/>
  <c r="N102" i="55"/>
  <c r="N103" i="55"/>
  <c r="N104" i="55"/>
  <c r="N105" i="55"/>
  <c r="N106" i="55"/>
  <c r="N107" i="55"/>
  <c r="N108" i="55"/>
  <c r="N109" i="55"/>
  <c r="N110" i="55"/>
  <c r="N111" i="55"/>
  <c r="N112" i="55"/>
  <c r="N113" i="55"/>
  <c r="N114" i="55"/>
  <c r="N115" i="55"/>
  <c r="N116" i="55"/>
  <c r="N117" i="55"/>
  <c r="N118" i="55"/>
  <c r="N119" i="55"/>
  <c r="N120" i="55"/>
  <c r="N121" i="55"/>
  <c r="N122" i="55"/>
  <c r="N123" i="55"/>
  <c r="N124" i="55"/>
  <c r="N125" i="55"/>
  <c r="N126" i="55"/>
  <c r="N127" i="55"/>
  <c r="N128" i="55"/>
  <c r="N129" i="55"/>
  <c r="N130" i="55"/>
  <c r="N131" i="55"/>
  <c r="N132" i="55"/>
  <c r="N133" i="55"/>
  <c r="N134" i="55"/>
  <c r="N135" i="55"/>
  <c r="N136" i="55"/>
  <c r="N137" i="55"/>
  <c r="N138" i="55"/>
  <c r="N139" i="55"/>
  <c r="N140" i="55"/>
  <c r="N141" i="55"/>
  <c r="N142" i="55"/>
  <c r="N143" i="55"/>
  <c r="N144" i="55"/>
  <c r="N145" i="55"/>
  <c r="N146" i="55"/>
  <c r="N147" i="55"/>
  <c r="N148" i="55"/>
  <c r="N149" i="55"/>
  <c r="N150" i="55"/>
  <c r="N151" i="55"/>
  <c r="N152" i="55"/>
  <c r="N153" i="55"/>
  <c r="N154" i="55"/>
  <c r="N155" i="55"/>
  <c r="N156" i="55"/>
  <c r="N157" i="55"/>
  <c r="N158" i="55"/>
  <c r="N159" i="55"/>
  <c r="N160" i="55"/>
  <c r="N161" i="55"/>
  <c r="N162" i="55"/>
  <c r="N163" i="55"/>
  <c r="N164" i="55"/>
  <c r="N165" i="55"/>
  <c r="N166" i="55"/>
  <c r="N167" i="55"/>
  <c r="N168" i="55"/>
  <c r="N169" i="55"/>
  <c r="N170" i="55"/>
  <c r="N171" i="55"/>
  <c r="N172" i="55"/>
  <c r="N173" i="55"/>
  <c r="N174" i="55"/>
  <c r="N175" i="55"/>
  <c r="N176" i="55"/>
  <c r="N177" i="55"/>
  <c r="N178" i="55"/>
  <c r="N179" i="55"/>
  <c r="N180" i="55"/>
  <c r="N181" i="55"/>
  <c r="N182" i="55"/>
  <c r="N183" i="55"/>
  <c r="N184" i="55"/>
  <c r="N185" i="55"/>
  <c r="N186" i="55"/>
  <c r="N187" i="55"/>
  <c r="N188" i="55"/>
  <c r="N189" i="55"/>
  <c r="N190" i="55"/>
  <c r="N191" i="55"/>
  <c r="N192" i="55"/>
  <c r="N193" i="55"/>
  <c r="N194" i="55"/>
  <c r="N195" i="55"/>
  <c r="N196" i="55"/>
  <c r="N197" i="55"/>
  <c r="N198" i="55"/>
  <c r="N199" i="55"/>
  <c r="N200" i="55"/>
  <c r="N201" i="55"/>
  <c r="N202" i="55"/>
  <c r="N203" i="55"/>
  <c r="N204" i="55"/>
  <c r="N205" i="55"/>
  <c r="N206" i="55"/>
  <c r="N207" i="55"/>
  <c r="N208" i="55"/>
  <c r="N209" i="55"/>
  <c r="N210" i="55"/>
  <c r="N211" i="55"/>
  <c r="N212" i="55"/>
  <c r="N213" i="55"/>
  <c r="N214" i="55"/>
  <c r="N215" i="55"/>
  <c r="N216" i="55"/>
  <c r="N217" i="55"/>
  <c r="N218" i="55"/>
  <c r="N219" i="55"/>
  <c r="N220" i="55"/>
  <c r="N221" i="55"/>
  <c r="N222" i="55"/>
  <c r="N223" i="55"/>
  <c r="N224" i="55"/>
  <c r="N225" i="55"/>
  <c r="N226" i="55"/>
  <c r="N227" i="55"/>
  <c r="N228" i="55"/>
  <c r="N229" i="55"/>
  <c r="N230" i="55"/>
  <c r="N231" i="55"/>
  <c r="N232" i="55"/>
  <c r="N233" i="55"/>
  <c r="N234" i="55"/>
  <c r="N235" i="55"/>
  <c r="N236" i="55"/>
  <c r="N237" i="55"/>
  <c r="N238" i="55"/>
  <c r="N239" i="55"/>
  <c r="N240" i="55"/>
  <c r="N241" i="55"/>
  <c r="N242" i="55"/>
  <c r="N243" i="55"/>
  <c r="N244" i="55"/>
  <c r="N245" i="55"/>
  <c r="N246" i="55"/>
  <c r="N247" i="55"/>
  <c r="N248" i="55"/>
  <c r="N249" i="55"/>
  <c r="N250" i="55"/>
  <c r="N251" i="55"/>
  <c r="N252" i="55"/>
  <c r="N253" i="55"/>
  <c r="N254" i="55"/>
  <c r="N255" i="55"/>
  <c r="N256" i="55"/>
  <c r="N257" i="55"/>
  <c r="N258" i="55"/>
  <c r="N259" i="55"/>
  <c r="N260" i="55"/>
  <c r="N261" i="55"/>
  <c r="N262" i="55"/>
  <c r="N263" i="55"/>
  <c r="N264" i="55"/>
  <c r="N265" i="55"/>
  <c r="N266" i="55"/>
  <c r="N267" i="55"/>
  <c r="N268" i="55"/>
  <c r="N269" i="55"/>
  <c r="N270" i="55"/>
  <c r="N271" i="55"/>
  <c r="N272" i="55"/>
  <c r="N273" i="55"/>
  <c r="N274" i="55"/>
  <c r="N275" i="55"/>
  <c r="N276" i="55"/>
  <c r="N277" i="55"/>
  <c r="N278" i="55"/>
  <c r="N279" i="55"/>
  <c r="N280" i="55"/>
  <c r="N281" i="55"/>
  <c r="N282" i="55"/>
  <c r="N283" i="55"/>
  <c r="N284" i="55"/>
  <c r="N285" i="55"/>
  <c r="N286" i="55"/>
  <c r="N287" i="55"/>
  <c r="N288" i="55"/>
  <c r="N289" i="55"/>
  <c r="N290" i="55"/>
  <c r="N291" i="55"/>
  <c r="N292" i="55"/>
  <c r="N293" i="55"/>
  <c r="N294" i="55"/>
  <c r="N295" i="55"/>
  <c r="N296" i="55"/>
  <c r="N297" i="55"/>
  <c r="N298" i="55"/>
  <c r="N299" i="55"/>
  <c r="N300" i="55"/>
  <c r="N301" i="55"/>
  <c r="N302" i="55"/>
  <c r="N303" i="55"/>
  <c r="N304" i="55"/>
  <c r="N305" i="55"/>
  <c r="N306" i="55"/>
  <c r="N307" i="55"/>
  <c r="N308" i="55"/>
  <c r="N309" i="55"/>
  <c r="N310" i="55"/>
  <c r="N311" i="55"/>
  <c r="N312" i="55"/>
  <c r="N313" i="55"/>
  <c r="N314" i="55"/>
  <c r="N315" i="55"/>
  <c r="N316" i="55"/>
  <c r="N317" i="55"/>
  <c r="N318" i="55"/>
  <c r="N319" i="55"/>
  <c r="N320" i="55"/>
  <c r="N321" i="55"/>
  <c r="N322" i="55"/>
  <c r="N323" i="55"/>
  <c r="N324" i="55"/>
  <c r="N325" i="55"/>
  <c r="N326" i="55"/>
  <c r="N327" i="55"/>
  <c r="N328" i="55"/>
  <c r="N329" i="55"/>
  <c r="N330" i="55"/>
  <c r="N331" i="55"/>
  <c r="N332" i="55"/>
  <c r="N333" i="55"/>
  <c r="N334" i="55"/>
  <c r="N335" i="55"/>
  <c r="N336" i="55"/>
  <c r="N337" i="55"/>
  <c r="N338" i="55"/>
  <c r="N339" i="55"/>
  <c r="N340" i="55"/>
  <c r="N341" i="55"/>
  <c r="N342" i="55"/>
  <c r="N343" i="55"/>
  <c r="N344" i="55"/>
  <c r="N345" i="55"/>
  <c r="N346" i="55"/>
  <c r="N347" i="55"/>
  <c r="N348" i="55"/>
  <c r="N349" i="55"/>
  <c r="N350" i="55"/>
  <c r="N351" i="55"/>
  <c r="N352" i="55"/>
  <c r="N353" i="55"/>
  <c r="N354" i="55"/>
  <c r="N355" i="55"/>
  <c r="N356" i="55"/>
  <c r="N357" i="55"/>
  <c r="N358" i="55"/>
  <c r="N359" i="55"/>
  <c r="N360" i="55"/>
  <c r="N361" i="55"/>
  <c r="N362" i="55"/>
  <c r="N363" i="55"/>
  <c r="N364" i="55"/>
  <c r="N365" i="55"/>
  <c r="N366" i="55"/>
  <c r="N367" i="55"/>
  <c r="N368" i="55"/>
  <c r="N369" i="55"/>
  <c r="N370" i="55"/>
  <c r="N371" i="55"/>
  <c r="N372" i="55"/>
  <c r="N373" i="55"/>
  <c r="N374" i="55"/>
  <c r="N375" i="55"/>
  <c r="N376" i="55"/>
  <c r="N377" i="55"/>
  <c r="N378" i="55"/>
  <c r="N379" i="55"/>
  <c r="N380" i="55"/>
  <c r="N3" i="55"/>
  <c r="N381" i="55"/>
  <c r="N382" i="55"/>
  <c r="K4" i="55"/>
  <c r="K5" i="55"/>
  <c r="K6" i="55"/>
  <c r="K7" i="55"/>
  <c r="K8" i="55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  <c r="K24" i="55"/>
  <c r="K25" i="55"/>
  <c r="K26" i="55"/>
  <c r="K27" i="55"/>
  <c r="K141" i="55"/>
  <c r="K142" i="55"/>
  <c r="K143" i="55"/>
  <c r="K144" i="55"/>
  <c r="K145" i="55"/>
  <c r="K146" i="55"/>
  <c r="K147" i="55"/>
  <c r="K148" i="55"/>
  <c r="K149" i="55"/>
  <c r="K150" i="55"/>
  <c r="K323" i="55"/>
  <c r="K324" i="55"/>
  <c r="K325" i="55"/>
  <c r="K326" i="55"/>
  <c r="K327" i="55"/>
  <c r="K328" i="55"/>
  <c r="K329" i="55"/>
  <c r="K330" i="55"/>
  <c r="K331" i="55"/>
  <c r="K332" i="55"/>
  <c r="K333" i="55"/>
  <c r="K334" i="55"/>
  <c r="K335" i="55"/>
  <c r="K336" i="55"/>
  <c r="K337" i="55"/>
  <c r="K338" i="55"/>
  <c r="K339" i="55"/>
  <c r="K340" i="55"/>
  <c r="K341" i="55"/>
  <c r="K342" i="55"/>
  <c r="K343" i="55"/>
  <c r="K344" i="55"/>
  <c r="K345" i="55"/>
  <c r="K346" i="55"/>
  <c r="K347" i="55"/>
  <c r="K348" i="55"/>
  <c r="K349" i="55"/>
  <c r="K350" i="55"/>
  <c r="K351" i="55"/>
  <c r="K352" i="55"/>
  <c r="K353" i="55"/>
  <c r="K354" i="55"/>
  <c r="K355" i="55"/>
  <c r="K356" i="55"/>
  <c r="K357" i="55"/>
  <c r="K358" i="55"/>
  <c r="K359" i="55"/>
  <c r="K360" i="55"/>
  <c r="K361" i="55"/>
  <c r="K362" i="55"/>
  <c r="K363" i="55"/>
  <c r="K364" i="55"/>
  <c r="K365" i="55"/>
  <c r="K366" i="55"/>
  <c r="K367" i="55"/>
  <c r="K368" i="55"/>
  <c r="K369" i="55"/>
  <c r="K370" i="55"/>
  <c r="K371" i="55"/>
  <c r="K372" i="55"/>
  <c r="K373" i="55"/>
  <c r="K374" i="55"/>
  <c r="K375" i="55"/>
  <c r="K376" i="55"/>
  <c r="K377" i="55"/>
  <c r="K378" i="55"/>
  <c r="K379" i="55"/>
  <c r="H382" i="55"/>
  <c r="I382" i="55"/>
  <c r="K382" i="55"/>
  <c r="H383" i="55"/>
  <c r="I383" i="55"/>
  <c r="K383" i="55"/>
  <c r="N383" i="55"/>
  <c r="W33" i="3"/>
  <c r="W31" i="3"/>
  <c r="M385" i="55"/>
  <c r="H384" i="55"/>
  <c r="I384" i="55"/>
  <c r="K384" i="55"/>
  <c r="N384" i="55"/>
  <c r="H387" i="55"/>
  <c r="I387" i="55"/>
  <c r="K387" i="55"/>
  <c r="N387" i="55"/>
  <c r="H388" i="55"/>
  <c r="I388" i="55"/>
  <c r="K388" i="55"/>
  <c r="N388" i="55"/>
  <c r="H389" i="55"/>
  <c r="I389" i="55"/>
  <c r="K389" i="55"/>
  <c r="N389" i="55"/>
  <c r="H390" i="55"/>
  <c r="I390" i="55"/>
  <c r="K390" i="55"/>
  <c r="N390" i="55"/>
  <c r="H391" i="55"/>
  <c r="I391" i="55"/>
  <c r="K391" i="55"/>
  <c r="N391" i="55"/>
  <c r="H392" i="55"/>
  <c r="I392" i="55"/>
  <c r="K392" i="55"/>
  <c r="N392" i="55"/>
  <c r="H393" i="55"/>
  <c r="I393" i="55"/>
  <c r="K393" i="55"/>
  <c r="N393" i="55"/>
  <c r="H394" i="55"/>
  <c r="I394" i="55"/>
  <c r="K394" i="55"/>
  <c r="N394" i="55"/>
  <c r="H395" i="55"/>
  <c r="I395" i="55"/>
  <c r="K395" i="55"/>
  <c r="N395" i="55"/>
  <c r="H396" i="55"/>
  <c r="I396" i="55"/>
  <c r="K396" i="55"/>
  <c r="N396" i="55"/>
  <c r="H397" i="55"/>
  <c r="I397" i="55"/>
  <c r="K397" i="55"/>
  <c r="N397" i="55"/>
  <c r="H398" i="55"/>
  <c r="I398" i="55"/>
  <c r="K398" i="55"/>
  <c r="N398" i="55"/>
  <c r="H399" i="55"/>
  <c r="I399" i="55"/>
  <c r="K399" i="55"/>
  <c r="N399" i="55"/>
  <c r="H400" i="55"/>
  <c r="I400" i="55"/>
  <c r="K400" i="55"/>
  <c r="N400" i="55"/>
  <c r="H401" i="55"/>
  <c r="I401" i="55"/>
  <c r="K401" i="55"/>
  <c r="N401" i="55"/>
  <c r="H402" i="55"/>
  <c r="I402" i="55"/>
  <c r="K402" i="55"/>
  <c r="N402" i="55"/>
  <c r="H403" i="55"/>
  <c r="I403" i="55"/>
  <c r="K403" i="55"/>
  <c r="N403" i="55"/>
  <c r="H404" i="55"/>
  <c r="I404" i="55"/>
  <c r="K404" i="55"/>
  <c r="N404" i="55"/>
  <c r="H405" i="55"/>
  <c r="I405" i="55"/>
  <c r="K405" i="55"/>
  <c r="N405" i="55"/>
  <c r="H406" i="55"/>
  <c r="I406" i="55"/>
  <c r="K406" i="55"/>
  <c r="N406" i="55"/>
  <c r="H407" i="55"/>
  <c r="I407" i="55"/>
  <c r="K407" i="55"/>
  <c r="N407" i="55"/>
  <c r="H408" i="55"/>
  <c r="I408" i="55"/>
  <c r="K408" i="55"/>
  <c r="N408" i="55"/>
  <c r="H409" i="55"/>
  <c r="I409" i="55"/>
  <c r="K409" i="55"/>
  <c r="N409" i="55"/>
  <c r="H410" i="55"/>
  <c r="I410" i="55"/>
  <c r="K410" i="55"/>
  <c r="N410" i="55"/>
  <c r="H411" i="55"/>
  <c r="I411" i="55"/>
  <c r="K411" i="55"/>
  <c r="N411" i="55"/>
  <c r="H412" i="55"/>
  <c r="I412" i="55"/>
  <c r="K412" i="55"/>
  <c r="N412" i="55"/>
  <c r="H413" i="55"/>
  <c r="I413" i="55"/>
  <c r="K413" i="55"/>
  <c r="N413" i="55"/>
  <c r="K461" i="55"/>
  <c r="K460" i="55"/>
  <c r="K459" i="55"/>
  <c r="K458" i="55"/>
  <c r="K457" i="55"/>
  <c r="K456" i="55"/>
  <c r="K455" i="55"/>
  <c r="K454" i="55"/>
  <c r="K453" i="55"/>
  <c r="K452" i="55"/>
  <c r="K451" i="55"/>
  <c r="K450" i="55"/>
  <c r="K449" i="55"/>
  <c r="K448" i="55"/>
  <c r="K447" i="55"/>
  <c r="K446" i="55"/>
  <c r="K445" i="55"/>
  <c r="K444" i="55"/>
  <c r="K443" i="55"/>
  <c r="K442" i="55"/>
  <c r="K441" i="55"/>
  <c r="K440" i="55"/>
  <c r="K439" i="55"/>
  <c r="K438" i="55"/>
  <c r="K437" i="55"/>
  <c r="K436" i="55"/>
  <c r="K435" i="55"/>
  <c r="K434" i="55"/>
  <c r="K433" i="55"/>
  <c r="K432" i="55"/>
  <c r="K431" i="55"/>
  <c r="K430" i="55"/>
  <c r="K429" i="55"/>
  <c r="K428" i="55"/>
  <c r="K427" i="55"/>
  <c r="K426" i="55"/>
  <c r="K425" i="55"/>
  <c r="K424" i="55"/>
  <c r="K423" i="55"/>
  <c r="K422" i="55"/>
  <c r="K421" i="55"/>
  <c r="K420" i="55"/>
  <c r="K419" i="55"/>
  <c r="K418" i="55"/>
  <c r="K417" i="55"/>
  <c r="K416" i="55"/>
  <c r="K415" i="55"/>
  <c r="K414" i="55"/>
  <c r="D25" i="22"/>
  <c r="D26" i="22" s="1"/>
  <c r="D27" i="22" s="1"/>
  <c r="C25" i="22"/>
  <c r="O37" i="3" s="1"/>
  <c r="W37" i="3" s="1"/>
  <c r="AB37" i="3" s="1"/>
  <c r="C55" i="19"/>
  <c r="O35" i="3" s="1"/>
  <c r="W35" i="3" s="1"/>
  <c r="AB33" i="3"/>
  <c r="D19" i="49"/>
  <c r="W45" i="3" s="1"/>
  <c r="AB45" i="3" s="1"/>
  <c r="D55" i="19"/>
  <c r="D56" i="19" s="1"/>
  <c r="W39" i="3"/>
  <c r="D34" i="50"/>
  <c r="E32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E9" i="50"/>
  <c r="E8" i="50"/>
  <c r="E7" i="50"/>
  <c r="E6" i="50"/>
  <c r="E5" i="50"/>
  <c r="E4" i="50"/>
  <c r="E3" i="50"/>
  <c r="D9" i="45"/>
  <c r="W43" i="3" s="1"/>
  <c r="Y4" i="3"/>
  <c r="W29" i="3"/>
  <c r="W41" i="3"/>
  <c r="E9" i="47"/>
  <c r="E9" i="46"/>
  <c r="AB31" i="3"/>
  <c r="AB35" i="3" l="1"/>
  <c r="C28" i="57"/>
  <c r="H386" i="55"/>
  <c r="H462" i="55" s="1"/>
  <c r="I386" i="55"/>
  <c r="K386" i="55"/>
  <c r="W25" i="3" s="1"/>
  <c r="N386" i="55"/>
  <c r="H385" i="55"/>
  <c r="O21" i="3" s="1"/>
  <c r="W21" i="3"/>
  <c r="C368" i="56" s="1"/>
  <c r="D57" i="19"/>
  <c r="N385" i="55" l="1"/>
  <c r="O27" i="3" s="1"/>
  <c r="N462" i="55"/>
  <c r="W23" i="3"/>
  <c r="I288" i="56" s="1"/>
  <c r="I462" i="55"/>
  <c r="I385" i="55"/>
  <c r="O23" i="3" s="1"/>
  <c r="K385" i="55"/>
  <c r="O25" i="3" s="1"/>
  <c r="W27" i="3"/>
  <c r="W50" i="3"/>
  <c r="AB27" i="3" l="1"/>
  <c r="AB50" i="3" s="1"/>
  <c r="F9" i="3" s="1"/>
  <c r="U368" i="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ebaba</author>
  </authors>
  <commentList>
    <comment ref="AF8" authorId="0" shapeId="0" xr:uid="{00000000-0006-0000-0000-000001000000}">
      <text>
        <r>
          <rPr>
            <b/>
            <sz val="9"/>
            <color indexed="81"/>
            <rFont val="MS Gothic"/>
            <family val="3"/>
          </rPr>
          <t>末日の日付を
入力して下さい。</t>
        </r>
      </text>
    </comment>
  </commentList>
</comments>
</file>

<file path=xl/sharedStrings.xml><?xml version="1.0" encoding="utf-8"?>
<sst xmlns="http://schemas.openxmlformats.org/spreadsheetml/2006/main" count="5957" uniqueCount="640">
  <si>
    <t>Bill Lading</t>
  </si>
  <si>
    <t>ESC Cleaning Charge</t>
  </si>
  <si>
    <t>Manifest VIN Number</t>
  </si>
  <si>
    <t>御中</t>
  </si>
  <si>
    <t>期間</t>
  </si>
  <si>
    <t>Quantity</t>
  </si>
  <si>
    <t>Amount</t>
  </si>
  <si>
    <t>請　求　書</t>
  </si>
  <si>
    <t>No.</t>
  </si>
  <si>
    <t>請求金額</t>
  </si>
  <si>
    <t>円</t>
  </si>
  <si>
    <t>Item</t>
  </si>
  <si>
    <t>Cost/unit</t>
  </si>
  <si>
    <t>Tax</t>
  </si>
  <si>
    <t>Notes</t>
  </si>
  <si>
    <t>MAF</t>
  </si>
  <si>
    <t>free</t>
  </si>
  <si>
    <t>JAAI Inspection Fee for use</t>
  </si>
  <si>
    <t>Details as per attached sheet</t>
  </si>
  <si>
    <t xml:space="preserve"> - E. &amp; O. E. -</t>
  </si>
  <si>
    <t>S.Total</t>
  </si>
  <si>
    <t>PLEASE REMIT TO</t>
  </si>
  <si>
    <t>銀行名：</t>
  </si>
  <si>
    <t>口座番号：</t>
  </si>
  <si>
    <t>口座名義：</t>
  </si>
  <si>
    <t>No</t>
  </si>
  <si>
    <t>Contents</t>
  </si>
  <si>
    <t>Total</t>
  </si>
  <si>
    <t xml:space="preserve">  Fee</t>
  </si>
  <si>
    <t>Make of Vehicle</t>
  </si>
  <si>
    <t>Model of Vehicle</t>
  </si>
  <si>
    <t>Port Load</t>
  </si>
  <si>
    <t>Shipping Chg.</t>
  </si>
  <si>
    <t>Maf inspection</t>
  </si>
  <si>
    <t>Chassis No.</t>
  </si>
  <si>
    <t>E2E</t>
  </si>
  <si>
    <t>Total</t>
    <phoneticPr fontId="5" type="noConversion"/>
  </si>
  <si>
    <t>Chassis No.</t>
    <phoneticPr fontId="5" type="noConversion"/>
  </si>
  <si>
    <t>Destination</t>
    <phoneticPr fontId="5" type="noConversion"/>
  </si>
  <si>
    <t>Fee</t>
    <phoneticPr fontId="5" type="noConversion"/>
  </si>
  <si>
    <t>Transportation Fee</t>
    <phoneticPr fontId="10"/>
  </si>
  <si>
    <t>Total</t>
    <phoneticPr fontId="5" type="noConversion"/>
  </si>
  <si>
    <t>Import</t>
    <phoneticPr fontId="10"/>
  </si>
  <si>
    <t>非課税</t>
    <rPh sb="0" eb="3">
      <t>ひかぜい</t>
    </rPh>
    <phoneticPr fontId="5" type="noConversion"/>
  </si>
  <si>
    <t>Import</t>
    <phoneticPr fontId="1"/>
  </si>
  <si>
    <t>Shipping</t>
    <phoneticPr fontId="1"/>
  </si>
  <si>
    <t>Storage</t>
  </si>
  <si>
    <t>Fee</t>
  </si>
  <si>
    <t>非課税</t>
  </si>
  <si>
    <t>RWI Fee for use</t>
  </si>
  <si>
    <t>Transportation Fee</t>
  </si>
  <si>
    <t>Radiation Records</t>
  </si>
  <si>
    <t>ATJ SHIPPING MANIFEST</t>
  </si>
  <si>
    <t>MAF Sticker #</t>
  </si>
  <si>
    <t>Interior</t>
  </si>
  <si>
    <t/>
  </si>
  <si>
    <t>Japan Forwarding Agency株式会社</t>
  </si>
  <si>
    <t>Tel: 0438-36-0066</t>
  </si>
  <si>
    <t>普通　０１３７１１２</t>
  </si>
  <si>
    <t>Japan Forwarding Agency（カ</t>
  </si>
  <si>
    <t>TAX 8%</t>
  </si>
  <si>
    <t>Other</t>
    <phoneticPr fontId="1"/>
  </si>
  <si>
    <t>Other</t>
    <phoneticPr fontId="10"/>
  </si>
  <si>
    <t xml:space="preserve"> Advance payment</t>
    <phoneticPr fontId="10"/>
  </si>
  <si>
    <t>JEVIC</t>
    <phoneticPr fontId="10"/>
  </si>
  <si>
    <r>
      <t>J</t>
    </r>
    <r>
      <rPr>
        <sz val="10"/>
        <rFont val="Arial"/>
        <family val="2"/>
      </rPr>
      <t>EVIC Uganda Inspection Fee</t>
    </r>
    <phoneticPr fontId="5" type="noConversion"/>
  </si>
  <si>
    <t>JEVIC Administration Fee</t>
    <phoneticPr fontId="5" type="noConversion"/>
  </si>
  <si>
    <r>
      <t>T</t>
    </r>
    <r>
      <rPr>
        <sz val="10"/>
        <rFont val="MS Gothic"/>
        <family val="3"/>
      </rPr>
      <t>ax Free</t>
    </r>
    <phoneticPr fontId="5" type="noConversion"/>
  </si>
  <si>
    <t>Including Tax</t>
    <phoneticPr fontId="5" type="noConversion"/>
  </si>
  <si>
    <t>JEVIC</t>
    <phoneticPr fontId="9"/>
  </si>
  <si>
    <t>Including
Tax</t>
    <phoneticPr fontId="9"/>
  </si>
  <si>
    <t>Rental Fee for Inspection Lane</t>
    <phoneticPr fontId="5" type="noConversion"/>
  </si>
  <si>
    <t>Heat Treatment</t>
  </si>
  <si>
    <t>Radiation Records</t>
    <phoneticPr fontId="1"/>
  </si>
  <si>
    <t>Kisarazu</t>
  </si>
  <si>
    <t>Mombasa</t>
  </si>
  <si>
    <t>Dar Es Salaam</t>
  </si>
  <si>
    <t>Yokohama</t>
  </si>
  <si>
    <t>Kenya</t>
  </si>
  <si>
    <t>JAMAICA</t>
    <phoneticPr fontId="5" type="noConversion"/>
  </si>
  <si>
    <t>ZAMBIA</t>
    <phoneticPr fontId="5" type="noConversion"/>
  </si>
  <si>
    <t>Draining Gasolin</t>
  </si>
  <si>
    <t>NT31-314251</t>
  </si>
  <si>
    <t>GP3-003357</t>
  </si>
  <si>
    <t>GF8W-0001453</t>
  </si>
  <si>
    <t>ACU30-0117938</t>
  </si>
  <si>
    <t>WVGZZZ5NZCW039210</t>
  </si>
  <si>
    <t>WDD2040482A685918</t>
  </si>
  <si>
    <t>ZVW30-5435588</t>
  </si>
  <si>
    <t>GP7-003212</t>
  </si>
  <si>
    <t>K13-024739</t>
  </si>
  <si>
    <t>TRJ150-0020914</t>
  </si>
  <si>
    <t>URJ202-4068573</t>
  </si>
  <si>
    <t>WBAVL32050VT41101</t>
  </si>
  <si>
    <t>BR9-070683</t>
  </si>
  <si>
    <t>NSP120-2040004</t>
  </si>
  <si>
    <t>TRJ150-0073709</t>
  </si>
  <si>
    <t>WVWZZZ3CZCP047187</t>
  </si>
  <si>
    <t>E11-745120</t>
  </si>
  <si>
    <t>ACA33-5128484</t>
  </si>
  <si>
    <t>GP3-015491</t>
  </si>
  <si>
    <t>WBAVL32070VT41858</t>
  </si>
  <si>
    <t>ZRR70-0289299</t>
  </si>
  <si>
    <t>ZRR70-0366093</t>
  </si>
  <si>
    <t>Kawasaki</t>
  </si>
  <si>
    <t>GRJ151-0002594</t>
  </si>
  <si>
    <t>RM4-1003936</t>
  </si>
  <si>
    <t>TRJ150-0039191</t>
  </si>
  <si>
    <t>TRJ150-0076693</t>
  </si>
  <si>
    <t>WDD2120472A592168</t>
  </si>
  <si>
    <t>RR1-1108876</t>
  </si>
  <si>
    <t>WVWZZZ3CZCP036673</t>
  </si>
  <si>
    <t>1J8GE39108L537841</t>
  </si>
  <si>
    <t>AK12-902531</t>
  </si>
  <si>
    <t>AZR60-0332606</t>
  </si>
  <si>
    <t>AZR60-0355565</t>
  </si>
  <si>
    <t>AZR60-0371416</t>
  </si>
  <si>
    <t>AZR60-3023928</t>
  </si>
  <si>
    <t>BL5FW-118872</t>
  </si>
  <si>
    <t>BLEFP-103165</t>
  </si>
  <si>
    <t>BLEFW-106973</t>
  </si>
  <si>
    <t>BLEFW-115073</t>
  </si>
  <si>
    <t>BP5-061495</t>
  </si>
  <si>
    <t>BP5-129085</t>
  </si>
  <si>
    <t>BR9-043154</t>
  </si>
  <si>
    <t>BYEFP-106093</t>
  </si>
  <si>
    <t>C11-041207</t>
  </si>
  <si>
    <t>C11-108154</t>
  </si>
  <si>
    <t>C11-217892</t>
  </si>
  <si>
    <t>C11-222590</t>
  </si>
  <si>
    <t>C11-358395</t>
  </si>
  <si>
    <t>CW5W-0020502</t>
  </si>
  <si>
    <t>CW5W-0104355</t>
  </si>
  <si>
    <t>CY4A-0103564</t>
  </si>
  <si>
    <t>CY4A-0109956</t>
  </si>
  <si>
    <t>DY3W-454979</t>
  </si>
  <si>
    <t>DY3W-506339</t>
  </si>
  <si>
    <t>E11-368132</t>
  </si>
  <si>
    <t>E11-495637</t>
  </si>
  <si>
    <t>E12-198050</t>
  </si>
  <si>
    <t>FD1-1007480</t>
  </si>
  <si>
    <t>GD1-2305119</t>
  </si>
  <si>
    <t>GE6-1053431</t>
  </si>
  <si>
    <t>GE6-1071278</t>
  </si>
  <si>
    <t>GE6-1074911</t>
  </si>
  <si>
    <t>GE6-1090738</t>
  </si>
  <si>
    <t>GE6-1328070</t>
  </si>
  <si>
    <t>GE6-1406708</t>
  </si>
  <si>
    <t>GF7W-0100125</t>
  </si>
  <si>
    <t>GH2-007469</t>
  </si>
  <si>
    <t>GH2-007554</t>
  </si>
  <si>
    <t>GH2-020186</t>
  </si>
  <si>
    <t>GH5FS-200635</t>
  </si>
  <si>
    <t>GH8-005759</t>
  </si>
  <si>
    <t>GJ2FP-111411</t>
  </si>
  <si>
    <t>GP1-1070234</t>
  </si>
  <si>
    <t>GP1-1204774</t>
  </si>
  <si>
    <t>J10-095428</t>
  </si>
  <si>
    <t>KEEFW-118524</t>
  </si>
  <si>
    <t>KG11-029653</t>
  </si>
  <si>
    <t>KG11-034787</t>
  </si>
  <si>
    <t>NCP91-0003742</t>
  </si>
  <si>
    <t>NHP10-2265247</t>
  </si>
  <si>
    <t>NZE141-9093210</t>
  </si>
  <si>
    <t>NZE151-1044752</t>
  </si>
  <si>
    <t>RN6-1033961</t>
  </si>
  <si>
    <t>RN6-1085204</t>
  </si>
  <si>
    <t>RN6-1093347</t>
  </si>
  <si>
    <t>SC11-071011</t>
  </si>
  <si>
    <t>SC11-135565</t>
  </si>
  <si>
    <t>SC11-255735</t>
  </si>
  <si>
    <t>SC11-312542</t>
  </si>
  <si>
    <t>SCP90-2008970</t>
  </si>
  <si>
    <t>SCP90-2055027</t>
  </si>
  <si>
    <t>SCP90-5124200</t>
  </si>
  <si>
    <t>TRH200-0135712</t>
  </si>
  <si>
    <t>TRH200-5010666</t>
  </si>
  <si>
    <t>WAUZZZ8K8BA143683</t>
  </si>
  <si>
    <t>WAUZZZ8P2AA096418</t>
  </si>
  <si>
    <t>WAUZZZ8X9BB053092</t>
  </si>
  <si>
    <t>WBAPC72020WG62459</t>
  </si>
  <si>
    <t>WBAPG56060NM15645</t>
  </si>
  <si>
    <t>WBAWB72060P175934</t>
  </si>
  <si>
    <t>WDD2120592A738276</t>
  </si>
  <si>
    <t>WVGZZZ5NZ9W018781</t>
  </si>
  <si>
    <t>WVWZZZ1KZ7W267567</t>
  </si>
  <si>
    <t>WVWZZZ1KZDW000460</t>
  </si>
  <si>
    <t>YA11S-109053</t>
  </si>
  <si>
    <t>ZC11S-171465</t>
  </si>
  <si>
    <t>ZC11S-175572</t>
  </si>
  <si>
    <t>ZC21S-101393</t>
  </si>
  <si>
    <t>ZC71S-435880</t>
  </si>
  <si>
    <t>ZC71S-460621</t>
  </si>
  <si>
    <t>ZC71S-584434</t>
  </si>
  <si>
    <t>ZC72S-226225</t>
  </si>
  <si>
    <t>ZNE10-0403447</t>
  </si>
  <si>
    <t>ZRE152-1000805</t>
  </si>
  <si>
    <t>A05A-0006885</t>
  </si>
  <si>
    <t>AZE0-102488</t>
  </si>
  <si>
    <t>AZE0-209703</t>
  </si>
  <si>
    <t>BRM-005778</t>
  </si>
  <si>
    <t>BRM-011842</t>
  </si>
  <si>
    <t>DC5W-353055</t>
  </si>
  <si>
    <t>J50-100686</t>
  </si>
  <si>
    <t>KE2FW-142694</t>
  </si>
  <si>
    <t>KG11-036817</t>
  </si>
  <si>
    <t>NCP100-0090648</t>
  </si>
  <si>
    <t>NT30-301290</t>
  </si>
  <si>
    <t>PY50-253832</t>
  </si>
  <si>
    <t>TD54W-208974</t>
  </si>
  <si>
    <t>WVWZZZ1KZ7U008194</t>
  </si>
  <si>
    <t>WVWZZZ1KZ7U042146</t>
  </si>
  <si>
    <t>ZGE20-0078780</t>
  </si>
  <si>
    <t>AZE0-216279</t>
  </si>
  <si>
    <t>GA3W-0005996</t>
  </si>
  <si>
    <t>GA3W-0008191</t>
  </si>
  <si>
    <t>GE6-1133558</t>
  </si>
  <si>
    <t>J10-133094</t>
  </si>
  <si>
    <t>KL1TA48EECB048002</t>
  </si>
  <si>
    <t>NT31-057291</t>
  </si>
  <si>
    <t>ZC71S-433768</t>
  </si>
  <si>
    <t>ZZE122-0162682</t>
  </si>
  <si>
    <t>C11-368078</t>
  </si>
  <si>
    <t>CW5W-0019814</t>
  </si>
  <si>
    <t>NT31-021116</t>
  </si>
  <si>
    <t>ME51-054020</t>
  </si>
  <si>
    <t>ZVW41-3111104</t>
  </si>
  <si>
    <t>WBAVD31080AC92579</t>
  </si>
  <si>
    <t>1D8G958K27W709898</t>
  </si>
  <si>
    <t>1J8FE24157L216082</t>
  </si>
  <si>
    <t>ANE10-0026981</t>
  </si>
  <si>
    <t>BK3P-304557</t>
  </si>
  <si>
    <t>BK5P-220564</t>
  </si>
  <si>
    <t>BK5P-310894</t>
  </si>
  <si>
    <t>BK5P-315679</t>
  </si>
  <si>
    <t>BK5P-325202</t>
  </si>
  <si>
    <t>BKEP-200942</t>
  </si>
  <si>
    <t>BKEP-305457</t>
  </si>
  <si>
    <t>BL5FW-103251</t>
  </si>
  <si>
    <t>BL5FW-121704</t>
  </si>
  <si>
    <t>BLEFP-103825</t>
  </si>
  <si>
    <t>BLFFW-101187</t>
  </si>
  <si>
    <t>BLFFW-105247</t>
  </si>
  <si>
    <t>BRM-014808</t>
  </si>
  <si>
    <t>C11-216176</t>
  </si>
  <si>
    <t>CREW-148677</t>
  </si>
  <si>
    <t>CREW-316189</t>
  </si>
  <si>
    <t>CREW-355545</t>
  </si>
  <si>
    <t>CW5W-0023251</t>
  </si>
  <si>
    <t>CW5W-0026758</t>
  </si>
  <si>
    <t>CX3A-0000699</t>
  </si>
  <si>
    <t>CY6A-0000296</t>
  </si>
  <si>
    <t>DE3FS-280610</t>
  </si>
  <si>
    <t>DE3FS-288989</t>
  </si>
  <si>
    <t>DE3FS-304840</t>
  </si>
  <si>
    <t>DE5FS-114259</t>
  </si>
  <si>
    <t>DEJFS-164637</t>
  </si>
  <si>
    <t>DEJFS-169267</t>
  </si>
  <si>
    <t>DY3W-442469</t>
  </si>
  <si>
    <t>DY3W-446866</t>
  </si>
  <si>
    <t>DY5W-400616</t>
  </si>
  <si>
    <t>E11-709839</t>
  </si>
  <si>
    <t>E12-076211</t>
  </si>
  <si>
    <t>ER3P-106962</t>
  </si>
  <si>
    <t>GD1-2028950</t>
  </si>
  <si>
    <t>GD1-2181841</t>
  </si>
  <si>
    <t>GD1-2188106</t>
  </si>
  <si>
    <t>GD1-2342053</t>
  </si>
  <si>
    <t>GD1-2365754</t>
  </si>
  <si>
    <t>GE6-1047233</t>
  </si>
  <si>
    <t>GE6-1063270</t>
  </si>
  <si>
    <t>GE6-1133257</t>
  </si>
  <si>
    <t>GE6-1162107</t>
  </si>
  <si>
    <t>GE6-1174246</t>
  </si>
  <si>
    <t>GE6-1180347</t>
  </si>
  <si>
    <t>GE6-1184929</t>
  </si>
  <si>
    <t>GE6-1185394</t>
  </si>
  <si>
    <t>GE6-1250268</t>
  </si>
  <si>
    <t>GE6-1344258</t>
  </si>
  <si>
    <t>GH5FW-101602</t>
  </si>
  <si>
    <t>GHEFW-101171</t>
  </si>
  <si>
    <t>GRS191-0007894</t>
  </si>
  <si>
    <t>GSE21-5025830</t>
  </si>
  <si>
    <t>JC11-016810</t>
  </si>
  <si>
    <t>KDH201-0197403</t>
  </si>
  <si>
    <t>KDH206-8072113</t>
  </si>
  <si>
    <t>KEEFW-104700</t>
  </si>
  <si>
    <t>KJ10-006536</t>
  </si>
  <si>
    <t>KS2E26-001525</t>
  </si>
  <si>
    <t>NHP10-2301001</t>
  </si>
  <si>
    <t>NSP130-2099588</t>
  </si>
  <si>
    <t>NSP130-2148583</t>
  </si>
  <si>
    <t>NSP130-2152748</t>
  </si>
  <si>
    <t>NSP130-2157407</t>
  </si>
  <si>
    <t>RB1-1311458</t>
  </si>
  <si>
    <t>RN6-1035887</t>
  </si>
  <si>
    <t>RN6-1073077</t>
  </si>
  <si>
    <t>RT1-1008501</t>
  </si>
  <si>
    <t>SALLSJA336A927788</t>
  </si>
  <si>
    <t>SC11-069409</t>
  </si>
  <si>
    <t>SC11-109589</t>
  </si>
  <si>
    <t>SC11-134138</t>
  </si>
  <si>
    <t>SH5-045727</t>
  </si>
  <si>
    <t>TD54W-208706</t>
  </si>
  <si>
    <t>TRH200-0064927</t>
  </si>
  <si>
    <t>TRH200-0082152</t>
  </si>
  <si>
    <t>TRH200-0195247</t>
  </si>
  <si>
    <t>TRH224-0007944</t>
  </si>
  <si>
    <t>V36-108187</t>
  </si>
  <si>
    <t>V36-204606</t>
  </si>
  <si>
    <t>V36-400635</t>
  </si>
  <si>
    <t>VRE25-002548</t>
  </si>
  <si>
    <t>VW2E26-107761</t>
  </si>
  <si>
    <t>WAUZZZ8P09A114524</t>
  </si>
  <si>
    <t>WAUZZZ8V7EA115601</t>
  </si>
  <si>
    <t>WBA1A12030J200494</t>
  </si>
  <si>
    <t>WBA1A32030VU69003</t>
  </si>
  <si>
    <t>WBA3A52030F113312</t>
  </si>
  <si>
    <t>WBA3B12010F364769</t>
  </si>
  <si>
    <t>WBAKE52000E430101</t>
  </si>
  <si>
    <t>WBAUV72020A492112</t>
  </si>
  <si>
    <t>WDD1760422V008557</t>
  </si>
  <si>
    <t>WDD2120562A053103</t>
  </si>
  <si>
    <t>WDD2462422J073129</t>
  </si>
  <si>
    <t>WF0AXXWPMADA10787</t>
  </si>
  <si>
    <t>WVWZZZ1KZ6U036109</t>
  </si>
  <si>
    <t>WVWZZZ1KZAW027398</t>
  </si>
  <si>
    <t>WVWZZZ1KZAW292626</t>
  </si>
  <si>
    <t>WVWZZZ1KZBW033976</t>
  </si>
  <si>
    <t>WVWZZZ3CZAE163491</t>
  </si>
  <si>
    <t>WVWZZZAUZEW243410</t>
  </si>
  <si>
    <t>YA4-021291</t>
  </si>
  <si>
    <t>YF15-038999</t>
  </si>
  <si>
    <t>YF15-208742</t>
  </si>
  <si>
    <t>ZC11S-105431</t>
  </si>
  <si>
    <t>ZC11S-119591</t>
  </si>
  <si>
    <t>ZC11S-153663</t>
  </si>
  <si>
    <t>ZC11S-156926</t>
  </si>
  <si>
    <t>ZC11S-183077</t>
  </si>
  <si>
    <t>ZC71S-422618</t>
  </si>
  <si>
    <t>ZC71S-434383</t>
  </si>
  <si>
    <t>ZC71S-464671</t>
  </si>
  <si>
    <t>ZC71S-587682</t>
  </si>
  <si>
    <t>ZD11S-405338</t>
  </si>
  <si>
    <t>ZF1-1009685</t>
  </si>
  <si>
    <t>ZNE10-0413006</t>
  </si>
  <si>
    <t>ZNE10-0432000</t>
  </si>
  <si>
    <t>ZZT241-0019101</t>
  </si>
  <si>
    <t>AZE0-062730</t>
  </si>
  <si>
    <t>AZE0-102718</t>
  </si>
  <si>
    <t>AZE0-115963</t>
  </si>
  <si>
    <t>AZE0-117011</t>
  </si>
  <si>
    <t>AZE0-119855</t>
  </si>
  <si>
    <t>AZE0-120279</t>
  </si>
  <si>
    <t>AZE0-120362</t>
  </si>
  <si>
    <t>AZE0-202711</t>
  </si>
  <si>
    <t>AZE0-207311</t>
  </si>
  <si>
    <t>AZE0-207373</t>
  </si>
  <si>
    <t>AZE0-207566</t>
  </si>
  <si>
    <t>AZE0-213479</t>
  </si>
  <si>
    <t>AZE0-217780</t>
  </si>
  <si>
    <t>AZE0-219930</t>
  </si>
  <si>
    <t>BKEP-308443</t>
  </si>
  <si>
    <t>CREW-315679</t>
  </si>
  <si>
    <t>J50-101472</t>
  </si>
  <si>
    <t>PNZ51-000847</t>
  </si>
  <si>
    <t>PV36-200598</t>
  </si>
  <si>
    <t>SQ2F24-015666</t>
  </si>
  <si>
    <t>WAUZZZ8P4AA100047</t>
  </si>
  <si>
    <t>WBACH72-010LD12547</t>
  </si>
  <si>
    <t>WBAUD32030PF46853</t>
  </si>
  <si>
    <t>ZE0-012472</t>
  </si>
  <si>
    <t>ZE1-003403</t>
  </si>
  <si>
    <t>ZRE152-1072903</t>
  </si>
  <si>
    <t>C11-211776</t>
  </si>
  <si>
    <t>C25-328822</t>
  </si>
  <si>
    <t>CV5W-0403012</t>
  </si>
  <si>
    <t>CV5W-0502168</t>
  </si>
  <si>
    <t>JY12-025613</t>
  </si>
  <si>
    <t>KDH206-8045826</t>
  </si>
  <si>
    <t>PNZ50-008587</t>
  </si>
  <si>
    <t>RR3-1102576</t>
  </si>
  <si>
    <t>SH5-026319</t>
  </si>
  <si>
    <t>TNZ51-002701</t>
  </si>
  <si>
    <t>TNZ51-004026</t>
  </si>
  <si>
    <t>WDC1641862A306138</t>
  </si>
  <si>
    <t>WDD2452322J317376</t>
  </si>
  <si>
    <t>WVWZZZ1KZ8W161977</t>
  </si>
  <si>
    <t>YA9-003981</t>
  </si>
  <si>
    <t>ZC71S-582902</t>
  </si>
  <si>
    <t>ZGE20-0071441</t>
  </si>
  <si>
    <t>ZVW30-1173995</t>
  </si>
  <si>
    <t>BL5FW-101065</t>
  </si>
  <si>
    <t>GP2-003650</t>
  </si>
  <si>
    <t>KG11-127336</t>
  </si>
  <si>
    <t>SCP100-2006277</t>
  </si>
  <si>
    <t>WBAUE12020P241844</t>
  </si>
  <si>
    <t>WVGZZZ1TZAW101805</t>
  </si>
  <si>
    <t>WVWZZZ7NZCV021671</t>
  </si>
  <si>
    <t>ZC72S-224856</t>
  </si>
  <si>
    <t>KSP130-2166470</t>
  </si>
  <si>
    <t>KSP90-5181932</t>
  </si>
  <si>
    <t>TRH200-0118576</t>
  </si>
  <si>
    <t>GG3P-104890</t>
  </si>
  <si>
    <t>SC11-065930</t>
  </si>
  <si>
    <t>ACA31-5054048</t>
  </si>
  <si>
    <t>ACA38-5250012</t>
  </si>
  <si>
    <t>ACA38-5252329</t>
  </si>
  <si>
    <t>DEJFS-133204</t>
  </si>
  <si>
    <t>GP2-002993</t>
  </si>
  <si>
    <t>GSJ15-0122313</t>
  </si>
  <si>
    <t>KDH206-8058069</t>
  </si>
  <si>
    <t>NSP130-2071440</t>
  </si>
  <si>
    <t>SHJ-021752</t>
  </si>
  <si>
    <t>TB17-017751</t>
  </si>
  <si>
    <t>VM20-050680</t>
  </si>
  <si>
    <t>WDC1569462J046016</t>
  </si>
  <si>
    <t>ZRT260-3083578</t>
  </si>
  <si>
    <t>ZZT240-0125262</t>
  </si>
  <si>
    <t>ANH10-0008965</t>
  </si>
  <si>
    <t>ANH10-0046084</t>
  </si>
  <si>
    <t>ACR40-0022815</t>
  </si>
  <si>
    <t>BH5-213207</t>
  </si>
  <si>
    <t>BP9-004523</t>
  </si>
  <si>
    <t>CM2-3005792</t>
  </si>
  <si>
    <t>CU2W-0008434</t>
  </si>
  <si>
    <t>E51-062948</t>
  </si>
  <si>
    <t>HV35-251137</t>
  </si>
  <si>
    <t>JZS171-0107117</t>
  </si>
  <si>
    <t>JZS171-0113278</t>
  </si>
  <si>
    <t>MCR30-0008805</t>
  </si>
  <si>
    <t>MCR40-0039572</t>
  </si>
  <si>
    <t>MNH15-0021416</t>
  </si>
  <si>
    <t>MY34-121170</t>
  </si>
  <si>
    <t>PD6W-0502824</t>
  </si>
  <si>
    <t>PD6W-0901748</t>
  </si>
  <si>
    <t>RB1-1059666</t>
  </si>
  <si>
    <t>RB1-3015584</t>
  </si>
  <si>
    <t>V75W-0006544</t>
  </si>
  <si>
    <t>RN6-3127657</t>
  </si>
  <si>
    <t>Y12-116428</t>
  </si>
  <si>
    <t>ZGE20-0050993</t>
  </si>
  <si>
    <t>ZGE20-0076177</t>
  </si>
  <si>
    <t>ZGM10-0023280</t>
  </si>
  <si>
    <t>ZRR70-0321160</t>
  </si>
  <si>
    <t>ZRR70-0325076</t>
  </si>
  <si>
    <t>ZRR70-0330419</t>
  </si>
  <si>
    <t>ZRR70-0363109</t>
  </si>
  <si>
    <t>Southampton</t>
  </si>
  <si>
    <t>Durban</t>
  </si>
  <si>
    <t>2019/5/1Emerald Ace-KZ</t>
    <phoneticPr fontId="16"/>
  </si>
  <si>
    <t>2019/5/13Hoegh Target (KW)Newcastle</t>
    <phoneticPr fontId="16"/>
  </si>
  <si>
    <t>2019/5/15Glovis Courage-KZMombasa</t>
    <phoneticPr fontId="16"/>
  </si>
  <si>
    <t>2019/5/16Firmament Ace(KZ)</t>
    <phoneticPr fontId="16"/>
  </si>
  <si>
    <t>2019/5/19Atlas Leader - YK Kingston</t>
    <phoneticPr fontId="16"/>
  </si>
  <si>
    <t>2019/5/23TIJUCA (YK)Bristol</t>
    <phoneticPr fontId="16"/>
  </si>
  <si>
    <t>2019/5/26NOCC ATLANTIC(KZ)</t>
    <phoneticPr fontId="16"/>
  </si>
  <si>
    <t>2019/5/28Lavender Ace-KZ Dar Es Salaam</t>
    <phoneticPr fontId="16"/>
  </si>
  <si>
    <t>2019/5/29Hoegh New York (KW) Newcastle</t>
    <phoneticPr fontId="16"/>
  </si>
  <si>
    <t>2019/5/29Green Bay - YK New Westminster</t>
    <phoneticPr fontId="16"/>
  </si>
  <si>
    <t>2019/5/30Hoegh Trotter - KW Georgetown GC</t>
    <phoneticPr fontId="16"/>
  </si>
  <si>
    <t>2019/5/31Miraculous Ace - YK Kingston</t>
    <phoneticPr fontId="16"/>
  </si>
  <si>
    <t>2019/5/25Santa INES (YK)</t>
    <phoneticPr fontId="10"/>
  </si>
  <si>
    <t>TOYOTA</t>
  </si>
  <si>
    <t>VANGUARD</t>
  </si>
  <si>
    <t>HARRIER</t>
  </si>
  <si>
    <t>MITSUBISHI</t>
  </si>
  <si>
    <t>OUTLANDER</t>
  </si>
  <si>
    <t>SUBARU</t>
  </si>
  <si>
    <t>IMPREZA</t>
  </si>
  <si>
    <t>LANDCRUISER PRADO</t>
  </si>
  <si>
    <t>NISSAN</t>
  </si>
  <si>
    <t>MARCH</t>
  </si>
  <si>
    <t>RACTIS</t>
  </si>
  <si>
    <t>X-TRAIL</t>
  </si>
  <si>
    <t>HONDA</t>
  </si>
  <si>
    <t>CR-V</t>
  </si>
  <si>
    <t>LANDCRUISER</t>
  </si>
  <si>
    <t>MERCEDES-BENZ</t>
  </si>
  <si>
    <t>C200</t>
  </si>
  <si>
    <t>E250</t>
  </si>
  <si>
    <t>VOLKSWAGEN</t>
  </si>
  <si>
    <t>PASSAT</t>
  </si>
  <si>
    <t>PRIUS</t>
  </si>
  <si>
    <t>ELYSION</t>
  </si>
  <si>
    <t>JEEP</t>
  </si>
  <si>
    <t>WRANGLER</t>
  </si>
  <si>
    <t>NOAH</t>
  </si>
  <si>
    <t>VOXY</t>
  </si>
  <si>
    <t>MAZDA</t>
  </si>
  <si>
    <t>AXELA SPORT</t>
  </si>
  <si>
    <t>AXELA</t>
  </si>
  <si>
    <t>LEGACY TOURING WAGON</t>
  </si>
  <si>
    <t>TIIDA</t>
  </si>
  <si>
    <t>GALANT FORTIS</t>
  </si>
  <si>
    <t>DEMIO</t>
  </si>
  <si>
    <t>NOTE</t>
  </si>
  <si>
    <t>FIT</t>
  </si>
  <si>
    <t>ATENZA SPORT</t>
  </si>
  <si>
    <t>ATENZA</t>
  </si>
  <si>
    <t>DUALIS</t>
  </si>
  <si>
    <t>CX-5</t>
  </si>
  <si>
    <t>BLUEBIRD SYLPHY</t>
  </si>
  <si>
    <t>VITZ</t>
  </si>
  <si>
    <t>AQUA</t>
  </si>
  <si>
    <t>AURIS</t>
  </si>
  <si>
    <t>STREAM</t>
  </si>
  <si>
    <t>TIIDA LATIO</t>
  </si>
  <si>
    <t>REGIUS ACE</t>
  </si>
  <si>
    <t>AUDI</t>
  </si>
  <si>
    <t>A3</t>
  </si>
  <si>
    <t>BMW</t>
  </si>
  <si>
    <t>320I</t>
  </si>
  <si>
    <t>3 SERIES</t>
  </si>
  <si>
    <t>E350</t>
  </si>
  <si>
    <t>TIGUAN</t>
  </si>
  <si>
    <t>GOLF</t>
  </si>
  <si>
    <t>SUZUKI</t>
  </si>
  <si>
    <t>SWIFT</t>
  </si>
  <si>
    <t>WISH</t>
  </si>
  <si>
    <t>LEAF</t>
  </si>
  <si>
    <t>SKYLINE CROSSOVER</t>
  </si>
  <si>
    <t>ESCUDO</t>
  </si>
  <si>
    <t>RAV4</t>
  </si>
  <si>
    <t>X1</t>
  </si>
  <si>
    <t>ELGRAND</t>
  </si>
  <si>
    <t>PRIUS ALPHA</t>
  </si>
  <si>
    <t>FORESTER</t>
  </si>
  <si>
    <t>DODGE</t>
  </si>
  <si>
    <t>NITRO</t>
  </si>
  <si>
    <t>MAZDASPEED AXELA</t>
  </si>
  <si>
    <t>PREMACY</t>
  </si>
  <si>
    <t>CX-7</t>
  </si>
  <si>
    <t>ATENZA SPORTS</t>
  </si>
  <si>
    <t>LEXUS</t>
  </si>
  <si>
    <t>GS350</t>
  </si>
  <si>
    <t>IS350</t>
  </si>
  <si>
    <t>HIACE</t>
  </si>
  <si>
    <t>CARAVAN</t>
  </si>
  <si>
    <t>ODYSSEY</t>
  </si>
  <si>
    <t>CROSSROAD</t>
  </si>
  <si>
    <t>LAND ROVER</t>
  </si>
  <si>
    <t>RANGE ROVER SPORT</t>
  </si>
  <si>
    <t>SKYLINE</t>
  </si>
  <si>
    <t>S3</t>
  </si>
  <si>
    <t>116I</t>
  </si>
  <si>
    <t>1 SERIES</t>
  </si>
  <si>
    <t>328I</t>
  </si>
  <si>
    <t>325I</t>
  </si>
  <si>
    <t>A180</t>
  </si>
  <si>
    <t>B180</t>
  </si>
  <si>
    <t>FORD</t>
  </si>
  <si>
    <t>KUGA</t>
  </si>
  <si>
    <t>PASSAT VARIANT</t>
  </si>
  <si>
    <t>EXIGA</t>
  </si>
  <si>
    <t>JUKE</t>
  </si>
  <si>
    <t>CR-Z</t>
  </si>
  <si>
    <t>CALDINA</t>
  </si>
  <si>
    <t>MURANO</t>
  </si>
  <si>
    <t>ATLAS</t>
  </si>
  <si>
    <t>Z3</t>
  </si>
  <si>
    <t>120I</t>
  </si>
  <si>
    <t>SERENA</t>
  </si>
  <si>
    <t>DELICA D:5</t>
  </si>
  <si>
    <t>WINGROAD</t>
  </si>
  <si>
    <t>ML350</t>
  </si>
  <si>
    <t>B170</t>
  </si>
  <si>
    <t>TOURAN</t>
  </si>
  <si>
    <t>SHARAN</t>
  </si>
  <si>
    <t>OUTBACK</t>
  </si>
  <si>
    <t>FJ CRUISER</t>
  </si>
  <si>
    <t>NV200</t>
  </si>
  <si>
    <t>GLA250</t>
  </si>
  <si>
    <t>PREMIO</t>
  </si>
  <si>
    <t>ESTIMA</t>
  </si>
  <si>
    <t>ACCORD</t>
  </si>
  <si>
    <t>AIRTREK</t>
  </si>
  <si>
    <t>CROWN</t>
  </si>
  <si>
    <t>ALPHARD</t>
  </si>
  <si>
    <t>GLORIA</t>
  </si>
  <si>
    <t>DELICA</t>
  </si>
  <si>
    <t>PAJERO</t>
  </si>
  <si>
    <t>GYL16-2406310</t>
    <phoneticPr fontId="16"/>
  </si>
  <si>
    <t>RX450H</t>
  </si>
  <si>
    <t>ISIS</t>
  </si>
  <si>
    <t>ZRT260-3012997</t>
  </si>
  <si>
    <t>ZRR70-0301745</t>
  </si>
  <si>
    <t>RK5-1011055</t>
  </si>
  <si>
    <t>RK5-1013447</t>
  </si>
  <si>
    <t>ZGE20-0069663</t>
  </si>
  <si>
    <t>ZRR70-0309590</t>
  </si>
  <si>
    <t>XZB50-0057558</t>
  </si>
  <si>
    <t xml:space="preserve">DEJFS-133204     </t>
  </si>
  <si>
    <t xml:space="preserve">NSP130-2071440     </t>
  </si>
  <si>
    <t xml:space="preserve">WDD2040482A704492     
</t>
  </si>
  <si>
    <t xml:space="preserve">ZRT260-3083578     </t>
  </si>
  <si>
    <t>DE3FS-533299</t>
  </si>
  <si>
    <t>KGC10-0112697</t>
  </si>
  <si>
    <t>WDD2073472F187106</t>
  </si>
  <si>
    <t>DE3FS-533112</t>
  </si>
  <si>
    <t xml:space="preserve">VM20-050463 </t>
  </si>
  <si>
    <t>WVWZZZ1KZCW278123</t>
  </si>
  <si>
    <t>GP2-003008</t>
  </si>
  <si>
    <t>CIVIC</t>
  </si>
  <si>
    <t>FIT HYBRID</t>
  </si>
  <si>
    <t>COROLLA FIELDER</t>
  </si>
  <si>
    <t>A4</t>
  </si>
  <si>
    <t>A1</t>
  </si>
  <si>
    <t>X3</t>
  </si>
  <si>
    <t>SX-4</t>
  </si>
  <si>
    <t>MIRAGE</t>
  </si>
  <si>
    <t>VERISA</t>
  </si>
  <si>
    <t>FUGA</t>
  </si>
  <si>
    <t>RVR</t>
  </si>
  <si>
    <t>CHEVROLET</t>
  </si>
  <si>
    <t>SONIC</t>
  </si>
  <si>
    <t>COROLLA RUNX</t>
  </si>
  <si>
    <t>令和1年5月度</t>
    <rPh sb="0" eb="2">
      <t>レイワ</t>
    </rPh>
    <rPh sb="3" eb="4">
      <t>ネン</t>
    </rPh>
    <rPh sb="5" eb="6">
      <t>ガツ</t>
    </rPh>
    <rPh sb="6" eb="7">
      <t>ド</t>
    </rPh>
    <phoneticPr fontId="1"/>
  </si>
  <si>
    <t>IBC JAPAN株式会社</t>
  </si>
  <si>
    <t>(税込)</t>
  </si>
  <si>
    <t>〒292-0838　千葉県木更津市潮浜1－17－69</t>
  </si>
  <si>
    <t>輸出申告:件</t>
  </si>
  <si>
    <t>東京三菱UFJ銀行　伏見支店</t>
  </si>
  <si>
    <t>JAAI 検査明細　　2019年　5月度</t>
  </si>
  <si>
    <r>
      <t xml:space="preserve">RWI </t>
    </r>
    <r>
      <rPr>
        <sz val="8"/>
        <rFont val="MS Gothic"/>
        <family val="3"/>
        <charset val="128"/>
      </rPr>
      <t xml:space="preserve">検査明細　 </t>
    </r>
    <r>
      <rPr>
        <sz val="8"/>
        <rFont val="Arial"/>
        <family val="2"/>
      </rPr>
      <t>2019</t>
    </r>
    <r>
      <rPr>
        <sz val="8"/>
        <rFont val="ＭＳ Ｐゴシック"/>
        <family val="3"/>
        <charset val="128"/>
      </rPr>
      <t>年</t>
    </r>
    <r>
      <rPr>
        <sz val="8"/>
        <rFont val="MS Gothic"/>
        <family val="3"/>
        <charset val="128"/>
      </rPr>
      <t>　</t>
    </r>
    <r>
      <rPr>
        <sz val="8"/>
        <rFont val="Arial"/>
        <family val="2"/>
      </rPr>
      <t>5</t>
    </r>
    <r>
      <rPr>
        <sz val="8"/>
        <rFont val="MS Gothic"/>
        <family val="3"/>
        <charset val="128"/>
      </rPr>
      <t>月度</t>
    </r>
  </si>
  <si>
    <t>ChassisNo</t>
  </si>
  <si>
    <t>Date</t>
  </si>
  <si>
    <t>Cost</t>
  </si>
  <si>
    <t>Invoice</t>
  </si>
  <si>
    <t>Description</t>
  </si>
  <si>
    <t>Draining Gasoline</t>
  </si>
  <si>
    <t>JFAT1905IBC</t>
  </si>
  <si>
    <t>Customs Charge (May 2019)</t>
  </si>
  <si>
    <t>MAF Charge (May 2019)</t>
  </si>
  <si>
    <t>ESC Cleaning (May 2019)</t>
  </si>
  <si>
    <t>Radiation Check (May 2019)</t>
  </si>
  <si>
    <t>ATJ Handling Fee (May 2019)</t>
  </si>
  <si>
    <t>GYL16-2406310</t>
  </si>
  <si>
    <t>06/13/2019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</si>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</sst>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&quot;¥&quot;#,##0;[Red]&quot;¥&quot;\-#,##0"/>
    <numFmt numFmtId="165" formatCode="_ * #,##0_ ;_ * \-#,##0_ ;_ * &quot;-&quot;_ ;_ @_ "/>
    <numFmt numFmtId="166" formatCode="_ * #,##0.00_ ;_ * \-#,##0.00_ ;_ * &quot;-&quot;??_ ;_ @_ 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70" formatCode="0;&quot;▲ &quot;0"/>
    <numFmt numFmtId="172" formatCode="[$¥-411]#,##0;[Red]\-[$¥-411]#,##0"/>
    <numFmt numFmtId="173" formatCode="_-[$¥-411]* #,##0_-;\-[$¥-411]* #,##0_-;_-[$¥-411]* &quot;-&quot;_-;_-@_-"/>
    <numFmt numFmtId="175" formatCode="[$-409]d\-mmm;@"/>
    <numFmt numFmtId="176" formatCode="[$-411]ggge&quot;年&quot;m&quot;月度&quot;;@"/>
    <numFmt numFmtId="178" formatCode="&quot;JFA-T&quot;yymm&quot;IBC&quot;"/>
    <numFmt numFmtId="179" formatCode="yyyy/mm/dd;@"/>
    <numFmt numFmtId="180" formatCode="m/d;@"/>
    <numFmt numFmtId="181" formatCode="mm/dd/yy;@"/>
    <numFmt numFmtId="183" formatCode="_-* #,##0_-;\-* #,##0_-;_-* &quot;-&quot;??_-;_-@_-"/>
  </numFmts>
  <fonts count="82">
    <font>
      <sz val="10"/>
      <name val="MS Gothic"/>
      <family val="3"/>
    </font>
    <font>
      <sz val="10"/>
      <name val="MS Gothic"/>
      <family val="3"/>
    </font>
    <font>
      <sz val="11"/>
      <name val="ＭＳ Ｐゴシック"/>
      <family val="3"/>
      <charset val="128"/>
    </font>
    <font>
      <b/>
      <sz val="12.6"/>
      <color indexed="8"/>
      <name val="Arial"/>
      <family val="2"/>
      <charset val="238"/>
    </font>
    <font>
      <sz val="10"/>
      <color indexed="8"/>
      <name val="MS Sans Serif"/>
      <family val="2"/>
    </font>
    <font>
      <sz val="8"/>
      <name val="MS Gothic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10.1"/>
      <color indexed="8"/>
      <name val="Arial"/>
      <family val="2"/>
    </font>
    <font>
      <sz val="10"/>
      <name val="MS Gothic"/>
      <family val="3"/>
    </font>
    <font>
      <sz val="6"/>
      <name val="MS Gothic"/>
      <family val="3"/>
      <charset val="128"/>
    </font>
    <font>
      <sz val="10.1"/>
      <color indexed="8"/>
      <name val="Arial"/>
      <family val="2"/>
    </font>
    <font>
      <sz val="2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22"/>
      <name val="Arial"/>
      <family val="2"/>
    </font>
    <font>
      <b/>
      <sz val="9"/>
      <color indexed="81"/>
      <name val="MS Gothic"/>
      <family val="3"/>
    </font>
    <font>
      <sz val="6"/>
      <name val="ＭＳ Ｐゴシック"/>
      <family val="3"/>
      <charset val="128"/>
    </font>
    <font>
      <sz val="8"/>
      <name val="Arial"/>
      <family val="2"/>
      <charset val="238"/>
    </font>
    <font>
      <sz val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Calibri"/>
      <family val="2"/>
    </font>
    <font>
      <sz val="10"/>
      <color indexed="11"/>
      <name val="Arial"/>
      <family val="2"/>
      <charset val="238"/>
    </font>
    <font>
      <sz val="11"/>
      <color indexed="9"/>
      <name val="Calibri"/>
      <family val="2"/>
    </font>
    <font>
      <sz val="11"/>
      <color theme="1"/>
      <name val="Calibri"/>
      <family val="3"/>
      <charset val="128"/>
      <scheme val="minor"/>
    </font>
    <font>
      <sz val="11"/>
      <color theme="0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b/>
      <sz val="11"/>
      <color rgb="FFFA7D00"/>
      <name val="Calibri"/>
      <family val="3"/>
      <charset val="128"/>
      <scheme val="minor"/>
    </font>
    <font>
      <b/>
      <sz val="11"/>
      <color theme="0"/>
      <name val="Calibri"/>
      <family val="3"/>
      <charset val="128"/>
      <scheme val="minor"/>
    </font>
    <font>
      <i/>
      <sz val="11"/>
      <color rgb="FF7F7F7F"/>
      <name val="Calibri"/>
      <family val="3"/>
      <charset val="128"/>
      <scheme val="minor"/>
    </font>
    <font>
      <sz val="11"/>
      <color rgb="FF006100"/>
      <name val="Calibri"/>
      <family val="3"/>
      <charset val="128"/>
      <scheme val="minor"/>
    </font>
    <font>
      <b/>
      <sz val="15"/>
      <color theme="3"/>
      <name val="Calibri"/>
      <family val="3"/>
      <charset val="128"/>
      <scheme val="minor"/>
    </font>
    <font>
      <b/>
      <sz val="13"/>
      <color theme="3"/>
      <name val="Calibri"/>
      <family val="3"/>
      <charset val="128"/>
      <scheme val="minor"/>
    </font>
    <font>
      <b/>
      <sz val="11"/>
      <color theme="3"/>
      <name val="Calibri"/>
      <family val="3"/>
      <charset val="128"/>
      <scheme val="minor"/>
    </font>
    <font>
      <sz val="11"/>
      <color rgb="FF3F3F76"/>
      <name val="Calibri"/>
      <family val="3"/>
      <charset val="128"/>
      <scheme val="minor"/>
    </font>
    <font>
      <sz val="11"/>
      <color rgb="FFFA7D00"/>
      <name val="Calibri"/>
      <family val="3"/>
      <charset val="128"/>
      <scheme val="minor"/>
    </font>
    <font>
      <sz val="11"/>
      <color rgb="FF9C6500"/>
      <name val="Calibri"/>
      <family val="3"/>
      <charset val="128"/>
      <scheme val="minor"/>
    </font>
    <font>
      <sz val="11"/>
      <color theme="1"/>
      <name val="Arial"/>
      <family val="2"/>
      <charset val="238"/>
    </font>
    <font>
      <sz val="11"/>
      <color theme="1"/>
      <name val="Arial Unicode MS"/>
      <family val="3"/>
      <charset val="128"/>
    </font>
    <font>
      <sz val="10"/>
      <color theme="1"/>
      <name val="Arial"/>
      <family val="2"/>
      <charset val="238"/>
    </font>
    <font>
      <sz val="11"/>
      <color theme="1"/>
      <name val="Cambria"/>
      <family val="1"/>
    </font>
    <font>
      <sz val="11"/>
      <color rgb="FF000000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rgb="FF3F3F3F"/>
      <name val="Calibri"/>
      <family val="3"/>
      <charset val="128"/>
      <scheme val="minor"/>
    </font>
    <font>
      <b/>
      <sz val="18"/>
      <color theme="3"/>
      <name val="Cambria"/>
      <family val="3"/>
      <charset val="128"/>
      <scheme val="major"/>
    </font>
    <font>
      <b/>
      <sz val="11"/>
      <color theme="1"/>
      <name val="Calibri"/>
      <family val="3"/>
      <charset val="128"/>
      <scheme val="minor"/>
    </font>
    <font>
      <sz val="11"/>
      <color rgb="FFFF0000"/>
      <name val="Calibri"/>
      <family val="3"/>
      <charset val="128"/>
      <scheme val="minor"/>
    </font>
    <font>
      <u/>
      <sz val="11"/>
      <color theme="10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u/>
      <sz val="8"/>
      <color indexed="8"/>
      <name val="Arial"/>
      <family val="2"/>
    </font>
    <font>
      <b/>
      <u/>
      <sz val="8"/>
      <color indexed="8"/>
      <name val="Arial"/>
      <family val="2"/>
    </font>
    <font>
      <sz val="8"/>
      <color rgb="FF008B8B"/>
      <name val="Arial"/>
      <family val="2"/>
    </font>
    <font>
      <sz val="8"/>
      <color rgb="FF008000"/>
      <name val="Arial"/>
      <family val="2"/>
    </font>
    <font>
      <b/>
      <sz val="8"/>
      <color rgb="FF000000"/>
      <name val="Arial"/>
      <family val="2"/>
    </font>
    <font>
      <b/>
      <u/>
      <sz val="8"/>
      <color rgb="FF008000"/>
      <name val="Arial"/>
      <family val="2"/>
    </font>
    <font>
      <sz val="8"/>
      <color theme="1"/>
      <name val="Arial"/>
      <family val="2"/>
    </font>
    <font>
      <sz val="8"/>
      <color indexed="22"/>
      <name val="Arial"/>
      <family val="2"/>
    </font>
    <font>
      <sz val="8"/>
      <name val="MS Gothic"/>
      <family val="3"/>
      <charset val="128"/>
    </font>
    <font>
      <sz val="8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3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41" fontId="38" fillId="0" borderId="0" applyFont="0" applyFill="0" applyBorder="0" applyAlignment="0" applyProtection="0"/>
    <xf numFmtId="165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41" fillId="0" borderId="0"/>
    <xf numFmtId="0" fontId="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>
      <alignment vertical="center"/>
    </xf>
    <xf numFmtId="0" fontId="7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7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/>
    <xf numFmtId="0" fontId="41" fillId="0" borderId="0"/>
    <xf numFmtId="0" fontId="7" fillId="0" borderId="0"/>
    <xf numFmtId="0" fontId="6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6" fillId="0" borderId="0"/>
    <xf numFmtId="0" fontId="54" fillId="0" borderId="0"/>
    <xf numFmtId="0" fontId="55" fillId="0" borderId="0">
      <alignment vertical="center"/>
    </xf>
    <xf numFmtId="0" fontId="6" fillId="0" borderId="0"/>
    <xf numFmtId="0" fontId="56" fillId="0" borderId="0"/>
    <xf numFmtId="0" fontId="2" fillId="0" borderId="0">
      <alignment vertical="center"/>
    </xf>
    <xf numFmtId="0" fontId="41" fillId="0" borderId="0"/>
    <xf numFmtId="0" fontId="41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6" fillId="0" borderId="0"/>
    <xf numFmtId="0" fontId="57" fillId="0" borderId="0">
      <alignment vertical="center"/>
    </xf>
    <xf numFmtId="0" fontId="6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8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5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9" fillId="0" borderId="0">
      <alignment vertical="center"/>
    </xf>
    <xf numFmtId="0" fontId="6" fillId="0" borderId="0"/>
    <xf numFmtId="0" fontId="40" fillId="0" borderId="0"/>
    <xf numFmtId="0" fontId="7" fillId="0" borderId="0" applyFill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55" fillId="0" borderId="0">
      <alignment vertical="center"/>
    </xf>
    <xf numFmtId="0" fontId="40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5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5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38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5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7" fillId="0" borderId="0"/>
    <xf numFmtId="0" fontId="41" fillId="0" borderId="0"/>
    <xf numFmtId="0" fontId="41" fillId="0" borderId="0"/>
    <xf numFmtId="0" fontId="5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1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16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21" borderId="2" applyNumberFormat="0" applyAlignment="0" applyProtection="0">
      <alignment vertical="center"/>
    </xf>
    <xf numFmtId="0" fontId="45" fillId="51" borderId="33" applyNumberFormat="0" applyAlignment="0" applyProtection="0">
      <alignment vertical="center"/>
    </xf>
    <xf numFmtId="0" fontId="45" fillId="51" borderId="33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6" fillId="23" borderId="7" applyNumberFormat="0" applyFont="0" applyAlignment="0" applyProtection="0">
      <alignment vertical="center"/>
    </xf>
    <xf numFmtId="0" fontId="19" fillId="55" borderId="38" applyNumberFormat="0" applyFont="0" applyAlignment="0" applyProtection="0">
      <alignment vertical="center"/>
    </xf>
    <xf numFmtId="0" fontId="19" fillId="55" borderId="38" applyNumberFormat="0" applyFont="0" applyAlignment="0" applyProtection="0">
      <alignment vertical="center"/>
    </xf>
    <xf numFmtId="0" fontId="19" fillId="55" borderId="38" applyNumberFormat="0" applyFont="0" applyAlignment="0" applyProtection="0">
      <alignment vertical="center"/>
    </xf>
    <xf numFmtId="0" fontId="19" fillId="55" borderId="38" applyNumberFormat="0" applyFont="0" applyAlignment="0" applyProtection="0">
      <alignment vertical="center"/>
    </xf>
    <xf numFmtId="0" fontId="19" fillId="55" borderId="38" applyNumberFormat="0" applyFont="0" applyAlignment="0" applyProtection="0">
      <alignment vertical="center"/>
    </xf>
    <xf numFmtId="0" fontId="41" fillId="55" borderId="38" applyNumberFormat="0" applyFont="0" applyAlignment="0" applyProtection="0">
      <alignment vertical="center"/>
    </xf>
    <xf numFmtId="0" fontId="19" fillId="55" borderId="38" applyNumberFormat="0" applyFont="0" applyAlignment="0" applyProtection="0">
      <alignment vertical="center"/>
    </xf>
    <xf numFmtId="0" fontId="41" fillId="55" borderId="38" applyNumberFormat="0" applyFon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44" fillId="50" borderId="32" applyNumberFormat="0" applyAlignment="0" applyProtection="0">
      <alignment vertical="center"/>
    </xf>
    <xf numFmtId="0" fontId="44" fillId="50" borderId="3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38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38" fontId="3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0" fontId="26" fillId="0" borderId="3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62" fillId="0" borderId="40" applyNumberFormat="0" applyFill="0" applyAlignment="0" applyProtection="0">
      <alignment vertical="center"/>
    </xf>
    <xf numFmtId="0" fontId="62" fillId="0" borderId="40" applyNumberFormat="0" applyFill="0" applyAlignment="0" applyProtection="0">
      <alignment vertical="center"/>
    </xf>
    <xf numFmtId="0" fontId="32" fillId="20" borderId="8" applyNumberFormat="0" applyAlignment="0" applyProtection="0">
      <alignment vertical="center"/>
    </xf>
    <xf numFmtId="0" fontId="60" fillId="50" borderId="39" applyNumberFormat="0" applyAlignment="0" applyProtection="0">
      <alignment vertical="center"/>
    </xf>
    <xf numFmtId="0" fontId="60" fillId="50" borderId="3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68" fontId="6" fillId="0" borderId="0" applyFont="0" applyFill="0" applyBorder="0" applyAlignment="0" applyProtection="0"/>
    <xf numFmtId="164" fontId="36" fillId="0" borderId="0" applyFont="0" applyFill="0" applyBorder="0" applyAlignment="0" applyProtection="0">
      <alignment vertical="center"/>
    </xf>
    <xf numFmtId="164" fontId="36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164" fontId="41" fillId="0" borderId="0" applyFont="0" applyFill="0" applyBorder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51" fillId="53" borderId="32" applyNumberFormat="0" applyAlignment="0" applyProtection="0">
      <alignment vertical="center"/>
    </xf>
    <xf numFmtId="0" fontId="51" fillId="53" borderId="32" applyNumberFormat="0" applyAlignment="0" applyProtection="0">
      <alignment vertical="center"/>
    </xf>
    <xf numFmtId="0" fontId="36" fillId="0" borderId="0"/>
    <xf numFmtId="0" fontId="36" fillId="0" borderId="0"/>
    <xf numFmtId="0" fontId="65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6" fillId="0" borderId="0"/>
    <xf numFmtId="0" fontId="65" fillId="0" borderId="0">
      <alignment vertical="center"/>
    </xf>
    <xf numFmtId="0" fontId="36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6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6" fillId="0" borderId="0"/>
    <xf numFmtId="0" fontId="36" fillId="0" borderId="0">
      <alignment vertical="center"/>
    </xf>
    <xf numFmtId="0" fontId="2" fillId="0" borderId="0">
      <alignment vertical="center"/>
    </xf>
    <xf numFmtId="0" fontId="36" fillId="0" borderId="0"/>
    <xf numFmtId="0" fontId="37" fillId="0" borderId="0">
      <alignment vertical="center"/>
    </xf>
    <xf numFmtId="0" fontId="66" fillId="0" borderId="0">
      <alignment vertical="center"/>
    </xf>
    <xf numFmtId="0" fontId="7" fillId="0" borderId="0"/>
    <xf numFmtId="0" fontId="6" fillId="0" borderId="0"/>
    <xf numFmtId="0" fontId="41" fillId="0" borderId="0">
      <alignment vertical="center"/>
    </xf>
    <xf numFmtId="0" fontId="36" fillId="0" borderId="0"/>
    <xf numFmtId="0" fontId="41" fillId="0" borderId="0">
      <alignment vertical="center"/>
    </xf>
    <xf numFmtId="0" fontId="41" fillId="0" borderId="0">
      <alignment vertical="center"/>
    </xf>
    <xf numFmtId="0" fontId="66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6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6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</cellStyleXfs>
  <cellXfs count="370">
    <xf numFmtId="0" fontId="0" fillId="0" borderId="0" xfId="0"/>
    <xf numFmtId="0" fontId="1" fillId="0" borderId="0" xfId="317" applyFont="1"/>
    <xf numFmtId="0" fontId="6" fillId="0" borderId="0" xfId="317" applyFont="1"/>
    <xf numFmtId="0" fontId="6" fillId="24" borderId="10" xfId="317" applyFont="1" applyFill="1" applyBorder="1" applyAlignment="1">
      <alignment horizontal="center"/>
    </xf>
    <xf numFmtId="0" fontId="7" fillId="0" borderId="0" xfId="322" applyNumberFormat="1" applyFont="1" applyFill="1" applyBorder="1" applyAlignment="1" applyProtection="1"/>
    <xf numFmtId="0" fontId="7" fillId="0" borderId="0" xfId="319" applyNumberFormat="1" applyFont="1" applyFill="1" applyBorder="1" applyAlignment="1" applyProtection="1"/>
    <xf numFmtId="0" fontId="6" fillId="0" borderId="0" xfId="0" applyFont="1"/>
    <xf numFmtId="14" fontId="6" fillId="0" borderId="10" xfId="317" applyNumberFormat="1" applyFont="1" applyFill="1" applyBorder="1"/>
    <xf numFmtId="0" fontId="7" fillId="0" borderId="0" xfId="322" applyNumberFormat="1" applyFont="1" applyFill="1" applyBorder="1" applyAlignment="1" applyProtection="1">
      <alignment horizontal="center"/>
    </xf>
    <xf numFmtId="41" fontId="7" fillId="0" borderId="10" xfId="322" applyNumberFormat="1" applyFont="1" applyFill="1" applyBorder="1" applyAlignment="1" applyProtection="1"/>
    <xf numFmtId="0" fontId="6" fillId="24" borderId="12" xfId="317" applyFont="1" applyFill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4" fillId="0" borderId="0" xfId="319" applyNumberFormat="1" applyFont="1" applyFill="1" applyBorder="1" applyAlignment="1" applyProtection="1"/>
    <xf numFmtId="0" fontId="9" fillId="0" borderId="0" xfId="0" applyFont="1"/>
    <xf numFmtId="0" fontId="8" fillId="0" borderId="0" xfId="321" applyFont="1" applyAlignment="1">
      <alignment vertical="center"/>
    </xf>
    <xf numFmtId="0" fontId="4" fillId="0" borderId="0" xfId="321" applyNumberFormat="1" applyFill="1" applyBorder="1" applyAlignment="1" applyProtection="1"/>
    <xf numFmtId="0" fontId="11" fillId="0" borderId="0" xfId="321" applyFont="1" applyAlignment="1">
      <alignment vertical="center"/>
    </xf>
    <xf numFmtId="38" fontId="6" fillId="0" borderId="10" xfId="67" applyFont="1" applyFill="1" applyBorder="1"/>
    <xf numFmtId="38" fontId="6" fillId="0" borderId="0" xfId="67" applyFont="1" applyBorder="1"/>
    <xf numFmtId="0" fontId="6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Font="1"/>
    <xf numFmtId="0" fontId="12" fillId="0" borderId="0" xfId="0" applyFont="1"/>
    <xf numFmtId="38" fontId="6" fillId="0" borderId="0" xfId="67" applyFont="1"/>
    <xf numFmtId="0" fontId="6" fillId="0" borderId="10" xfId="0" applyFont="1" applyBorder="1"/>
    <xf numFmtId="38" fontId="6" fillId="0" borderId="10" xfId="67" applyFont="1" applyBorder="1"/>
    <xf numFmtId="0" fontId="6" fillId="0" borderId="12" xfId="0" applyFont="1" applyBorder="1"/>
    <xf numFmtId="0" fontId="6" fillId="24" borderId="13" xfId="317" applyFont="1" applyFill="1" applyBorder="1" applyAlignment="1">
      <alignment horizontal="center"/>
    </xf>
    <xf numFmtId="0" fontId="6" fillId="0" borderId="13" xfId="0" applyFont="1" applyBorder="1"/>
    <xf numFmtId="0" fontId="13" fillId="0" borderId="0" xfId="0" applyFont="1"/>
    <xf numFmtId="0" fontId="6" fillId="0" borderId="12" xfId="0" applyFont="1" applyFill="1" applyBorder="1"/>
    <xf numFmtId="16" fontId="6" fillId="0" borderId="12" xfId="0" applyNumberFormat="1" applyFont="1" applyFill="1" applyBorder="1"/>
    <xf numFmtId="0" fontId="4" fillId="0" borderId="0" xfId="321"/>
    <xf numFmtId="0" fontId="11" fillId="0" borderId="0" xfId="321" applyFont="1"/>
    <xf numFmtId="16" fontId="6" fillId="0" borderId="10" xfId="0" applyNumberFormat="1" applyFont="1" applyFill="1" applyBorder="1" applyAlignment="1">
      <alignment vertical="center"/>
    </xf>
    <xf numFmtId="0" fontId="6" fillId="24" borderId="10" xfId="318" applyFont="1" applyFill="1" applyBorder="1" applyAlignment="1">
      <alignment horizontal="center"/>
    </xf>
    <xf numFmtId="0" fontId="6" fillId="24" borderId="12" xfId="318" applyFont="1" applyFill="1" applyBorder="1" applyAlignment="1">
      <alignment horizontal="center"/>
    </xf>
    <xf numFmtId="0" fontId="6" fillId="24" borderId="15" xfId="318" applyFont="1" applyFill="1" applyBorder="1" applyAlignment="1">
      <alignment horizontal="center"/>
    </xf>
    <xf numFmtId="0" fontId="6" fillId="0" borderId="0" xfId="318" applyFont="1"/>
    <xf numFmtId="0" fontId="9" fillId="0" borderId="0" xfId="318" applyFont="1"/>
    <xf numFmtId="38" fontId="6" fillId="0" borderId="10" xfId="68" applyFont="1" applyFill="1" applyBorder="1"/>
    <xf numFmtId="0" fontId="14" fillId="0" borderId="0" xfId="318" applyFont="1" applyFill="1"/>
    <xf numFmtId="0" fontId="0" fillId="0" borderId="0" xfId="318" applyFont="1"/>
    <xf numFmtId="0" fontId="6" fillId="0" borderId="10" xfId="0" applyFont="1" applyFill="1" applyBorder="1" applyAlignment="1">
      <alignment vertical="top" wrapText="1" readingOrder="1"/>
    </xf>
    <xf numFmtId="0" fontId="9" fillId="0" borderId="0" xfId="318" applyFont="1" applyFill="1"/>
    <xf numFmtId="0" fontId="7" fillId="0" borderId="10" xfId="0" applyFont="1" applyFill="1" applyBorder="1" applyAlignment="1">
      <alignment vertical="top" wrapText="1" readingOrder="1"/>
    </xf>
    <xf numFmtId="0" fontId="6" fillId="24" borderId="12" xfId="318" applyFont="1" applyFill="1" applyBorder="1" applyAlignment="1">
      <alignment horizontal="right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right" readingOrder="1"/>
    </xf>
    <xf numFmtId="0" fontId="7" fillId="0" borderId="31" xfId="0" applyFont="1" applyFill="1" applyBorder="1" applyAlignment="1">
      <alignment horizontal="center" vertical="center" wrapText="1" readingOrder="1"/>
    </xf>
    <xf numFmtId="0" fontId="7" fillId="0" borderId="25" xfId="0" applyFont="1" applyFill="1" applyBorder="1" applyAlignment="1">
      <alignment horizontal="center" vertical="center" wrapText="1" readingOrder="1"/>
    </xf>
    <xf numFmtId="0" fontId="7" fillId="0" borderId="11" xfId="0" applyFont="1" applyFill="1" applyBorder="1" applyAlignment="1">
      <alignment horizontal="center" vertical="center" wrapText="1" readingOrder="1"/>
    </xf>
    <xf numFmtId="0" fontId="18" fillId="0" borderId="0" xfId="317" applyFont="1" applyAlignment="1">
      <alignment horizontal="center"/>
    </xf>
    <xf numFmtId="0" fontId="18" fillId="0" borderId="0" xfId="317" applyFont="1"/>
    <xf numFmtId="0" fontId="18" fillId="0" borderId="14" xfId="317" applyFont="1" applyBorder="1"/>
    <xf numFmtId="178" fontId="18" fillId="0" borderId="14" xfId="0" applyNumberFormat="1" applyFont="1" applyBorder="1" applyAlignment="1">
      <alignment horizontal="center" shrinkToFit="1"/>
    </xf>
    <xf numFmtId="0" fontId="68" fillId="0" borderId="0" xfId="317" applyFont="1" applyBorder="1"/>
    <xf numFmtId="0" fontId="68" fillId="0" borderId="30" xfId="317" applyFont="1" applyBorder="1"/>
    <xf numFmtId="14" fontId="18" fillId="0" borderId="0" xfId="317" applyNumberFormat="1" applyFont="1"/>
    <xf numFmtId="0" fontId="18" fillId="0" borderId="0" xfId="317" applyFont="1" applyBorder="1"/>
    <xf numFmtId="0" fontId="18" fillId="0" borderId="14" xfId="317" applyFont="1" applyBorder="1" applyAlignment="1">
      <alignment horizontal="center"/>
    </xf>
    <xf numFmtId="176" fontId="18" fillId="0" borderId="14" xfId="0" applyNumberFormat="1" applyFont="1" applyBorder="1" applyAlignment="1">
      <alignment horizontal="left"/>
    </xf>
    <xf numFmtId="0" fontId="68" fillId="0" borderId="0" xfId="317" applyFont="1" applyAlignment="1">
      <alignment horizontal="right" shrinkToFit="1"/>
    </xf>
    <xf numFmtId="0" fontId="18" fillId="0" borderId="0" xfId="317" applyFont="1" applyAlignment="1">
      <alignment horizontal="right"/>
    </xf>
    <xf numFmtId="0" fontId="18" fillId="0" borderId="0" xfId="317" applyFont="1" applyAlignment="1">
      <alignment horizontal="right"/>
    </xf>
    <xf numFmtId="0" fontId="18" fillId="24" borderId="12" xfId="317" applyFont="1" applyFill="1" applyBorder="1" applyAlignment="1">
      <alignment horizontal="center"/>
    </xf>
    <xf numFmtId="0" fontId="18" fillId="24" borderId="26" xfId="317" applyFont="1" applyFill="1" applyBorder="1" applyAlignment="1">
      <alignment horizontal="center"/>
    </xf>
    <xf numFmtId="0" fontId="18" fillId="24" borderId="13" xfId="317" applyFont="1" applyFill="1" applyBorder="1" applyAlignment="1">
      <alignment horizontal="center"/>
    </xf>
    <xf numFmtId="0" fontId="69" fillId="0" borderId="15" xfId="317" applyFont="1" applyBorder="1" applyAlignment="1">
      <alignment horizontal="left" indent="2"/>
    </xf>
    <xf numFmtId="0" fontId="69" fillId="0" borderId="16" xfId="317" applyFont="1" applyBorder="1" applyAlignment="1">
      <alignment horizontal="left" indent="2"/>
    </xf>
    <xf numFmtId="0" fontId="69" fillId="0" borderId="17" xfId="317" applyFont="1" applyBorder="1" applyAlignment="1">
      <alignment horizontal="left" indent="2"/>
    </xf>
    <xf numFmtId="170" fontId="18" fillId="0" borderId="15" xfId="317" applyNumberFormat="1" applyFont="1" applyFill="1" applyBorder="1" applyAlignment="1">
      <alignment horizontal="center"/>
    </xf>
    <xf numFmtId="0" fontId="18" fillId="0" borderId="16" xfId="317" applyFont="1" applyFill="1" applyBorder="1" applyAlignment="1">
      <alignment horizontal="center"/>
    </xf>
    <xf numFmtId="0" fontId="18" fillId="0" borderId="17" xfId="317" applyFont="1" applyFill="1" applyBorder="1" applyAlignment="1">
      <alignment horizontal="center"/>
    </xf>
    <xf numFmtId="164" fontId="18" fillId="0" borderId="16" xfId="317" applyNumberFormat="1" applyFont="1" applyBorder="1" applyAlignment="1"/>
    <xf numFmtId="164" fontId="18" fillId="0" borderId="15" xfId="317" applyNumberFormat="1" applyFont="1" applyBorder="1" applyAlignment="1"/>
    <xf numFmtId="164" fontId="18" fillId="0" borderId="17" xfId="317" applyNumberFormat="1" applyFont="1" applyBorder="1" applyAlignment="1"/>
    <xf numFmtId="164" fontId="18" fillId="0" borderId="15" xfId="94" applyFont="1" applyBorder="1" applyAlignment="1">
      <alignment horizontal="center"/>
    </xf>
    <xf numFmtId="164" fontId="18" fillId="0" borderId="16" xfId="94" applyFont="1" applyBorder="1" applyAlignment="1">
      <alignment horizontal="center"/>
    </xf>
    <xf numFmtId="164" fontId="18" fillId="0" borderId="17" xfId="94" applyFont="1" applyBorder="1" applyAlignment="1">
      <alignment horizontal="center"/>
    </xf>
    <xf numFmtId="0" fontId="18" fillId="0" borderId="0" xfId="317" applyFont="1" applyFill="1"/>
    <xf numFmtId="0" fontId="69" fillId="0" borderId="24" xfId="317" applyFont="1" applyBorder="1" applyAlignment="1">
      <alignment horizontal="left" indent="2"/>
    </xf>
    <xf numFmtId="0" fontId="69" fillId="0" borderId="14" xfId="317" applyFont="1" applyBorder="1" applyAlignment="1">
      <alignment horizontal="left" indent="2"/>
    </xf>
    <xf numFmtId="0" fontId="69" fillId="0" borderId="18" xfId="317" applyFont="1" applyBorder="1" applyAlignment="1">
      <alignment horizontal="left" indent="2"/>
    </xf>
    <xf numFmtId="1" fontId="18" fillId="0" borderId="24" xfId="82" applyNumberFormat="1" applyFont="1" applyFill="1" applyBorder="1" applyAlignment="1">
      <alignment horizontal="center" vertical="center"/>
    </xf>
    <xf numFmtId="1" fontId="69" fillId="0" borderId="14" xfId="320" applyNumberFormat="1" applyFont="1" applyFill="1" applyBorder="1" applyAlignment="1" applyProtection="1">
      <alignment horizontal="center" vertical="center"/>
    </xf>
    <xf numFmtId="1" fontId="69" fillId="0" borderId="18" xfId="320" applyNumberFormat="1" applyFont="1" applyFill="1" applyBorder="1" applyAlignment="1" applyProtection="1">
      <alignment horizontal="center" vertical="center"/>
    </xf>
    <xf numFmtId="173" fontId="18" fillId="0" borderId="14" xfId="317" applyNumberFormat="1" applyFont="1" applyFill="1" applyBorder="1" applyAlignment="1"/>
    <xf numFmtId="173" fontId="18" fillId="0" borderId="24" xfId="317" applyNumberFormat="1" applyFont="1" applyFill="1" applyBorder="1" applyAlignment="1"/>
    <xf numFmtId="173" fontId="18" fillId="0" borderId="18" xfId="317" applyNumberFormat="1" applyFont="1" applyFill="1" applyBorder="1" applyAlignment="1"/>
    <xf numFmtId="173" fontId="18" fillId="0" borderId="24" xfId="94" applyNumberFormat="1" applyFont="1" applyBorder="1" applyAlignment="1">
      <alignment horizontal="center"/>
    </xf>
    <xf numFmtId="173" fontId="18" fillId="0" borderId="14" xfId="94" applyNumberFormat="1" applyFont="1" applyBorder="1" applyAlignment="1">
      <alignment horizontal="center"/>
    </xf>
    <xf numFmtId="173" fontId="18" fillId="0" borderId="18" xfId="94" applyNumberFormat="1" applyFont="1" applyBorder="1" applyAlignment="1">
      <alignment horizontal="center"/>
    </xf>
    <xf numFmtId="0" fontId="18" fillId="0" borderId="18" xfId="317" applyFont="1" applyBorder="1" applyAlignment="1">
      <alignment horizontal="center"/>
    </xf>
    <xf numFmtId="0" fontId="18" fillId="0" borderId="15" xfId="317" applyFont="1" applyFill="1" applyBorder="1" applyAlignment="1">
      <alignment horizontal="center"/>
    </xf>
    <xf numFmtId="173" fontId="18" fillId="0" borderId="16" xfId="317" applyNumberFormat="1" applyFont="1" applyFill="1" applyBorder="1" applyAlignment="1"/>
    <xf numFmtId="173" fontId="18" fillId="0" borderId="15" xfId="317" applyNumberFormat="1" applyFont="1" applyFill="1" applyBorder="1" applyAlignment="1"/>
    <xf numFmtId="173" fontId="18" fillId="0" borderId="17" xfId="317" applyNumberFormat="1" applyFont="1" applyFill="1" applyBorder="1" applyAlignment="1"/>
    <xf numFmtId="173" fontId="18" fillId="0" borderId="15" xfId="94" applyNumberFormat="1" applyFont="1" applyBorder="1" applyAlignment="1">
      <alignment horizontal="right"/>
    </xf>
    <xf numFmtId="173" fontId="18" fillId="0" borderId="16" xfId="94" applyNumberFormat="1" applyFont="1" applyBorder="1" applyAlignment="1">
      <alignment horizontal="right"/>
    </xf>
    <xf numFmtId="173" fontId="18" fillId="0" borderId="17" xfId="94" applyNumberFormat="1" applyFont="1" applyBorder="1" applyAlignment="1">
      <alignment horizontal="right"/>
    </xf>
    <xf numFmtId="0" fontId="18" fillId="0" borderId="16" xfId="317" applyFont="1" applyBorder="1" applyAlignment="1">
      <alignment horizontal="center"/>
    </xf>
    <xf numFmtId="0" fontId="18" fillId="0" borderId="17" xfId="317" applyFont="1" applyBorder="1" applyAlignment="1">
      <alignment horizontal="center"/>
    </xf>
    <xf numFmtId="170" fontId="18" fillId="0" borderId="24" xfId="317" applyNumberFormat="1" applyFont="1" applyFill="1" applyBorder="1" applyAlignment="1">
      <alignment horizontal="center"/>
    </xf>
    <xf numFmtId="170" fontId="18" fillId="0" borderId="14" xfId="317" applyNumberFormat="1" applyFont="1" applyFill="1" applyBorder="1" applyAlignment="1">
      <alignment horizontal="center"/>
    </xf>
    <xf numFmtId="170" fontId="18" fillId="0" borderId="18" xfId="317" applyNumberFormat="1" applyFont="1" applyFill="1" applyBorder="1" applyAlignment="1">
      <alignment horizontal="center"/>
    </xf>
    <xf numFmtId="0" fontId="69" fillId="0" borderId="19" xfId="318" applyFont="1" applyBorder="1" applyAlignment="1">
      <alignment horizontal="left" indent="2"/>
    </xf>
    <xf numFmtId="0" fontId="69" fillId="0" borderId="0" xfId="318" applyFont="1" applyBorder="1" applyAlignment="1">
      <alignment horizontal="left" indent="2"/>
    </xf>
    <xf numFmtId="0" fontId="69" fillId="0" borderId="20" xfId="318" applyFont="1" applyBorder="1" applyAlignment="1">
      <alignment horizontal="left" indent="2"/>
    </xf>
    <xf numFmtId="170" fontId="18" fillId="0" borderId="19" xfId="318" applyNumberFormat="1" applyFont="1" applyFill="1" applyBorder="1" applyAlignment="1">
      <alignment horizontal="center"/>
    </xf>
    <xf numFmtId="0" fontId="18" fillId="0" borderId="0" xfId="318" applyFont="1" applyFill="1" applyBorder="1" applyAlignment="1">
      <alignment horizontal="center"/>
    </xf>
    <xf numFmtId="0" fontId="18" fillId="0" borderId="20" xfId="318" applyFont="1" applyFill="1" applyBorder="1" applyAlignment="1">
      <alignment horizontal="center"/>
    </xf>
    <xf numFmtId="173" fontId="18" fillId="0" borderId="0" xfId="318" applyNumberFormat="1" applyFont="1" applyFill="1" applyBorder="1" applyAlignment="1"/>
    <xf numFmtId="173" fontId="18" fillId="0" borderId="19" xfId="318" applyNumberFormat="1" applyFont="1" applyFill="1" applyBorder="1" applyAlignment="1"/>
    <xf numFmtId="173" fontId="18" fillId="0" borderId="20" xfId="318" applyNumberFormat="1" applyFont="1" applyFill="1" applyBorder="1" applyAlignment="1"/>
    <xf numFmtId="173" fontId="18" fillId="0" borderId="19" xfId="94" applyNumberFormat="1" applyFont="1" applyBorder="1" applyAlignment="1">
      <alignment horizontal="center"/>
    </xf>
    <xf numFmtId="173" fontId="18" fillId="0" borderId="0" xfId="94" applyNumberFormat="1" applyFont="1" applyBorder="1" applyAlignment="1">
      <alignment horizontal="center"/>
    </xf>
    <xf numFmtId="173" fontId="18" fillId="0" borderId="20" xfId="94" applyNumberFormat="1" applyFont="1" applyBorder="1" applyAlignment="1">
      <alignment horizontal="center"/>
    </xf>
    <xf numFmtId="0" fontId="18" fillId="0" borderId="0" xfId="318" applyFont="1" applyBorder="1" applyAlignment="1">
      <alignment horizontal="center"/>
    </xf>
    <xf numFmtId="0" fontId="18" fillId="0" borderId="20" xfId="318" applyFont="1" applyBorder="1" applyAlignment="1">
      <alignment horizontal="center"/>
    </xf>
    <xf numFmtId="0" fontId="18" fillId="0" borderId="0" xfId="318" applyFont="1"/>
    <xf numFmtId="0" fontId="69" fillId="0" borderId="24" xfId="318" applyFont="1" applyFill="1" applyBorder="1" applyAlignment="1">
      <alignment horizontal="left" wrapText="1" indent="2"/>
    </xf>
    <xf numFmtId="0" fontId="69" fillId="0" borderId="14" xfId="318" applyFont="1" applyFill="1" applyBorder="1" applyAlignment="1">
      <alignment horizontal="left" wrapText="1" indent="2"/>
    </xf>
    <xf numFmtId="0" fontId="69" fillId="0" borderId="18" xfId="318" applyFont="1" applyFill="1" applyBorder="1" applyAlignment="1">
      <alignment horizontal="left" wrapText="1" indent="2"/>
    </xf>
    <xf numFmtId="170" fontId="18" fillId="0" borderId="24" xfId="318" applyNumberFormat="1" applyFont="1" applyFill="1" applyBorder="1" applyAlignment="1">
      <alignment horizontal="center"/>
    </xf>
    <xf numFmtId="170" fontId="18" fillId="0" borderId="14" xfId="318" applyNumberFormat="1" applyFont="1" applyFill="1" applyBorder="1" applyAlignment="1">
      <alignment horizontal="center"/>
    </xf>
    <xf numFmtId="170" fontId="18" fillId="0" borderId="18" xfId="318" applyNumberFormat="1" applyFont="1" applyFill="1" applyBorder="1" applyAlignment="1">
      <alignment horizontal="center"/>
    </xf>
    <xf numFmtId="173" fontId="18" fillId="0" borderId="24" xfId="318" applyNumberFormat="1" applyFont="1" applyFill="1" applyBorder="1" applyAlignment="1"/>
    <xf numFmtId="173" fontId="18" fillId="0" borderId="14" xfId="318" applyNumberFormat="1" applyFont="1" applyFill="1" applyBorder="1" applyAlignment="1"/>
    <xf numFmtId="173" fontId="18" fillId="0" borderId="18" xfId="318" applyNumberFormat="1" applyFont="1" applyFill="1" applyBorder="1" applyAlignment="1"/>
    <xf numFmtId="0" fontId="69" fillId="0" borderId="15" xfId="317" applyFont="1" applyFill="1" applyBorder="1" applyAlignment="1">
      <alignment horizontal="left" indent="2"/>
    </xf>
    <xf numFmtId="0" fontId="69" fillId="0" borderId="16" xfId="317" applyFont="1" applyFill="1" applyBorder="1" applyAlignment="1">
      <alignment horizontal="left" indent="2"/>
    </xf>
    <xf numFmtId="0" fontId="69" fillId="0" borderId="17" xfId="317" applyFont="1" applyFill="1" applyBorder="1" applyAlignment="1">
      <alignment horizontal="left" indent="2"/>
    </xf>
    <xf numFmtId="173" fontId="18" fillId="0" borderId="15" xfId="94" applyNumberFormat="1" applyFont="1" applyFill="1" applyBorder="1" applyAlignment="1">
      <alignment horizontal="right"/>
    </xf>
    <xf numFmtId="173" fontId="18" fillId="0" borderId="16" xfId="94" applyNumberFormat="1" applyFont="1" applyFill="1" applyBorder="1" applyAlignment="1">
      <alignment horizontal="right"/>
    </xf>
    <xf numFmtId="173" fontId="18" fillId="0" borderId="17" xfId="94" applyNumberFormat="1" applyFont="1" applyFill="1" applyBorder="1" applyAlignment="1">
      <alignment horizontal="right"/>
    </xf>
    <xf numFmtId="0" fontId="69" fillId="0" borderId="24" xfId="317" applyFont="1" applyFill="1" applyBorder="1" applyAlignment="1">
      <alignment horizontal="left" indent="2"/>
    </xf>
    <xf numFmtId="0" fontId="69" fillId="0" borderId="14" xfId="317" applyFont="1" applyFill="1" applyBorder="1" applyAlignment="1">
      <alignment horizontal="left" indent="2"/>
    </xf>
    <xf numFmtId="0" fontId="69" fillId="0" borderId="18" xfId="317" applyFont="1" applyFill="1" applyBorder="1" applyAlignment="1">
      <alignment horizontal="left" indent="2"/>
    </xf>
    <xf numFmtId="0" fontId="18" fillId="0" borderId="14" xfId="317" applyFont="1" applyFill="1" applyBorder="1" applyAlignment="1">
      <alignment horizontal="center"/>
    </xf>
    <xf numFmtId="0" fontId="18" fillId="0" borderId="18" xfId="317" applyFont="1" applyFill="1" applyBorder="1" applyAlignment="1">
      <alignment horizontal="center"/>
    </xf>
    <xf numFmtId="173" fontId="18" fillId="0" borderId="24" xfId="94" applyNumberFormat="1" applyFont="1" applyBorder="1" applyAlignment="1">
      <alignment horizontal="right"/>
    </xf>
    <xf numFmtId="173" fontId="18" fillId="0" borderId="14" xfId="94" applyNumberFormat="1" applyFont="1" applyBorder="1" applyAlignment="1">
      <alignment horizontal="right"/>
    </xf>
    <xf numFmtId="173" fontId="18" fillId="0" borderId="18" xfId="94" applyNumberFormat="1" applyFont="1" applyBorder="1" applyAlignment="1">
      <alignment horizontal="right"/>
    </xf>
    <xf numFmtId="0" fontId="69" fillId="0" borderId="24" xfId="317" applyFont="1" applyFill="1" applyBorder="1" applyAlignment="1">
      <alignment horizontal="left" wrapText="1" indent="2"/>
    </xf>
    <xf numFmtId="173" fontId="18" fillId="0" borderId="14" xfId="317" applyNumberFormat="1" applyFont="1" applyBorder="1" applyAlignment="1"/>
    <xf numFmtId="173" fontId="18" fillId="0" borderId="16" xfId="317" applyNumberFormat="1" applyFont="1" applyBorder="1" applyAlignment="1"/>
    <xf numFmtId="173" fontId="18" fillId="0" borderId="15" xfId="317" applyNumberFormat="1" applyFont="1" applyBorder="1" applyAlignment="1"/>
    <xf numFmtId="173" fontId="18" fillId="0" borderId="17" xfId="317" applyNumberFormat="1" applyFont="1" applyBorder="1" applyAlignment="1"/>
    <xf numFmtId="173" fontId="18" fillId="0" borderId="15" xfId="94" applyNumberFormat="1" applyFont="1" applyBorder="1" applyAlignment="1">
      <alignment horizontal="center"/>
    </xf>
    <xf numFmtId="173" fontId="18" fillId="0" borderId="16" xfId="94" applyNumberFormat="1" applyFont="1" applyBorder="1" applyAlignment="1">
      <alignment horizontal="center"/>
    </xf>
    <xf numFmtId="173" fontId="18" fillId="0" borderId="17" xfId="94" applyNumberFormat="1" applyFont="1" applyBorder="1" applyAlignment="1">
      <alignment horizontal="center"/>
    </xf>
    <xf numFmtId="0" fontId="69" fillId="0" borderId="15" xfId="318" applyFont="1" applyBorder="1" applyAlignment="1">
      <alignment horizontal="left" indent="2"/>
    </xf>
    <xf numFmtId="0" fontId="69" fillId="0" borderId="16" xfId="318" applyFont="1" applyBorder="1" applyAlignment="1">
      <alignment horizontal="left" indent="2"/>
    </xf>
    <xf numFmtId="0" fontId="69" fillId="0" borderId="17" xfId="318" applyFont="1" applyBorder="1" applyAlignment="1">
      <alignment horizontal="left" indent="2"/>
    </xf>
    <xf numFmtId="170" fontId="18" fillId="0" borderId="15" xfId="318" applyNumberFormat="1" applyFont="1" applyFill="1" applyBorder="1" applyAlignment="1">
      <alignment horizontal="center"/>
    </xf>
    <xf numFmtId="0" fontId="18" fillId="0" borderId="16" xfId="318" applyFont="1" applyFill="1" applyBorder="1" applyAlignment="1">
      <alignment horizontal="center"/>
    </xf>
    <xf numFmtId="0" fontId="18" fillId="0" borderId="17" xfId="318" applyFont="1" applyFill="1" applyBorder="1" applyAlignment="1">
      <alignment horizontal="center"/>
    </xf>
    <xf numFmtId="173" fontId="18" fillId="0" borderId="16" xfId="318" applyNumberFormat="1" applyFont="1" applyBorder="1" applyAlignment="1"/>
    <xf numFmtId="173" fontId="18" fillId="0" borderId="15" xfId="318" applyNumberFormat="1" applyFont="1" applyBorder="1" applyAlignment="1"/>
    <xf numFmtId="173" fontId="18" fillId="0" borderId="17" xfId="318" applyNumberFormat="1" applyFont="1" applyBorder="1" applyAlignment="1"/>
    <xf numFmtId="0" fontId="18" fillId="0" borderId="16" xfId="318" applyFont="1" applyBorder="1" applyAlignment="1">
      <alignment horizontal="center"/>
    </xf>
    <xf numFmtId="0" fontId="18" fillId="0" borderId="17" xfId="318" applyFont="1" applyBorder="1" applyAlignment="1">
      <alignment horizontal="center"/>
    </xf>
    <xf numFmtId="0" fontId="69" fillId="56" borderId="24" xfId="318" applyFont="1" applyFill="1" applyBorder="1" applyAlignment="1">
      <alignment horizontal="left" wrapText="1" indent="2"/>
    </xf>
    <xf numFmtId="0" fontId="69" fillId="56" borderId="14" xfId="318" applyFont="1" applyFill="1" applyBorder="1" applyAlignment="1">
      <alignment horizontal="left" indent="2"/>
    </xf>
    <xf numFmtId="0" fontId="69" fillId="56" borderId="18" xfId="318" applyFont="1" applyFill="1" applyBorder="1" applyAlignment="1">
      <alignment horizontal="left" indent="2"/>
    </xf>
    <xf numFmtId="173" fontId="18" fillId="56" borderId="14" xfId="318" applyNumberFormat="1" applyFont="1" applyFill="1" applyBorder="1" applyAlignment="1"/>
    <xf numFmtId="173" fontId="18" fillId="56" borderId="24" xfId="94" applyNumberFormat="1" applyFont="1" applyFill="1" applyBorder="1" applyAlignment="1">
      <alignment horizontal="right"/>
    </xf>
    <xf numFmtId="173" fontId="18" fillId="56" borderId="14" xfId="94" applyNumberFormat="1" applyFont="1" applyFill="1" applyBorder="1" applyAlignment="1">
      <alignment horizontal="right"/>
    </xf>
    <xf numFmtId="173" fontId="18" fillId="56" borderId="18" xfId="94" applyNumberFormat="1" applyFont="1" applyFill="1" applyBorder="1" applyAlignment="1">
      <alignment horizontal="right"/>
    </xf>
    <xf numFmtId="0" fontId="18" fillId="0" borderId="14" xfId="318" applyFont="1" applyBorder="1" applyAlignment="1">
      <alignment horizontal="center"/>
    </xf>
    <xf numFmtId="0" fontId="18" fillId="0" borderId="18" xfId="318" applyFont="1" applyBorder="1" applyAlignment="1">
      <alignment horizontal="center"/>
    </xf>
    <xf numFmtId="0" fontId="69" fillId="0" borderId="19" xfId="317" applyFont="1" applyBorder="1"/>
    <xf numFmtId="0" fontId="69" fillId="0" borderId="0" xfId="317" applyFont="1" applyBorder="1"/>
    <xf numFmtId="0" fontId="69" fillId="0" borderId="20" xfId="317" applyFont="1" applyBorder="1"/>
    <xf numFmtId="0" fontId="18" fillId="0" borderId="19" xfId="317" applyFont="1" applyFill="1" applyBorder="1"/>
    <xf numFmtId="0" fontId="18" fillId="0" borderId="0" xfId="317" applyFont="1" applyFill="1" applyBorder="1"/>
    <xf numFmtId="0" fontId="18" fillId="0" borderId="20" xfId="317" applyFont="1" applyFill="1" applyBorder="1"/>
    <xf numFmtId="173" fontId="18" fillId="0" borderId="0" xfId="317" applyNumberFormat="1" applyFont="1" applyBorder="1"/>
    <xf numFmtId="173" fontId="18" fillId="0" borderId="19" xfId="317" applyNumberFormat="1" applyFont="1" applyBorder="1"/>
    <xf numFmtId="173" fontId="18" fillId="0" borderId="20" xfId="317" applyNumberFormat="1" applyFont="1" applyBorder="1"/>
    <xf numFmtId="0" fontId="18" fillId="0" borderId="0" xfId="317" applyFont="1" applyBorder="1"/>
    <xf numFmtId="0" fontId="18" fillId="0" borderId="20" xfId="317" applyFont="1" applyBorder="1"/>
    <xf numFmtId="0" fontId="18" fillId="0" borderId="24" xfId="317" applyFont="1" applyFill="1" applyBorder="1" applyAlignment="1">
      <alignment horizontal="center"/>
    </xf>
    <xf numFmtId="173" fontId="18" fillId="0" borderId="24" xfId="317" applyNumberFormat="1" applyFont="1" applyBorder="1" applyAlignment="1"/>
    <xf numFmtId="173" fontId="18" fillId="0" borderId="18" xfId="317" applyNumberFormat="1" applyFont="1" applyBorder="1" applyAlignment="1"/>
    <xf numFmtId="0" fontId="69" fillId="0" borderId="19" xfId="317" applyFont="1" applyFill="1" applyBorder="1" applyAlignment="1">
      <alignment horizontal="left" indent="2"/>
    </xf>
    <xf numFmtId="0" fontId="69" fillId="0" borderId="0" xfId="317" applyFont="1" applyFill="1" applyBorder="1" applyAlignment="1">
      <alignment horizontal="left" indent="2"/>
    </xf>
    <xf numFmtId="0" fontId="18" fillId="0" borderId="19" xfId="317" applyFont="1" applyFill="1" applyBorder="1" applyAlignment="1">
      <alignment horizontal="center"/>
    </xf>
    <xf numFmtId="0" fontId="18" fillId="0" borderId="0" xfId="317" applyFont="1" applyFill="1" applyBorder="1" applyAlignment="1">
      <alignment horizontal="center"/>
    </xf>
    <xf numFmtId="0" fontId="18" fillId="0" borderId="20" xfId="317" applyFont="1" applyFill="1" applyBorder="1" applyAlignment="1">
      <alignment horizontal="center"/>
    </xf>
    <xf numFmtId="173" fontId="18" fillId="0" borderId="0" xfId="317" applyNumberFormat="1" applyFont="1" applyFill="1" applyBorder="1" applyAlignment="1"/>
    <xf numFmtId="173" fontId="18" fillId="0" borderId="20" xfId="317" applyNumberFormat="1" applyFont="1" applyFill="1" applyBorder="1" applyAlignment="1"/>
    <xf numFmtId="173" fontId="18" fillId="0" borderId="19" xfId="317" applyNumberFormat="1" applyFont="1" applyFill="1" applyBorder="1" applyAlignment="1">
      <alignment horizontal="center"/>
    </xf>
    <xf numFmtId="173" fontId="18" fillId="0" borderId="0" xfId="317" applyNumberFormat="1" applyFont="1" applyFill="1" applyBorder="1" applyAlignment="1">
      <alignment horizontal="center"/>
    </xf>
    <xf numFmtId="173" fontId="18" fillId="0" borderId="20" xfId="317" applyNumberFormat="1" applyFont="1" applyFill="1" applyBorder="1" applyAlignment="1">
      <alignment horizontal="center"/>
    </xf>
    <xf numFmtId="0" fontId="69" fillId="0" borderId="24" xfId="317" applyFont="1" applyFill="1" applyBorder="1" applyAlignment="1">
      <alignment horizontal="left" indent="2"/>
    </xf>
    <xf numFmtId="0" fontId="69" fillId="0" borderId="14" xfId="317" applyFont="1" applyFill="1" applyBorder="1" applyAlignment="1">
      <alignment horizontal="left" indent="2"/>
    </xf>
    <xf numFmtId="173" fontId="18" fillId="0" borderId="24" xfId="317" applyNumberFormat="1" applyFont="1" applyFill="1" applyBorder="1" applyAlignment="1">
      <alignment horizontal="right"/>
    </xf>
    <xf numFmtId="173" fontId="18" fillId="0" borderId="14" xfId="317" applyNumberFormat="1" applyFont="1" applyFill="1" applyBorder="1" applyAlignment="1">
      <alignment horizontal="right"/>
    </xf>
    <xf numFmtId="173" fontId="18" fillId="0" borderId="18" xfId="317" applyNumberFormat="1" applyFont="1" applyFill="1" applyBorder="1" applyAlignment="1">
      <alignment horizontal="right"/>
    </xf>
    <xf numFmtId="173" fontId="18" fillId="0" borderId="24" xfId="94" applyNumberFormat="1" applyFont="1" applyFill="1" applyBorder="1" applyAlignment="1">
      <alignment horizontal="right"/>
    </xf>
    <xf numFmtId="173" fontId="18" fillId="0" borderId="14" xfId="94" applyNumberFormat="1" applyFont="1" applyFill="1" applyBorder="1" applyAlignment="1">
      <alignment horizontal="right"/>
    </xf>
    <xf numFmtId="173" fontId="18" fillId="0" borderId="18" xfId="94" applyNumberFormat="1" applyFont="1" applyFill="1" applyBorder="1" applyAlignment="1">
      <alignment horizontal="right"/>
    </xf>
    <xf numFmtId="173" fontId="18" fillId="0" borderId="15" xfId="94" applyNumberFormat="1" applyFont="1" applyBorder="1" applyAlignment="1">
      <alignment horizontal="center" wrapText="1"/>
    </xf>
    <xf numFmtId="173" fontId="18" fillId="0" borderId="16" xfId="94" applyNumberFormat="1" applyFont="1" applyBorder="1" applyAlignment="1">
      <alignment horizontal="center" wrapText="1"/>
    </xf>
    <xf numFmtId="173" fontId="18" fillId="0" borderId="17" xfId="94" applyNumberFormat="1" applyFont="1" applyBorder="1" applyAlignment="1">
      <alignment horizontal="center" wrapText="1"/>
    </xf>
    <xf numFmtId="0" fontId="69" fillId="0" borderId="24" xfId="318" applyFont="1" applyBorder="1" applyAlignment="1">
      <alignment horizontal="left" indent="2"/>
    </xf>
    <xf numFmtId="0" fontId="69" fillId="0" borderId="14" xfId="318" applyFont="1" applyBorder="1" applyAlignment="1">
      <alignment horizontal="left" indent="2"/>
    </xf>
    <xf numFmtId="0" fontId="69" fillId="0" borderId="18" xfId="318" applyFont="1" applyBorder="1" applyAlignment="1">
      <alignment horizontal="left" indent="2"/>
    </xf>
    <xf numFmtId="173" fontId="18" fillId="0" borderId="24" xfId="317" applyNumberFormat="1" applyFont="1" applyFill="1" applyBorder="1" applyAlignment="1">
      <alignment horizontal="center"/>
    </xf>
    <xf numFmtId="173" fontId="18" fillId="0" borderId="14" xfId="317" applyNumberFormat="1" applyFont="1" applyFill="1" applyBorder="1" applyAlignment="1">
      <alignment horizontal="center"/>
    </xf>
    <xf numFmtId="173" fontId="18" fillId="0" borderId="18" xfId="317" applyNumberFormat="1" applyFont="1" applyFill="1" applyBorder="1" applyAlignment="1">
      <alignment horizontal="center"/>
    </xf>
    <xf numFmtId="173" fontId="18" fillId="0" borderId="24" xfId="94" applyNumberFormat="1" applyFont="1" applyBorder="1" applyAlignment="1">
      <alignment horizontal="center" wrapText="1"/>
    </xf>
    <xf numFmtId="173" fontId="18" fillId="0" borderId="14" xfId="94" applyNumberFormat="1" applyFont="1" applyBorder="1" applyAlignment="1">
      <alignment horizontal="center" wrapText="1"/>
    </xf>
    <xf numFmtId="173" fontId="18" fillId="0" borderId="18" xfId="94" applyNumberFormat="1" applyFont="1" applyBorder="1" applyAlignment="1">
      <alignment horizontal="center" wrapText="1"/>
    </xf>
    <xf numFmtId="0" fontId="18" fillId="0" borderId="19" xfId="317" applyFont="1" applyBorder="1" applyAlignment="1">
      <alignment horizontal="left" wrapText="1" indent="2"/>
    </xf>
    <xf numFmtId="0" fontId="18" fillId="0" borderId="0" xfId="317" applyFont="1" applyBorder="1" applyAlignment="1">
      <alignment horizontal="left" indent="2"/>
    </xf>
    <xf numFmtId="0" fontId="18" fillId="0" borderId="20" xfId="317" applyFont="1" applyBorder="1" applyAlignment="1">
      <alignment horizontal="left" indent="2"/>
    </xf>
    <xf numFmtId="173" fontId="18" fillId="0" borderId="15" xfId="317" applyNumberFormat="1" applyFont="1" applyBorder="1"/>
    <xf numFmtId="173" fontId="18" fillId="0" borderId="16" xfId="317" applyNumberFormat="1" applyFont="1" applyBorder="1"/>
    <xf numFmtId="173" fontId="18" fillId="0" borderId="17" xfId="317" applyNumberFormat="1" applyFont="1" applyBorder="1"/>
    <xf numFmtId="173" fontId="18" fillId="0" borderId="0" xfId="317" applyNumberFormat="1" applyFont="1" applyBorder="1" applyAlignment="1"/>
    <xf numFmtId="173" fontId="18" fillId="0" borderId="20" xfId="317" applyNumberFormat="1" applyFont="1" applyBorder="1" applyAlignment="1"/>
    <xf numFmtId="0" fontId="18" fillId="0" borderId="0" xfId="317" applyFont="1" applyBorder="1" applyAlignment="1">
      <alignment horizontal="left"/>
    </xf>
    <xf numFmtId="0" fontId="18" fillId="0" borderId="0" xfId="317" applyFont="1" applyBorder="1" applyAlignment="1">
      <alignment horizontal="center"/>
    </xf>
    <xf numFmtId="0" fontId="18" fillId="0" borderId="20" xfId="317" applyFont="1" applyBorder="1" applyAlignment="1">
      <alignment horizontal="center"/>
    </xf>
    <xf numFmtId="0" fontId="18" fillId="0" borderId="14" xfId="317" applyFont="1" applyBorder="1" applyAlignment="1">
      <alignment horizontal="center"/>
    </xf>
    <xf numFmtId="0" fontId="18" fillId="0" borderId="18" xfId="317" applyFont="1" applyBorder="1" applyAlignment="1">
      <alignment horizontal="center"/>
    </xf>
    <xf numFmtId="0" fontId="18" fillId="0" borderId="19" xfId="317" applyFont="1" applyBorder="1" applyAlignment="1">
      <alignment horizontal="left" indent="1"/>
    </xf>
    <xf numFmtId="0" fontId="18" fillId="0" borderId="0" xfId="317" applyFont="1" applyBorder="1" applyAlignment="1">
      <alignment horizontal="left" indent="1"/>
    </xf>
    <xf numFmtId="0" fontId="18" fillId="0" borderId="20" xfId="317" applyFont="1" applyBorder="1" applyAlignment="1">
      <alignment horizontal="left" indent="1"/>
    </xf>
    <xf numFmtId="0" fontId="18" fillId="0" borderId="19" xfId="317" applyFont="1" applyBorder="1" applyAlignment="1">
      <alignment horizontal="center"/>
    </xf>
    <xf numFmtId="173" fontId="18" fillId="0" borderId="0" xfId="317" applyNumberFormat="1" applyFont="1" applyBorder="1" applyAlignment="1"/>
    <xf numFmtId="173" fontId="18" fillId="0" borderId="19" xfId="317" applyNumberFormat="1" applyFont="1" applyBorder="1" applyAlignment="1"/>
    <xf numFmtId="173" fontId="18" fillId="0" borderId="20" xfId="317" applyNumberFormat="1" applyFont="1" applyBorder="1" applyAlignment="1"/>
    <xf numFmtId="173" fontId="18" fillId="0" borderId="19" xfId="317" applyNumberFormat="1" applyFont="1" applyBorder="1" applyAlignment="1">
      <alignment horizontal="center"/>
    </xf>
    <xf numFmtId="173" fontId="18" fillId="0" borderId="0" xfId="317" applyNumberFormat="1" applyFont="1" applyBorder="1" applyAlignment="1">
      <alignment horizontal="center"/>
    </xf>
    <xf numFmtId="173" fontId="18" fillId="0" borderId="20" xfId="317" applyNumberFormat="1" applyFont="1" applyBorder="1" applyAlignment="1">
      <alignment horizontal="center"/>
    </xf>
    <xf numFmtId="0" fontId="18" fillId="0" borderId="19" xfId="317" applyFont="1" applyBorder="1" applyAlignment="1">
      <alignment horizontal="left" indent="1"/>
    </xf>
    <xf numFmtId="0" fontId="18" fillId="0" borderId="0" xfId="317" applyFont="1" applyBorder="1" applyAlignment="1">
      <alignment horizontal="left" indent="1"/>
    </xf>
    <xf numFmtId="0" fontId="18" fillId="0" borderId="20" xfId="317" applyFont="1" applyBorder="1" applyAlignment="1">
      <alignment horizontal="left" indent="1"/>
    </xf>
    <xf numFmtId="0" fontId="18" fillId="0" borderId="19" xfId="317" applyFont="1" applyBorder="1" applyAlignment="1">
      <alignment horizontal="left" indent="2"/>
    </xf>
    <xf numFmtId="0" fontId="18" fillId="0" borderId="21" xfId="317" applyFont="1" applyBorder="1" applyAlignment="1">
      <alignment horizontal="center"/>
    </xf>
    <xf numFmtId="0" fontId="18" fillId="0" borderId="22" xfId="317" applyFont="1" applyBorder="1" applyAlignment="1">
      <alignment horizontal="center"/>
    </xf>
    <xf numFmtId="0" fontId="18" fillId="0" borderId="23" xfId="317" applyFont="1" applyBorder="1" applyAlignment="1">
      <alignment horizontal="center"/>
    </xf>
    <xf numFmtId="173" fontId="18" fillId="0" borderId="22" xfId="317" applyNumberFormat="1" applyFont="1" applyBorder="1" applyAlignment="1"/>
    <xf numFmtId="173" fontId="18" fillId="0" borderId="21" xfId="317" applyNumberFormat="1" applyFont="1" applyBorder="1" applyAlignment="1"/>
    <xf numFmtId="173" fontId="18" fillId="0" borderId="23" xfId="317" applyNumberFormat="1" applyFont="1" applyBorder="1" applyAlignment="1"/>
    <xf numFmtId="173" fontId="18" fillId="0" borderId="21" xfId="317" applyNumberFormat="1" applyFont="1" applyBorder="1" applyAlignment="1">
      <alignment horizontal="center"/>
    </xf>
    <xf numFmtId="173" fontId="18" fillId="0" borderId="22" xfId="317" applyNumberFormat="1" applyFont="1" applyBorder="1" applyAlignment="1">
      <alignment horizontal="center"/>
    </xf>
    <xf numFmtId="173" fontId="18" fillId="0" borderId="23" xfId="317" applyNumberFormat="1" applyFont="1" applyBorder="1" applyAlignment="1">
      <alignment horizontal="center"/>
    </xf>
    <xf numFmtId="0" fontId="18" fillId="0" borderId="24" xfId="317" applyFont="1" applyBorder="1" applyAlignment="1">
      <alignment horizontal="center" vertical="center"/>
    </xf>
    <xf numFmtId="0" fontId="18" fillId="0" borderId="14" xfId="317" applyFont="1" applyBorder="1" applyAlignment="1">
      <alignment horizontal="center" vertical="center"/>
    </xf>
    <xf numFmtId="0" fontId="18" fillId="0" borderId="14" xfId="317" applyFont="1" applyBorder="1" applyAlignment="1">
      <alignment vertical="center"/>
    </xf>
    <xf numFmtId="0" fontId="18" fillId="0" borderId="18" xfId="317" applyFont="1" applyBorder="1" applyAlignment="1">
      <alignment vertical="center"/>
    </xf>
    <xf numFmtId="0" fontId="18" fillId="0" borderId="0" xfId="317" applyFont="1" applyAlignment="1">
      <alignment vertical="center"/>
    </xf>
    <xf numFmtId="164" fontId="68" fillId="0" borderId="0" xfId="317" applyNumberFormat="1" applyFont="1" applyBorder="1" applyAlignment="1"/>
    <xf numFmtId="164" fontId="68" fillId="0" borderId="0" xfId="317" applyNumberFormat="1" applyFont="1" applyBorder="1" applyAlignment="1">
      <alignment horizontal="right"/>
    </xf>
    <xf numFmtId="0" fontId="18" fillId="0" borderId="0" xfId="0" applyFont="1" applyAlignment="1"/>
    <xf numFmtId="0" fontId="18" fillId="0" borderId="0" xfId="0" applyNumberFormat="1" applyFont="1" applyFill="1" applyBorder="1" applyAlignment="1" applyProtection="1"/>
    <xf numFmtId="0" fontId="18" fillId="0" borderId="0" xfId="0" applyFont="1" applyFill="1" applyAlignment="1"/>
    <xf numFmtId="173" fontId="69" fillId="0" borderId="0" xfId="316" applyNumberFormat="1" applyFont="1" applyFill="1" applyBorder="1" applyAlignment="1" applyProtection="1"/>
    <xf numFmtId="0" fontId="68" fillId="0" borderId="0" xfId="0" applyNumberFormat="1" applyFont="1" applyFill="1" applyBorder="1" applyAlignment="1">
      <alignment vertical="top" readingOrder="1"/>
    </xf>
    <xf numFmtId="0" fontId="18" fillId="0" borderId="0" xfId="0" applyNumberFormat="1" applyFont="1" applyFill="1" applyBorder="1" applyAlignment="1">
      <alignment vertical="top" readingOrder="1"/>
    </xf>
    <xf numFmtId="0" fontId="74" fillId="0" borderId="0" xfId="0" applyNumberFormat="1" applyFont="1" applyFill="1" applyBorder="1" applyAlignment="1">
      <alignment horizontal="right" vertical="top" readingOrder="1"/>
    </xf>
    <xf numFmtId="0" fontId="70" fillId="0" borderId="0" xfId="0" applyNumberFormat="1" applyFont="1" applyFill="1" applyBorder="1" applyAlignment="1">
      <alignment vertical="top" readingOrder="1"/>
    </xf>
    <xf numFmtId="0" fontId="75" fillId="0" borderId="0" xfId="0" applyNumberFormat="1" applyFont="1" applyFill="1" applyBorder="1" applyAlignment="1">
      <alignment horizontal="right" vertical="top" readingOrder="1"/>
    </xf>
    <xf numFmtId="0" fontId="76" fillId="0" borderId="0" xfId="0" applyNumberFormat="1" applyFont="1" applyFill="1" applyBorder="1" applyAlignment="1">
      <alignment horizontal="left" vertical="top" readingOrder="1"/>
    </xf>
    <xf numFmtId="0" fontId="77" fillId="0" borderId="0" xfId="0" applyNumberFormat="1" applyFont="1" applyFill="1" applyBorder="1" applyAlignment="1">
      <alignment vertical="top" readingOrder="1"/>
    </xf>
    <xf numFmtId="179" fontId="71" fillId="0" borderId="0" xfId="0" applyNumberFormat="1" applyFont="1" applyFill="1" applyAlignment="1">
      <alignment horizontal="left" vertical="center"/>
    </xf>
    <xf numFmtId="179" fontId="72" fillId="0" borderId="0" xfId="0" applyNumberFormat="1" applyFont="1" applyFill="1" applyAlignment="1">
      <alignment horizontal="left" vertical="center"/>
    </xf>
    <xf numFmtId="0" fontId="72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 readingOrder="1"/>
    </xf>
    <xf numFmtId="14" fontId="18" fillId="0" borderId="0" xfId="0" applyNumberFormat="1" applyFont="1" applyFill="1" applyBorder="1" applyAlignment="1"/>
    <xf numFmtId="0" fontId="68" fillId="0" borderId="0" xfId="0" applyFont="1" applyFill="1" applyAlignment="1"/>
    <xf numFmtId="0" fontId="18" fillId="0" borderId="0" xfId="0" applyFont="1" applyFill="1" applyAlignment="1">
      <alignment horizontal="right" readingOrder="1"/>
    </xf>
    <xf numFmtId="0" fontId="18" fillId="0" borderId="0" xfId="317" applyFont="1" applyAlignment="1">
      <alignment horizontal="center"/>
    </xf>
    <xf numFmtId="0" fontId="18" fillId="0" borderId="10" xfId="317" applyFont="1" applyBorder="1" applyAlignment="1">
      <alignment horizontal="center"/>
    </xf>
    <xf numFmtId="0" fontId="68" fillId="24" borderId="10" xfId="317" applyFont="1" applyFill="1" applyBorder="1" applyAlignment="1">
      <alignment horizontal="center"/>
    </xf>
    <xf numFmtId="175" fontId="68" fillId="0" borderId="19" xfId="317" applyNumberFormat="1" applyFont="1" applyBorder="1" applyAlignment="1">
      <alignment horizontal="center"/>
    </xf>
    <xf numFmtId="0" fontId="68" fillId="0" borderId="0" xfId="317" applyFont="1" applyAlignment="1">
      <alignment horizontal="center"/>
    </xf>
    <xf numFmtId="0" fontId="78" fillId="0" borderId="10" xfId="153" applyFont="1" applyBorder="1" applyAlignment="1" applyProtection="1">
      <alignment vertical="center" shrinkToFit="1"/>
      <protection locked="0"/>
    </xf>
    <xf numFmtId="0" fontId="18" fillId="0" borderId="10" xfId="0" applyFont="1" applyBorder="1" applyAlignment="1" applyProtection="1">
      <alignment vertical="center" shrinkToFit="1"/>
      <protection locked="0"/>
    </xf>
    <xf numFmtId="175" fontId="18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78" fillId="0" borderId="25" xfId="153" applyFont="1" applyBorder="1" applyAlignment="1" applyProtection="1">
      <alignment vertical="center" shrinkToFit="1"/>
      <protection locked="0"/>
    </xf>
    <xf numFmtId="0" fontId="18" fillId="0" borderId="0" xfId="0" applyFont="1"/>
    <xf numFmtId="0" fontId="18" fillId="0" borderId="10" xfId="0" applyFont="1" applyBorder="1"/>
    <xf numFmtId="0" fontId="70" fillId="0" borderId="0" xfId="0" applyFont="1" applyAlignment="1">
      <alignment vertical="center"/>
    </xf>
    <xf numFmtId="0" fontId="70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70" fillId="0" borderId="12" xfId="0" applyFont="1" applyBorder="1" applyAlignment="1">
      <alignment vertical="center"/>
    </xf>
    <xf numFmtId="0" fontId="70" fillId="0" borderId="24" xfId="0" applyFont="1" applyBorder="1" applyAlignment="1">
      <alignment vertical="center"/>
    </xf>
    <xf numFmtId="0" fontId="18" fillId="0" borderId="0" xfId="0" applyFont="1" applyAlignment="1">
      <alignment vertical="center"/>
    </xf>
    <xf numFmtId="180" fontId="18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71" fillId="0" borderId="10" xfId="0" applyNumberFormat="1" applyFont="1" applyFill="1" applyBorder="1" applyAlignment="1" applyProtection="1">
      <alignment horizontal="left"/>
    </xf>
    <xf numFmtId="0" fontId="18" fillId="0" borderId="11" xfId="317" applyFont="1" applyFill="1" applyBorder="1" applyAlignment="1"/>
    <xf numFmtId="0" fontId="18" fillId="0" borderId="0" xfId="317" applyFont="1" applyAlignment="1"/>
    <xf numFmtId="175" fontId="18" fillId="0" borderId="0" xfId="317" applyNumberFormat="1" applyFont="1" applyAlignment="1"/>
    <xf numFmtId="172" fontId="18" fillId="0" borderId="10" xfId="317" applyNumberFormat="1" applyFont="1" applyBorder="1" applyAlignment="1"/>
    <xf numFmtId="0" fontId="79" fillId="0" borderId="0" xfId="317" applyFont="1" applyFill="1" applyAlignment="1"/>
    <xf numFmtId="0" fontId="18" fillId="0" borderId="10" xfId="0" applyFont="1" applyBorder="1" applyAlignment="1"/>
    <xf numFmtId="0" fontId="70" fillId="0" borderId="10" xfId="0" applyFont="1" applyBorder="1" applyAlignment="1"/>
    <xf numFmtId="172" fontId="18" fillId="0" borderId="10" xfId="318" applyNumberFormat="1" applyFont="1" applyBorder="1" applyAlignment="1"/>
    <xf numFmtId="175" fontId="18" fillId="0" borderId="0" xfId="0" applyNumberFormat="1" applyFont="1" applyAlignment="1"/>
    <xf numFmtId="0" fontId="68" fillId="0" borderId="10" xfId="0" applyFont="1" applyBorder="1" applyAlignment="1"/>
    <xf numFmtId="0" fontId="70" fillId="0" borderId="0" xfId="0" applyFont="1" applyAlignment="1"/>
    <xf numFmtId="0" fontId="18" fillId="0" borderId="10" xfId="317" applyFont="1" applyBorder="1" applyAlignment="1"/>
    <xf numFmtId="0" fontId="18" fillId="0" borderId="0" xfId="317" applyFont="1" applyFill="1" applyAlignment="1">
      <alignment horizontal="center"/>
    </xf>
    <xf numFmtId="0" fontId="18" fillId="0" borderId="0" xfId="317" applyFont="1" applyFill="1" applyAlignment="1"/>
    <xf numFmtId="0" fontId="18" fillId="0" borderId="0" xfId="317" applyFont="1" applyFill="1" applyAlignment="1">
      <alignment horizontal="center"/>
    </xf>
    <xf numFmtId="0" fontId="68" fillId="0" borderId="0" xfId="317" applyFont="1" applyFill="1" applyAlignment="1">
      <alignment horizontal="center"/>
    </xf>
    <xf numFmtId="0" fontId="18" fillId="0" borderId="10" xfId="317" applyFont="1" applyFill="1" applyBorder="1" applyAlignment="1">
      <alignment horizontal="center"/>
    </xf>
    <xf numFmtId="0" fontId="18" fillId="56" borderId="12" xfId="0" applyFont="1" applyFill="1" applyBorder="1" applyAlignment="1">
      <alignment horizontal="left"/>
    </xf>
    <xf numFmtId="172" fontId="18" fillId="0" borderId="10" xfId="317" applyNumberFormat="1" applyFont="1" applyFill="1" applyBorder="1"/>
    <xf numFmtId="175" fontId="18" fillId="0" borderId="0" xfId="318" applyNumberFormat="1" applyFont="1" applyFill="1"/>
    <xf numFmtId="0" fontId="18" fillId="0" borderId="10" xfId="0" applyFont="1" applyFill="1" applyBorder="1" applyAlignment="1">
      <alignment horizontal="left"/>
    </xf>
    <xf numFmtId="0" fontId="18" fillId="0" borderId="0" xfId="0" applyFont="1" applyFill="1" applyAlignment="1">
      <alignment horizontal="left"/>
    </xf>
    <xf numFmtId="0" fontId="18" fillId="56" borderId="10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left"/>
    </xf>
    <xf numFmtId="0" fontId="17" fillId="0" borderId="10" xfId="0" applyFont="1" applyFill="1" applyBorder="1" applyAlignment="1">
      <alignment horizontal="left"/>
    </xf>
    <xf numFmtId="172" fontId="18" fillId="0" borderId="11" xfId="317" applyNumberFormat="1" applyFont="1" applyFill="1" applyBorder="1"/>
    <xf numFmtId="0" fontId="18" fillId="0" borderId="10" xfId="317" applyFont="1" applyFill="1" applyBorder="1" applyAlignment="1"/>
    <xf numFmtId="0" fontId="5" fillId="0" borderId="0" xfId="0" applyFont="1" applyFill="1"/>
    <xf numFmtId="0" fontId="5" fillId="0" borderId="0" xfId="0" applyFont="1" applyFill="1" applyAlignment="1"/>
    <xf numFmtId="38" fontId="18" fillId="0" borderId="0" xfId="67" applyFont="1"/>
    <xf numFmtId="0" fontId="5" fillId="0" borderId="0" xfId="0" applyFont="1"/>
    <xf numFmtId="0" fontId="69" fillId="0" borderId="0" xfId="321" applyFont="1" applyAlignment="1">
      <alignment vertical="center"/>
    </xf>
    <xf numFmtId="0" fontId="18" fillId="0" borderId="0" xfId="0" applyFont="1" applyFill="1"/>
    <xf numFmtId="0" fontId="18" fillId="24" borderId="10" xfId="317" applyFont="1" applyFill="1" applyBorder="1" applyAlignment="1">
      <alignment horizontal="center"/>
    </xf>
    <xf numFmtId="0" fontId="18" fillId="24" borderId="12" xfId="317" applyFont="1" applyFill="1" applyBorder="1" applyAlignment="1">
      <alignment horizontal="center"/>
    </xf>
    <xf numFmtId="16" fontId="18" fillId="0" borderId="12" xfId="0" applyNumberFormat="1" applyFont="1" applyFill="1" applyBorder="1"/>
    <xf numFmtId="38" fontId="18" fillId="0" borderId="10" xfId="68" applyNumberFormat="1" applyFont="1" applyFill="1" applyBorder="1" applyAlignment="1"/>
    <xf numFmtId="175" fontId="18" fillId="0" borderId="0" xfId="317" applyNumberFormat="1" applyFont="1" applyFill="1"/>
    <xf numFmtId="16" fontId="18" fillId="0" borderId="12" xfId="0" applyNumberFormat="1" applyFont="1" applyFill="1" applyBorder="1" applyAlignment="1">
      <alignment shrinkToFit="1"/>
    </xf>
    <xf numFmtId="38" fontId="18" fillId="0" borderId="10" xfId="67" applyNumberFormat="1" applyFont="1" applyFill="1" applyBorder="1" applyAlignment="1"/>
    <xf numFmtId="14" fontId="18" fillId="0" borderId="0" xfId="0" applyNumberFormat="1" applyFont="1"/>
    <xf numFmtId="0" fontId="69" fillId="0" borderId="0" xfId="322" applyNumberFormat="1" applyFont="1" applyFill="1" applyBorder="1" applyAlignment="1" applyProtection="1">
      <alignment horizontal="center"/>
    </xf>
    <xf numFmtId="0" fontId="69" fillId="0" borderId="0" xfId="322" applyNumberFormat="1" applyFont="1" applyFill="1" applyBorder="1" applyAlignment="1" applyProtection="1"/>
    <xf numFmtId="38" fontId="18" fillId="0" borderId="0" xfId="67" applyFont="1" applyBorder="1"/>
    <xf numFmtId="41" fontId="69" fillId="0" borderId="10" xfId="322" applyNumberFormat="1" applyFont="1" applyFill="1" applyBorder="1" applyAlignment="1" applyProtection="1"/>
    <xf numFmtId="0" fontId="69" fillId="0" borderId="0" xfId="319" applyNumberFormat="1" applyFont="1" applyFill="1" applyBorder="1" applyAlignment="1" applyProtection="1"/>
    <xf numFmtId="0" fontId="81" fillId="0" borderId="0" xfId="0" applyFont="1"/>
    <xf numFmtId="0" fontId="71" fillId="0" borderId="0" xfId="0" applyFont="1" applyAlignment="1">
      <alignment horizontal="center"/>
    </xf>
    <xf numFmtId="181" fontId="71" fillId="0" borderId="0" xfId="0" applyNumberFormat="1" applyFont="1" applyAlignment="1">
      <alignment horizontal="center"/>
    </xf>
    <xf numFmtId="43" fontId="71" fillId="0" borderId="0" xfId="462" applyFont="1" applyAlignment="1">
      <alignment horizontal="center"/>
    </xf>
    <xf numFmtId="0" fontId="69" fillId="0" borderId="0" xfId="0" applyFont="1"/>
    <xf numFmtId="0" fontId="78" fillId="0" borderId="0" xfId="0" applyFont="1"/>
    <xf numFmtId="14" fontId="78" fillId="0" borderId="0" xfId="0" applyNumberFormat="1" applyFont="1"/>
    <xf numFmtId="43" fontId="78" fillId="0" borderId="0" xfId="462" applyFont="1"/>
    <xf numFmtId="0" fontId="70" fillId="0" borderId="0" xfId="0" applyFont="1" applyAlignment="1">
      <alignment vertical="top" readingOrder="1"/>
    </xf>
    <xf numFmtId="0" fontId="69" fillId="0" borderId="0" xfId="0" applyFont="1" applyAlignment="1">
      <alignment horizontal="left" vertical="top"/>
    </xf>
    <xf numFmtId="183" fontId="18" fillId="0" borderId="0" xfId="462" applyNumberFormat="1" applyFont="1" applyFill="1" applyAlignment="1"/>
    <xf numFmtId="183" fontId="73" fillId="0" borderId="0" xfId="462" applyNumberFormat="1" applyFont="1" applyFill="1" applyBorder="1" applyAlignment="1" applyProtection="1">
      <alignment horizontal="left" vertical="center" readingOrder="1"/>
    </xf>
    <xf numFmtId="183" fontId="69" fillId="0" borderId="0" xfId="462" applyNumberFormat="1" applyFont="1" applyFill="1" applyBorder="1" applyAlignment="1" applyProtection="1"/>
    <xf numFmtId="183" fontId="69" fillId="0" borderId="0" xfId="462" applyNumberFormat="1" applyFont="1" applyFill="1" applyBorder="1" applyAlignment="1" applyProtection="1">
      <alignment horizontal="right" vertical="center"/>
    </xf>
    <xf numFmtId="14" fontId="78" fillId="0" borderId="0" xfId="0" quotePrefix="1" applyNumberFormat="1" applyFont="1"/>
    <xf numFmtId="43" fontId="18" fillId="0" borderId="0" xfId="0" applyNumberFormat="1" applyFont="1"/>
    <xf numFmtId="43" fontId="68" fillId="57" borderId="0" xfId="0" applyNumberFormat="1" applyFont="1" applyFill="1"/>
    <xf numFmtId="183" fontId="71" fillId="57" borderId="0" xfId="462" applyNumberFormat="1" applyFont="1" applyFill="1" applyBorder="1" applyAlignment="1" applyProtection="1"/>
    <xf numFmtId="172" fontId="68" fillId="0" borderId="11" xfId="317" applyNumberFormat="1" applyFont="1" applyBorder="1" applyAlignment="1"/>
    <xf numFmtId="173" fontId="68" fillId="57" borderId="27" xfId="317" applyNumberFormat="1" applyFont="1" applyFill="1" applyBorder="1" applyAlignment="1">
      <alignment vertical="center" shrinkToFit="1"/>
    </xf>
    <xf numFmtId="173" fontId="68" fillId="57" borderId="28" xfId="317" applyNumberFormat="1" applyFont="1" applyFill="1" applyBorder="1" applyAlignment="1">
      <alignment vertical="center" shrinkToFit="1"/>
    </xf>
    <xf numFmtId="173" fontId="68" fillId="57" borderId="29" xfId="317" applyNumberFormat="1" applyFont="1" applyFill="1" applyBorder="1" applyAlignment="1">
      <alignment vertical="center" shrinkToFit="1"/>
    </xf>
    <xf numFmtId="173" fontId="68" fillId="58" borderId="24" xfId="317" applyNumberFormat="1" applyFont="1" applyFill="1" applyBorder="1" applyAlignment="1">
      <alignment horizontal="right" vertical="center"/>
    </xf>
    <xf numFmtId="173" fontId="68" fillId="58" borderId="14" xfId="317" applyNumberFormat="1" applyFont="1" applyFill="1" applyBorder="1" applyAlignment="1">
      <alignment horizontal="right" vertical="center"/>
    </xf>
    <xf numFmtId="173" fontId="68" fillId="58" borderId="18" xfId="317" applyNumberFormat="1" applyFont="1" applyFill="1" applyBorder="1" applyAlignment="1">
      <alignment horizontal="right" vertical="center"/>
    </xf>
    <xf numFmtId="3" fontId="68" fillId="59" borderId="0" xfId="317" applyNumberFormat="1" applyFont="1" applyFill="1" applyBorder="1"/>
    <xf numFmtId="3" fontId="68" fillId="59" borderId="14" xfId="317" applyNumberFormat="1" applyFont="1" applyFill="1" applyBorder="1"/>
  </cellXfs>
  <cellStyles count="463">
    <cellStyle name="20% - アクセント 1 2" xfId="1" xr:uid="{00000000-0005-0000-0000-000000000000}"/>
    <cellStyle name="20% - アクセント 1 2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3" xfId="11" xr:uid="{00000000-0005-0000-0000-00000A000000}"/>
    <cellStyle name="20% - アクセント 3 4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3" xfId="15" xr:uid="{00000000-0005-0000-0000-00000E000000}"/>
    <cellStyle name="20% - アクセント 4 4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3" xfId="19" xr:uid="{00000000-0005-0000-0000-000012000000}"/>
    <cellStyle name="20% - アクセント 5 4" xfId="20" xr:uid="{00000000-0005-0000-0000-000013000000}"/>
    <cellStyle name="20% - アクセント 6 2" xfId="21" xr:uid="{00000000-0005-0000-0000-000014000000}"/>
    <cellStyle name="20% - アクセント 6 2 2" xfId="22" xr:uid="{00000000-0005-0000-0000-000015000000}"/>
    <cellStyle name="20% - アクセント 6 3" xfId="23" xr:uid="{00000000-0005-0000-0000-000016000000}"/>
    <cellStyle name="20% - アクセント 6 4" xfId="24" xr:uid="{00000000-0005-0000-0000-000017000000}"/>
    <cellStyle name="40% - アクセント 1 2" xfId="25" xr:uid="{00000000-0005-0000-0000-000018000000}"/>
    <cellStyle name="40% - アクセント 1 2 2" xfId="26" xr:uid="{00000000-0005-0000-0000-000019000000}"/>
    <cellStyle name="40% - アクセント 1 3" xfId="27" xr:uid="{00000000-0005-0000-0000-00001A000000}"/>
    <cellStyle name="40% - アクセント 1 4" xfId="28" xr:uid="{00000000-0005-0000-0000-00001B000000}"/>
    <cellStyle name="40% - アクセント 2 2" xfId="29" xr:uid="{00000000-0005-0000-0000-00001C000000}"/>
    <cellStyle name="40% - アクセント 2 2 2" xfId="30" xr:uid="{00000000-0005-0000-0000-00001D000000}"/>
    <cellStyle name="40% - アクセント 2 3" xfId="31" xr:uid="{00000000-0005-0000-0000-00001E000000}"/>
    <cellStyle name="40% - アクセント 2 4" xfId="32" xr:uid="{00000000-0005-0000-0000-00001F000000}"/>
    <cellStyle name="40% - アクセント 3 2" xfId="33" xr:uid="{00000000-0005-0000-0000-000020000000}"/>
    <cellStyle name="40% - アクセント 3 2 2" xfId="34" xr:uid="{00000000-0005-0000-0000-000021000000}"/>
    <cellStyle name="40% - アクセント 3 3" xfId="35" xr:uid="{00000000-0005-0000-0000-000022000000}"/>
    <cellStyle name="40% - アクセント 3 4" xfId="36" xr:uid="{00000000-0005-0000-0000-000023000000}"/>
    <cellStyle name="40% - アクセント 4 2" xfId="37" xr:uid="{00000000-0005-0000-0000-000024000000}"/>
    <cellStyle name="40% - アクセント 4 2 2" xfId="38" xr:uid="{00000000-0005-0000-0000-000025000000}"/>
    <cellStyle name="40% - アクセント 4 3" xfId="39" xr:uid="{00000000-0005-0000-0000-000026000000}"/>
    <cellStyle name="40% - アクセント 4 4" xfId="40" xr:uid="{00000000-0005-0000-0000-000027000000}"/>
    <cellStyle name="40% - アクセント 5 2" xfId="41" xr:uid="{00000000-0005-0000-0000-000028000000}"/>
    <cellStyle name="40% - アクセント 5 2 2" xfId="42" xr:uid="{00000000-0005-0000-0000-000029000000}"/>
    <cellStyle name="40% - アクセント 5 3" xfId="43" xr:uid="{00000000-0005-0000-0000-00002A000000}"/>
    <cellStyle name="40% - アクセント 5 4" xfId="44" xr:uid="{00000000-0005-0000-0000-00002B000000}"/>
    <cellStyle name="40% - アクセント 6 2" xfId="45" xr:uid="{00000000-0005-0000-0000-00002C000000}"/>
    <cellStyle name="40% - アクセント 6 2 2" xfId="46" xr:uid="{00000000-0005-0000-0000-00002D000000}"/>
    <cellStyle name="40% - アクセント 6 3" xfId="47" xr:uid="{00000000-0005-0000-0000-00002E000000}"/>
    <cellStyle name="40% - アクセント 6 4" xfId="48" xr:uid="{00000000-0005-0000-0000-00002F000000}"/>
    <cellStyle name="60% - アクセント 1 2" xfId="49" xr:uid="{00000000-0005-0000-0000-000030000000}"/>
    <cellStyle name="60% - アクセント 1 3" xfId="50" xr:uid="{00000000-0005-0000-0000-000031000000}"/>
    <cellStyle name="60% - アクセント 1 4" xfId="51" xr:uid="{00000000-0005-0000-0000-000032000000}"/>
    <cellStyle name="60% - アクセント 2 2" xfId="52" xr:uid="{00000000-0005-0000-0000-000033000000}"/>
    <cellStyle name="60% - アクセント 2 3" xfId="53" xr:uid="{00000000-0005-0000-0000-000034000000}"/>
    <cellStyle name="60% - アクセント 2 4" xfId="54" xr:uid="{00000000-0005-0000-0000-000035000000}"/>
    <cellStyle name="60% - アクセント 3 2" xfId="55" xr:uid="{00000000-0005-0000-0000-000036000000}"/>
    <cellStyle name="60% - アクセント 3 3" xfId="56" xr:uid="{00000000-0005-0000-0000-000037000000}"/>
    <cellStyle name="60% - アクセント 3 4" xfId="57" xr:uid="{00000000-0005-0000-0000-000038000000}"/>
    <cellStyle name="60% - アクセント 4 2" xfId="58" xr:uid="{00000000-0005-0000-0000-000039000000}"/>
    <cellStyle name="60% - アクセント 4 3" xfId="59" xr:uid="{00000000-0005-0000-0000-00003A000000}"/>
    <cellStyle name="60% - アクセント 4 4" xfId="60" xr:uid="{00000000-0005-0000-0000-00003B000000}"/>
    <cellStyle name="60% - アクセント 5 2" xfId="61" xr:uid="{00000000-0005-0000-0000-00003C000000}"/>
    <cellStyle name="60% - アクセント 5 3" xfId="62" xr:uid="{00000000-0005-0000-0000-00003D000000}"/>
    <cellStyle name="60% - アクセント 5 4" xfId="63" xr:uid="{00000000-0005-0000-0000-00003E000000}"/>
    <cellStyle name="60% - アクセント 6 2" xfId="64" xr:uid="{00000000-0005-0000-0000-00003F000000}"/>
    <cellStyle name="60% - アクセント 6 3" xfId="65" xr:uid="{00000000-0005-0000-0000-000040000000}"/>
    <cellStyle name="60% - アクセント 6 4" xfId="66" xr:uid="{00000000-0005-0000-0000-000041000000}"/>
    <cellStyle name="Comma" xfId="462" builtinId="3"/>
    <cellStyle name="Comma [0]" xfId="67" builtinId="6"/>
    <cellStyle name="Comma [0] 2" xfId="68" xr:uid="{00000000-0005-0000-0000-000043000000}"/>
    <cellStyle name="Comma [0] 2 10" xfId="69" xr:uid="{00000000-0005-0000-0000-000044000000}"/>
    <cellStyle name="Comma [0] 2 2" xfId="70" xr:uid="{00000000-0005-0000-0000-000045000000}"/>
    <cellStyle name="Comma [0] 2 3" xfId="71" xr:uid="{00000000-0005-0000-0000-000046000000}"/>
    <cellStyle name="Comma [0] 2 4" xfId="72" xr:uid="{00000000-0005-0000-0000-000047000000}"/>
    <cellStyle name="Comma [0] 2 5" xfId="73" xr:uid="{00000000-0005-0000-0000-000048000000}"/>
    <cellStyle name="Comma [0] 2 6" xfId="74" xr:uid="{00000000-0005-0000-0000-000049000000}"/>
    <cellStyle name="Comma [0] 3" xfId="75" xr:uid="{00000000-0005-0000-0000-00004A000000}"/>
    <cellStyle name="Comma [0] 4" xfId="76" xr:uid="{00000000-0005-0000-0000-00004B000000}"/>
    <cellStyle name="Comma [0] 4 2" xfId="77" xr:uid="{00000000-0005-0000-0000-00004C000000}"/>
    <cellStyle name="Comma [0] 5" xfId="78" xr:uid="{00000000-0005-0000-0000-00004D000000}"/>
    <cellStyle name="Comma [0] 6" xfId="79" xr:uid="{00000000-0005-0000-0000-00004E000000}"/>
    <cellStyle name="Comma [0] 7" xfId="80" xr:uid="{00000000-0005-0000-0000-00004F000000}"/>
    <cellStyle name="Comma [0] 8" xfId="81" xr:uid="{00000000-0005-0000-0000-000050000000}"/>
    <cellStyle name="Comma [0]_200610debit" xfId="82" xr:uid="{00000000-0005-0000-0000-000051000000}"/>
    <cellStyle name="Comma 2" xfId="83" xr:uid="{00000000-0005-0000-0000-000052000000}"/>
    <cellStyle name="Comma 2 2" xfId="84" xr:uid="{00000000-0005-0000-0000-000053000000}"/>
    <cellStyle name="Comma 3" xfId="85" xr:uid="{00000000-0005-0000-0000-000054000000}"/>
    <cellStyle name="Comma 3 2" xfId="86" xr:uid="{00000000-0005-0000-0000-000055000000}"/>
    <cellStyle name="Comma 4" xfId="87" xr:uid="{00000000-0005-0000-0000-000056000000}"/>
    <cellStyle name="Comma 5" xfId="88" xr:uid="{00000000-0005-0000-0000-000057000000}"/>
    <cellStyle name="Comma 6" xfId="89" xr:uid="{00000000-0005-0000-0000-000058000000}"/>
    <cellStyle name="Comma 7" xfId="90" xr:uid="{00000000-0005-0000-0000-000059000000}"/>
    <cellStyle name="Comma 8" xfId="91" xr:uid="{00000000-0005-0000-0000-00005A000000}"/>
    <cellStyle name="Currency [0] 3" xfId="92" xr:uid="{00000000-0005-0000-0000-00005B000000}"/>
    <cellStyle name="Currency [0] 3 2" xfId="93" xr:uid="{00000000-0005-0000-0000-00005C000000}"/>
    <cellStyle name="Currency [0]_debit" xfId="94" xr:uid="{00000000-0005-0000-0000-00005D000000}"/>
    <cellStyle name="Currency 2" xfId="95" xr:uid="{00000000-0005-0000-0000-00005E000000}"/>
    <cellStyle name="Currency 3" xfId="96" xr:uid="{00000000-0005-0000-0000-00005F000000}"/>
    <cellStyle name="Currency 4" xfId="97" xr:uid="{00000000-0005-0000-0000-000060000000}"/>
    <cellStyle name="Currency 5" xfId="98" xr:uid="{00000000-0005-0000-0000-000061000000}"/>
    <cellStyle name="Currency 6" xfId="99" xr:uid="{00000000-0005-0000-0000-000062000000}"/>
    <cellStyle name="Normal" xfId="0" builtinId="0"/>
    <cellStyle name="Normal 10" xfId="100" xr:uid="{00000000-0005-0000-0000-000064000000}"/>
    <cellStyle name="Normal 10 2" xfId="101" xr:uid="{00000000-0005-0000-0000-000065000000}"/>
    <cellStyle name="Normal 10 3" xfId="102" xr:uid="{00000000-0005-0000-0000-000066000000}"/>
    <cellStyle name="Normal 10 3 2" xfId="103" xr:uid="{00000000-0005-0000-0000-000067000000}"/>
    <cellStyle name="Normal 100" xfId="104" xr:uid="{00000000-0005-0000-0000-000068000000}"/>
    <cellStyle name="Normal 100 2" xfId="105" xr:uid="{00000000-0005-0000-0000-000069000000}"/>
    <cellStyle name="Normal 100 3" xfId="106" xr:uid="{00000000-0005-0000-0000-00006A000000}"/>
    <cellStyle name="Normal 100 3 2" xfId="107" xr:uid="{00000000-0005-0000-0000-00006B000000}"/>
    <cellStyle name="Normal 102 2" xfId="108" xr:uid="{00000000-0005-0000-0000-00006C000000}"/>
    <cellStyle name="Normal 103 2" xfId="109" xr:uid="{00000000-0005-0000-0000-00006D000000}"/>
    <cellStyle name="Normal 104" xfId="110" xr:uid="{00000000-0005-0000-0000-00006E000000}"/>
    <cellStyle name="Normal 108" xfId="111" xr:uid="{00000000-0005-0000-0000-00006F000000}"/>
    <cellStyle name="Normal 109" xfId="112" xr:uid="{00000000-0005-0000-0000-000070000000}"/>
    <cellStyle name="Normal 11" xfId="113" xr:uid="{00000000-0005-0000-0000-000071000000}"/>
    <cellStyle name="Normal 11 2" xfId="114" xr:uid="{00000000-0005-0000-0000-000072000000}"/>
    <cellStyle name="Normal 11 2 2" xfId="115" xr:uid="{00000000-0005-0000-0000-000073000000}"/>
    <cellStyle name="Normal 110" xfId="116" xr:uid="{00000000-0005-0000-0000-000074000000}"/>
    <cellStyle name="Normal 111" xfId="117" xr:uid="{00000000-0005-0000-0000-000075000000}"/>
    <cellStyle name="Normal 112" xfId="118" xr:uid="{00000000-0005-0000-0000-000076000000}"/>
    <cellStyle name="Normal 114" xfId="119" xr:uid="{00000000-0005-0000-0000-000077000000}"/>
    <cellStyle name="Normal 116" xfId="120" xr:uid="{00000000-0005-0000-0000-000078000000}"/>
    <cellStyle name="Normal 117" xfId="121" xr:uid="{00000000-0005-0000-0000-000079000000}"/>
    <cellStyle name="Normal 118" xfId="122" xr:uid="{00000000-0005-0000-0000-00007A000000}"/>
    <cellStyle name="Normal 119" xfId="123" xr:uid="{00000000-0005-0000-0000-00007B000000}"/>
    <cellStyle name="Normal 12" xfId="124" xr:uid="{00000000-0005-0000-0000-00007C000000}"/>
    <cellStyle name="Normal 12 2" xfId="125" xr:uid="{00000000-0005-0000-0000-00007D000000}"/>
    <cellStyle name="Normal 12 2 2" xfId="126" xr:uid="{00000000-0005-0000-0000-00007E000000}"/>
    <cellStyle name="Normal 13" xfId="127" xr:uid="{00000000-0005-0000-0000-00007F000000}"/>
    <cellStyle name="Normal 13 2" xfId="128" xr:uid="{00000000-0005-0000-0000-000080000000}"/>
    <cellStyle name="Normal 13 2 2" xfId="129" xr:uid="{00000000-0005-0000-0000-000081000000}"/>
    <cellStyle name="Normal 13 3" xfId="130" xr:uid="{00000000-0005-0000-0000-000082000000}"/>
    <cellStyle name="Normal 14" xfId="131" xr:uid="{00000000-0005-0000-0000-000083000000}"/>
    <cellStyle name="Normal 14 2" xfId="132" xr:uid="{00000000-0005-0000-0000-000084000000}"/>
    <cellStyle name="Normal 14 2 2" xfId="133" xr:uid="{00000000-0005-0000-0000-000085000000}"/>
    <cellStyle name="Normal 15" xfId="134" xr:uid="{00000000-0005-0000-0000-000086000000}"/>
    <cellStyle name="Normal 15 2" xfId="135" xr:uid="{00000000-0005-0000-0000-000087000000}"/>
    <cellStyle name="Normal 15 3" xfId="136" xr:uid="{00000000-0005-0000-0000-000088000000}"/>
    <cellStyle name="Normal 15 3 2" xfId="137" xr:uid="{00000000-0005-0000-0000-000089000000}"/>
    <cellStyle name="Normal 16" xfId="138" xr:uid="{00000000-0005-0000-0000-00008A000000}"/>
    <cellStyle name="Normal 16 2" xfId="139" xr:uid="{00000000-0005-0000-0000-00008B000000}"/>
    <cellStyle name="Normal 16 2 2" xfId="140" xr:uid="{00000000-0005-0000-0000-00008C000000}"/>
    <cellStyle name="Normal 17" xfId="141" xr:uid="{00000000-0005-0000-0000-00008D000000}"/>
    <cellStyle name="Normal 17 2" xfId="142" xr:uid="{00000000-0005-0000-0000-00008E000000}"/>
    <cellStyle name="Normal 17 2 2" xfId="143" xr:uid="{00000000-0005-0000-0000-00008F000000}"/>
    <cellStyle name="Normal 18" xfId="144" xr:uid="{00000000-0005-0000-0000-000090000000}"/>
    <cellStyle name="Normal 18 2" xfId="145" xr:uid="{00000000-0005-0000-0000-000091000000}"/>
    <cellStyle name="Normal 18 2 2" xfId="146" xr:uid="{00000000-0005-0000-0000-000092000000}"/>
    <cellStyle name="Normal 19" xfId="147" xr:uid="{00000000-0005-0000-0000-000093000000}"/>
    <cellStyle name="Normal 19 2" xfId="148" xr:uid="{00000000-0005-0000-0000-000094000000}"/>
    <cellStyle name="Normal 19 2 2" xfId="149" xr:uid="{00000000-0005-0000-0000-000095000000}"/>
    <cellStyle name="Normal 196" xfId="150" xr:uid="{00000000-0005-0000-0000-000096000000}"/>
    <cellStyle name="Normal 197" xfId="151" xr:uid="{00000000-0005-0000-0000-000097000000}"/>
    <cellStyle name="Normal 199" xfId="152" xr:uid="{00000000-0005-0000-0000-000098000000}"/>
    <cellStyle name="Normal 2" xfId="153" xr:uid="{00000000-0005-0000-0000-000099000000}"/>
    <cellStyle name="Normal 2 10" xfId="154" xr:uid="{00000000-0005-0000-0000-00009A000000}"/>
    <cellStyle name="Normal 2 11" xfId="155" xr:uid="{00000000-0005-0000-0000-00009B000000}"/>
    <cellStyle name="Normal 2 2" xfId="156" xr:uid="{00000000-0005-0000-0000-00009C000000}"/>
    <cellStyle name="Normal 2 2 2" xfId="157" xr:uid="{00000000-0005-0000-0000-00009D000000}"/>
    <cellStyle name="Normal 2 2 2 2" xfId="158" xr:uid="{00000000-0005-0000-0000-00009E000000}"/>
    <cellStyle name="Normal 2 3" xfId="159" xr:uid="{00000000-0005-0000-0000-00009F000000}"/>
    <cellStyle name="Normal 2 4" xfId="160" xr:uid="{00000000-0005-0000-0000-0000A0000000}"/>
    <cellStyle name="Normal 2 5" xfId="161" xr:uid="{00000000-0005-0000-0000-0000A1000000}"/>
    <cellStyle name="Normal 2 5 2" xfId="162" xr:uid="{00000000-0005-0000-0000-0000A2000000}"/>
    <cellStyle name="Normal 2 5 2 2" xfId="163" xr:uid="{00000000-0005-0000-0000-0000A3000000}"/>
    <cellStyle name="Normal 2 6" xfId="164" xr:uid="{00000000-0005-0000-0000-0000A4000000}"/>
    <cellStyle name="Normal 2 7" xfId="165" xr:uid="{00000000-0005-0000-0000-0000A5000000}"/>
    <cellStyle name="Normal 2 7 2" xfId="166" xr:uid="{00000000-0005-0000-0000-0000A6000000}"/>
    <cellStyle name="Normal 2 8" xfId="167" xr:uid="{00000000-0005-0000-0000-0000A7000000}"/>
    <cellStyle name="Normal 2 9" xfId="168" xr:uid="{00000000-0005-0000-0000-0000A8000000}"/>
    <cellStyle name="Normal 20" xfId="169" xr:uid="{00000000-0005-0000-0000-0000A9000000}"/>
    <cellStyle name="Normal 20 2" xfId="170" xr:uid="{00000000-0005-0000-0000-0000AA000000}"/>
    <cellStyle name="Normal 20 2 2" xfId="171" xr:uid="{00000000-0005-0000-0000-0000AB000000}"/>
    <cellStyle name="Normal 20 3" xfId="172" xr:uid="{00000000-0005-0000-0000-0000AC000000}"/>
    <cellStyle name="Normal 200" xfId="173" xr:uid="{00000000-0005-0000-0000-0000AD000000}"/>
    <cellStyle name="Normal 201" xfId="174" xr:uid="{00000000-0005-0000-0000-0000AE000000}"/>
    <cellStyle name="Normal 202" xfId="175" xr:uid="{00000000-0005-0000-0000-0000AF000000}"/>
    <cellStyle name="Normal 203" xfId="176" xr:uid="{00000000-0005-0000-0000-0000B0000000}"/>
    <cellStyle name="Normal 204" xfId="177" xr:uid="{00000000-0005-0000-0000-0000B1000000}"/>
    <cellStyle name="Normal 205" xfId="178" xr:uid="{00000000-0005-0000-0000-0000B2000000}"/>
    <cellStyle name="Normal 206" xfId="179" xr:uid="{00000000-0005-0000-0000-0000B3000000}"/>
    <cellStyle name="Normal 207" xfId="180" xr:uid="{00000000-0005-0000-0000-0000B4000000}"/>
    <cellStyle name="Normal 208" xfId="181" xr:uid="{00000000-0005-0000-0000-0000B5000000}"/>
    <cellStyle name="Normal 209" xfId="182" xr:uid="{00000000-0005-0000-0000-0000B6000000}"/>
    <cellStyle name="Normal 21" xfId="183" xr:uid="{00000000-0005-0000-0000-0000B7000000}"/>
    <cellStyle name="Normal 210" xfId="184" xr:uid="{00000000-0005-0000-0000-0000B8000000}"/>
    <cellStyle name="Normal 211" xfId="185" xr:uid="{00000000-0005-0000-0000-0000B9000000}"/>
    <cellStyle name="Normal 212" xfId="186" xr:uid="{00000000-0005-0000-0000-0000BA000000}"/>
    <cellStyle name="Normal 213" xfId="187" xr:uid="{00000000-0005-0000-0000-0000BB000000}"/>
    <cellStyle name="Normal 214" xfId="188" xr:uid="{00000000-0005-0000-0000-0000BC000000}"/>
    <cellStyle name="Normal 215" xfId="189" xr:uid="{00000000-0005-0000-0000-0000BD000000}"/>
    <cellStyle name="Normal 216" xfId="190" xr:uid="{00000000-0005-0000-0000-0000BE000000}"/>
    <cellStyle name="Normal 217" xfId="191" xr:uid="{00000000-0005-0000-0000-0000BF000000}"/>
    <cellStyle name="Normal 218" xfId="192" xr:uid="{00000000-0005-0000-0000-0000C0000000}"/>
    <cellStyle name="Normal 219" xfId="193" xr:uid="{00000000-0005-0000-0000-0000C1000000}"/>
    <cellStyle name="Normal 22" xfId="194" xr:uid="{00000000-0005-0000-0000-0000C2000000}"/>
    <cellStyle name="Normal 220" xfId="195" xr:uid="{00000000-0005-0000-0000-0000C3000000}"/>
    <cellStyle name="Normal 221" xfId="196" xr:uid="{00000000-0005-0000-0000-0000C4000000}"/>
    <cellStyle name="Normal 222" xfId="197" xr:uid="{00000000-0005-0000-0000-0000C5000000}"/>
    <cellStyle name="Normal 223" xfId="198" xr:uid="{00000000-0005-0000-0000-0000C6000000}"/>
    <cellStyle name="Normal 224" xfId="199" xr:uid="{00000000-0005-0000-0000-0000C7000000}"/>
    <cellStyle name="Normal 225" xfId="200" xr:uid="{00000000-0005-0000-0000-0000C8000000}"/>
    <cellStyle name="Normal 226" xfId="201" xr:uid="{00000000-0005-0000-0000-0000C9000000}"/>
    <cellStyle name="Normal 23" xfId="202" xr:uid="{00000000-0005-0000-0000-0000CA000000}"/>
    <cellStyle name="Normal 236" xfId="203" xr:uid="{00000000-0005-0000-0000-0000CB000000}"/>
    <cellStyle name="Normal 24" xfId="204" xr:uid="{00000000-0005-0000-0000-0000CC000000}"/>
    <cellStyle name="Normal 25" xfId="205" xr:uid="{00000000-0005-0000-0000-0000CD000000}"/>
    <cellStyle name="Normal 26" xfId="206" xr:uid="{00000000-0005-0000-0000-0000CE000000}"/>
    <cellStyle name="Normal 26 2" xfId="207" xr:uid="{00000000-0005-0000-0000-0000CF000000}"/>
    <cellStyle name="Normal 27" xfId="208" xr:uid="{00000000-0005-0000-0000-0000D0000000}"/>
    <cellStyle name="Normal 27 2" xfId="209" xr:uid="{00000000-0005-0000-0000-0000D1000000}"/>
    <cellStyle name="Normal 28" xfId="210" xr:uid="{00000000-0005-0000-0000-0000D2000000}"/>
    <cellStyle name="Normal 28 2" xfId="211" xr:uid="{00000000-0005-0000-0000-0000D3000000}"/>
    <cellStyle name="Normal 29" xfId="212" xr:uid="{00000000-0005-0000-0000-0000D4000000}"/>
    <cellStyle name="Normal 29 2" xfId="213" xr:uid="{00000000-0005-0000-0000-0000D5000000}"/>
    <cellStyle name="Normal 3" xfId="214" xr:uid="{00000000-0005-0000-0000-0000D6000000}"/>
    <cellStyle name="Normal 3 2" xfId="215" xr:uid="{00000000-0005-0000-0000-0000D7000000}"/>
    <cellStyle name="Normal 3 2 2" xfId="216" xr:uid="{00000000-0005-0000-0000-0000D8000000}"/>
    <cellStyle name="Normal 3 2 3" xfId="217" xr:uid="{00000000-0005-0000-0000-0000D9000000}"/>
    <cellStyle name="Normal 3 3" xfId="218" xr:uid="{00000000-0005-0000-0000-0000DA000000}"/>
    <cellStyle name="Normal 3 3 2" xfId="219" xr:uid="{00000000-0005-0000-0000-0000DB000000}"/>
    <cellStyle name="Normal 3 4" xfId="220" xr:uid="{00000000-0005-0000-0000-0000DC000000}"/>
    <cellStyle name="Normal 3 4 2" xfId="221" xr:uid="{00000000-0005-0000-0000-0000DD000000}"/>
    <cellStyle name="Normal 3 5" xfId="222" xr:uid="{00000000-0005-0000-0000-0000DE000000}"/>
    <cellStyle name="Normal 3 6" xfId="223" xr:uid="{00000000-0005-0000-0000-0000DF000000}"/>
    <cellStyle name="Normal 30" xfId="224" xr:uid="{00000000-0005-0000-0000-0000E0000000}"/>
    <cellStyle name="Normal 30 2" xfId="225" xr:uid="{00000000-0005-0000-0000-0000E1000000}"/>
    <cellStyle name="Normal 31" xfId="226" xr:uid="{00000000-0005-0000-0000-0000E2000000}"/>
    <cellStyle name="Normal 31 2" xfId="227" xr:uid="{00000000-0005-0000-0000-0000E3000000}"/>
    <cellStyle name="Normal 32" xfId="228" xr:uid="{00000000-0005-0000-0000-0000E4000000}"/>
    <cellStyle name="Normal 32 2" xfId="229" xr:uid="{00000000-0005-0000-0000-0000E5000000}"/>
    <cellStyle name="Normal 33" xfId="230" xr:uid="{00000000-0005-0000-0000-0000E6000000}"/>
    <cellStyle name="Normal 34" xfId="231" xr:uid="{00000000-0005-0000-0000-0000E7000000}"/>
    <cellStyle name="Normal 39_JAAI.JEVIC 2010" xfId="232" xr:uid="{00000000-0005-0000-0000-0000E8000000}"/>
    <cellStyle name="Normal 4" xfId="233" xr:uid="{00000000-0005-0000-0000-0000E9000000}"/>
    <cellStyle name="Normal 4 2" xfId="234" xr:uid="{00000000-0005-0000-0000-0000EA000000}"/>
    <cellStyle name="Normal 4 2 2" xfId="235" xr:uid="{00000000-0005-0000-0000-0000EB000000}"/>
    <cellStyle name="Normal 4 3" xfId="236" xr:uid="{00000000-0005-0000-0000-0000EC000000}"/>
    <cellStyle name="Normal 4 3 2" xfId="237" xr:uid="{00000000-0005-0000-0000-0000ED000000}"/>
    <cellStyle name="Normal 4 4" xfId="238" xr:uid="{00000000-0005-0000-0000-0000EE000000}"/>
    <cellStyle name="Normal 40_JAAI.JEVIC 2010" xfId="239" xr:uid="{00000000-0005-0000-0000-0000EF000000}"/>
    <cellStyle name="Normal 47" xfId="240" xr:uid="{00000000-0005-0000-0000-0000F0000000}"/>
    <cellStyle name="Normal 5" xfId="241" xr:uid="{00000000-0005-0000-0000-0000F1000000}"/>
    <cellStyle name="Normal 5 2" xfId="242" xr:uid="{00000000-0005-0000-0000-0000F2000000}"/>
    <cellStyle name="Normal 5 3" xfId="243" xr:uid="{00000000-0005-0000-0000-0000F3000000}"/>
    <cellStyle name="Normal 5 3 2" xfId="244" xr:uid="{00000000-0005-0000-0000-0000F4000000}"/>
    <cellStyle name="Normal 5 4" xfId="245" xr:uid="{00000000-0005-0000-0000-0000F5000000}"/>
    <cellStyle name="Normal 50" xfId="246" xr:uid="{00000000-0005-0000-0000-0000F6000000}"/>
    <cellStyle name="Normal 51" xfId="247" xr:uid="{00000000-0005-0000-0000-0000F7000000}"/>
    <cellStyle name="Normal 52" xfId="248" xr:uid="{00000000-0005-0000-0000-0000F8000000}"/>
    <cellStyle name="Normal 53" xfId="249" xr:uid="{00000000-0005-0000-0000-0000F9000000}"/>
    <cellStyle name="Normal 54" xfId="250" xr:uid="{00000000-0005-0000-0000-0000FA000000}"/>
    <cellStyle name="Normal 55" xfId="251" xr:uid="{00000000-0005-0000-0000-0000FB000000}"/>
    <cellStyle name="Normal 56" xfId="252" xr:uid="{00000000-0005-0000-0000-0000FC000000}"/>
    <cellStyle name="Normal 57" xfId="253" xr:uid="{00000000-0005-0000-0000-0000FD000000}"/>
    <cellStyle name="Normal 58" xfId="254" xr:uid="{00000000-0005-0000-0000-0000FE000000}"/>
    <cellStyle name="Normal 59" xfId="255" xr:uid="{00000000-0005-0000-0000-0000FF000000}"/>
    <cellStyle name="Normal 6" xfId="256" xr:uid="{00000000-0005-0000-0000-000000010000}"/>
    <cellStyle name="Normal 6 2" xfId="257" xr:uid="{00000000-0005-0000-0000-000001010000}"/>
    <cellStyle name="Normal 6 3" xfId="258" xr:uid="{00000000-0005-0000-0000-000002010000}"/>
    <cellStyle name="Normal 6 3 2" xfId="259" xr:uid="{00000000-0005-0000-0000-000003010000}"/>
    <cellStyle name="Normal 6 4" xfId="260" xr:uid="{00000000-0005-0000-0000-000004010000}"/>
    <cellStyle name="Normal 60" xfId="261" xr:uid="{00000000-0005-0000-0000-000005010000}"/>
    <cellStyle name="Normal 61" xfId="262" xr:uid="{00000000-0005-0000-0000-000006010000}"/>
    <cellStyle name="Normal 62" xfId="263" xr:uid="{00000000-0005-0000-0000-000007010000}"/>
    <cellStyle name="Normal 63" xfId="264" xr:uid="{00000000-0005-0000-0000-000008010000}"/>
    <cellStyle name="Normal 64" xfId="265" xr:uid="{00000000-0005-0000-0000-000009010000}"/>
    <cellStyle name="Normal 65" xfId="266" xr:uid="{00000000-0005-0000-0000-00000A010000}"/>
    <cellStyle name="Normal 66" xfId="267" xr:uid="{00000000-0005-0000-0000-00000B010000}"/>
    <cellStyle name="Normal 67" xfId="268" xr:uid="{00000000-0005-0000-0000-00000C010000}"/>
    <cellStyle name="Normal 68" xfId="269" xr:uid="{00000000-0005-0000-0000-00000D010000}"/>
    <cellStyle name="Normal 69" xfId="270" xr:uid="{00000000-0005-0000-0000-00000E010000}"/>
    <cellStyle name="Normal 7" xfId="271" xr:uid="{00000000-0005-0000-0000-00000F010000}"/>
    <cellStyle name="Normal 7 2" xfId="272" xr:uid="{00000000-0005-0000-0000-000010010000}"/>
    <cellStyle name="Normal 7 3" xfId="273" xr:uid="{00000000-0005-0000-0000-000011010000}"/>
    <cellStyle name="Normal 7 3 2" xfId="274" xr:uid="{00000000-0005-0000-0000-000012010000}"/>
    <cellStyle name="Normal 7 4" xfId="275" xr:uid="{00000000-0005-0000-0000-000013010000}"/>
    <cellStyle name="Normal 70" xfId="276" xr:uid="{00000000-0005-0000-0000-000014010000}"/>
    <cellStyle name="Normal 71" xfId="277" xr:uid="{00000000-0005-0000-0000-000015010000}"/>
    <cellStyle name="Normal 72" xfId="278" xr:uid="{00000000-0005-0000-0000-000016010000}"/>
    <cellStyle name="Normal 73" xfId="279" xr:uid="{00000000-0005-0000-0000-000017010000}"/>
    <cellStyle name="Normal 74" xfId="280" xr:uid="{00000000-0005-0000-0000-000018010000}"/>
    <cellStyle name="Normal 75" xfId="281" xr:uid="{00000000-0005-0000-0000-000019010000}"/>
    <cellStyle name="Normal 76" xfId="282" xr:uid="{00000000-0005-0000-0000-00001A010000}"/>
    <cellStyle name="Normal 77" xfId="283" xr:uid="{00000000-0005-0000-0000-00001B010000}"/>
    <cellStyle name="Normal 78" xfId="284" xr:uid="{00000000-0005-0000-0000-00001C010000}"/>
    <cellStyle name="Normal 79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8 3 2" xfId="289" xr:uid="{00000000-0005-0000-0000-000021010000}"/>
    <cellStyle name="Normal 8 4" xfId="290" xr:uid="{00000000-0005-0000-0000-000022010000}"/>
    <cellStyle name="Normal 80" xfId="291" xr:uid="{00000000-0005-0000-0000-000023010000}"/>
    <cellStyle name="Normal 81" xfId="292" xr:uid="{00000000-0005-0000-0000-000024010000}"/>
    <cellStyle name="Normal 82" xfId="293" xr:uid="{00000000-0005-0000-0000-000025010000}"/>
    <cellStyle name="Normal 83" xfId="294" xr:uid="{00000000-0005-0000-0000-000026010000}"/>
    <cellStyle name="Normal 84" xfId="295" xr:uid="{00000000-0005-0000-0000-000027010000}"/>
    <cellStyle name="Normal 85" xfId="296" xr:uid="{00000000-0005-0000-0000-000028010000}"/>
    <cellStyle name="Normal 86" xfId="297" xr:uid="{00000000-0005-0000-0000-000029010000}"/>
    <cellStyle name="Normal 87" xfId="298" xr:uid="{00000000-0005-0000-0000-00002A010000}"/>
    <cellStyle name="Normal 88" xfId="299" xr:uid="{00000000-0005-0000-0000-00002B010000}"/>
    <cellStyle name="Normal 89" xfId="300" xr:uid="{00000000-0005-0000-0000-00002C010000}"/>
    <cellStyle name="Normal 9" xfId="301" xr:uid="{00000000-0005-0000-0000-00002D010000}"/>
    <cellStyle name="Normal 9 2" xfId="302" xr:uid="{00000000-0005-0000-0000-00002E010000}"/>
    <cellStyle name="Normal 9 3" xfId="303" xr:uid="{00000000-0005-0000-0000-00002F010000}"/>
    <cellStyle name="Normal 9 3 2" xfId="304" xr:uid="{00000000-0005-0000-0000-000030010000}"/>
    <cellStyle name="Normal 9 4" xfId="305" xr:uid="{00000000-0005-0000-0000-000031010000}"/>
    <cellStyle name="Normal 90" xfId="306" xr:uid="{00000000-0005-0000-0000-000032010000}"/>
    <cellStyle name="Normal 91" xfId="307" xr:uid="{00000000-0005-0000-0000-000033010000}"/>
    <cellStyle name="Normal 92" xfId="308" xr:uid="{00000000-0005-0000-0000-000034010000}"/>
    <cellStyle name="Normal 93" xfId="309" xr:uid="{00000000-0005-0000-0000-000035010000}"/>
    <cellStyle name="Normal 94" xfId="310" xr:uid="{00000000-0005-0000-0000-000036010000}"/>
    <cellStyle name="Normal 95" xfId="311" xr:uid="{00000000-0005-0000-0000-000037010000}"/>
    <cellStyle name="Normal 96" xfId="312" xr:uid="{00000000-0005-0000-0000-000038010000}"/>
    <cellStyle name="Normal 97" xfId="313" xr:uid="{00000000-0005-0000-0000-000039010000}"/>
    <cellStyle name="Normal 98" xfId="314" xr:uid="{00000000-0005-0000-0000-00003A010000}"/>
    <cellStyle name="Normal 99" xfId="315" xr:uid="{00000000-0005-0000-0000-00003B010000}"/>
    <cellStyle name="Normal_~rp1A6" xfId="316" xr:uid="{00000000-0005-0000-0000-00003C010000}"/>
    <cellStyle name="Normal_2006 03" xfId="317" xr:uid="{00000000-0005-0000-0000-00003D010000}"/>
    <cellStyle name="Normal_2006 03 2" xfId="318" xr:uid="{00000000-0005-0000-0000-00003E010000}"/>
    <cellStyle name="Normal_200607Kochin, hannyu" xfId="319" xr:uid="{00000000-0005-0000-0000-00003F010000}"/>
    <cellStyle name="Normal_200610debit" xfId="320" xr:uid="{00000000-0005-0000-0000-000040010000}"/>
    <cellStyle name="Normal_debit Kobe-1108" xfId="321" xr:uid="{00000000-0005-0000-0000-000041010000}"/>
    <cellStyle name="Normal_Debit on Sep " xfId="322" xr:uid="{00000000-0005-0000-0000-000042010000}"/>
    <cellStyle name="アクセント 1 2" xfId="323" xr:uid="{00000000-0005-0000-0000-000043010000}"/>
    <cellStyle name="アクセント 1 3" xfId="324" xr:uid="{00000000-0005-0000-0000-000044010000}"/>
    <cellStyle name="アクセント 1 4" xfId="325" xr:uid="{00000000-0005-0000-0000-000045010000}"/>
    <cellStyle name="アクセント 2 2" xfId="326" xr:uid="{00000000-0005-0000-0000-000046010000}"/>
    <cellStyle name="アクセント 2 3" xfId="327" xr:uid="{00000000-0005-0000-0000-000047010000}"/>
    <cellStyle name="アクセント 2 4" xfId="328" xr:uid="{00000000-0005-0000-0000-000048010000}"/>
    <cellStyle name="アクセント 3 2" xfId="329" xr:uid="{00000000-0005-0000-0000-000049010000}"/>
    <cellStyle name="アクセント 3 3" xfId="330" xr:uid="{00000000-0005-0000-0000-00004A010000}"/>
    <cellStyle name="アクセント 3 4" xfId="331" xr:uid="{00000000-0005-0000-0000-00004B010000}"/>
    <cellStyle name="アクセント 4 2" xfId="332" xr:uid="{00000000-0005-0000-0000-00004C010000}"/>
    <cellStyle name="アクセント 4 3" xfId="333" xr:uid="{00000000-0005-0000-0000-00004D010000}"/>
    <cellStyle name="アクセント 4 4" xfId="334" xr:uid="{00000000-0005-0000-0000-00004E010000}"/>
    <cellStyle name="アクセント 5 2" xfId="335" xr:uid="{00000000-0005-0000-0000-00004F010000}"/>
    <cellStyle name="アクセント 5 3" xfId="336" xr:uid="{00000000-0005-0000-0000-000050010000}"/>
    <cellStyle name="アクセント 5 4" xfId="337" xr:uid="{00000000-0005-0000-0000-000051010000}"/>
    <cellStyle name="アクセント 6 2" xfId="338" xr:uid="{00000000-0005-0000-0000-000052010000}"/>
    <cellStyle name="アクセント 6 3" xfId="339" xr:uid="{00000000-0005-0000-0000-000053010000}"/>
    <cellStyle name="アクセント 6 4" xfId="340" xr:uid="{00000000-0005-0000-0000-000054010000}"/>
    <cellStyle name="タイトル 2" xfId="341" xr:uid="{00000000-0005-0000-0000-000055010000}"/>
    <cellStyle name="タイトル 3" xfId="342" xr:uid="{00000000-0005-0000-0000-000056010000}"/>
    <cellStyle name="タイトル 4" xfId="343" xr:uid="{00000000-0005-0000-0000-000057010000}"/>
    <cellStyle name="チェック セル 2" xfId="344" xr:uid="{00000000-0005-0000-0000-000058010000}"/>
    <cellStyle name="チェック セル 3" xfId="345" xr:uid="{00000000-0005-0000-0000-000059010000}"/>
    <cellStyle name="チェック セル 4" xfId="346" xr:uid="{00000000-0005-0000-0000-00005A010000}"/>
    <cellStyle name="どちらでもない 2" xfId="347" xr:uid="{00000000-0005-0000-0000-00005B010000}"/>
    <cellStyle name="どちらでもない 3" xfId="348" xr:uid="{00000000-0005-0000-0000-00005C010000}"/>
    <cellStyle name="どちらでもない 4" xfId="349" xr:uid="{00000000-0005-0000-0000-00005D010000}"/>
    <cellStyle name="パーセント 2" xfId="350" xr:uid="{00000000-0005-0000-0000-00005E010000}"/>
    <cellStyle name="パーセント 3" xfId="351" xr:uid="{00000000-0005-0000-0000-00005F010000}"/>
    <cellStyle name="ハイパーリンク 2" xfId="352" xr:uid="{00000000-0005-0000-0000-000060010000}"/>
    <cellStyle name="メモ 2" xfId="353" xr:uid="{00000000-0005-0000-0000-000061010000}"/>
    <cellStyle name="メモ 3" xfId="354" xr:uid="{00000000-0005-0000-0000-000062010000}"/>
    <cellStyle name="メモ 3 2" xfId="355" xr:uid="{00000000-0005-0000-0000-000063010000}"/>
    <cellStyle name="メモ 3 2 2" xfId="356" xr:uid="{00000000-0005-0000-0000-000064010000}"/>
    <cellStyle name="メモ 3 3" xfId="357" xr:uid="{00000000-0005-0000-0000-000065010000}"/>
    <cellStyle name="メモ 3 3 2" xfId="358" xr:uid="{00000000-0005-0000-0000-000066010000}"/>
    <cellStyle name="メモ 3 4" xfId="359" xr:uid="{00000000-0005-0000-0000-000067010000}"/>
    <cellStyle name="メモ 3 5" xfId="360" xr:uid="{00000000-0005-0000-0000-000068010000}"/>
    <cellStyle name="メモ 4" xfId="361" xr:uid="{00000000-0005-0000-0000-000069010000}"/>
    <cellStyle name="リンク セル 2" xfId="362" xr:uid="{00000000-0005-0000-0000-00006A010000}"/>
    <cellStyle name="リンク セル 3" xfId="363" xr:uid="{00000000-0005-0000-0000-00006B010000}"/>
    <cellStyle name="リンク セル 4" xfId="364" xr:uid="{00000000-0005-0000-0000-00006C010000}"/>
    <cellStyle name="入力 2" xfId="404" xr:uid="{00000000-0005-0000-0000-00006D010000}"/>
    <cellStyle name="入力 3" xfId="405" xr:uid="{00000000-0005-0000-0000-00006E010000}"/>
    <cellStyle name="入力 4" xfId="406" xr:uid="{00000000-0005-0000-0000-00006F010000}"/>
    <cellStyle name="出力 2" xfId="393" xr:uid="{00000000-0005-0000-0000-000070010000}"/>
    <cellStyle name="出力 3" xfId="394" xr:uid="{00000000-0005-0000-0000-000071010000}"/>
    <cellStyle name="出力 4" xfId="395" xr:uid="{00000000-0005-0000-0000-000072010000}"/>
    <cellStyle name="悪い 2" xfId="365" xr:uid="{00000000-0005-0000-0000-000073010000}"/>
    <cellStyle name="悪い 3" xfId="366" xr:uid="{00000000-0005-0000-0000-000074010000}"/>
    <cellStyle name="悪い 4" xfId="367" xr:uid="{00000000-0005-0000-0000-000075010000}"/>
    <cellStyle name="桁区切り 2" xfId="374" xr:uid="{00000000-0005-0000-0000-000076010000}"/>
    <cellStyle name="桁区切り 2 2" xfId="375" xr:uid="{00000000-0005-0000-0000-000077010000}"/>
    <cellStyle name="桁区切り 3" xfId="376" xr:uid="{00000000-0005-0000-0000-000078010000}"/>
    <cellStyle name="桁区切り 3 2" xfId="377" xr:uid="{00000000-0005-0000-0000-000079010000}"/>
    <cellStyle name="標準 10" xfId="407" xr:uid="{00000000-0005-0000-0000-00007A010000}"/>
    <cellStyle name="標準 10 2" xfId="408" xr:uid="{00000000-0005-0000-0000-00007B010000}"/>
    <cellStyle name="標準 10 3" xfId="409" xr:uid="{00000000-0005-0000-0000-00007C010000}"/>
    <cellStyle name="標準 11" xfId="410" xr:uid="{00000000-0005-0000-0000-00007D010000}"/>
    <cellStyle name="標準 11 2" xfId="411" xr:uid="{00000000-0005-0000-0000-00007E010000}"/>
    <cellStyle name="標準 12" xfId="412" xr:uid="{00000000-0005-0000-0000-00007F010000}"/>
    <cellStyle name="標準 13" xfId="413" xr:uid="{00000000-0005-0000-0000-000080010000}"/>
    <cellStyle name="標準 14" xfId="414" xr:uid="{00000000-0005-0000-0000-000081010000}"/>
    <cellStyle name="標準 14 2" xfId="415" xr:uid="{00000000-0005-0000-0000-000082010000}"/>
    <cellStyle name="標準 14 3" xfId="416" xr:uid="{00000000-0005-0000-0000-000083010000}"/>
    <cellStyle name="標準 15" xfId="417" xr:uid="{00000000-0005-0000-0000-000084010000}"/>
    <cellStyle name="標準 16" xfId="418" xr:uid="{00000000-0005-0000-0000-000085010000}"/>
    <cellStyle name="標準 17" xfId="419" xr:uid="{00000000-0005-0000-0000-000086010000}"/>
    <cellStyle name="標準 18" xfId="420" xr:uid="{00000000-0005-0000-0000-000087010000}"/>
    <cellStyle name="標準 19" xfId="421" xr:uid="{00000000-0005-0000-0000-000088010000}"/>
    <cellStyle name="標準 2" xfId="422" xr:uid="{00000000-0005-0000-0000-000089010000}"/>
    <cellStyle name="標準 2 2" xfId="423" xr:uid="{00000000-0005-0000-0000-00008A010000}"/>
    <cellStyle name="標準 2 2 2" xfId="424" xr:uid="{00000000-0005-0000-0000-00008B010000}"/>
    <cellStyle name="標準 2 3" xfId="425" xr:uid="{00000000-0005-0000-0000-00008C010000}"/>
    <cellStyle name="標準 2 3 2" xfId="426" xr:uid="{00000000-0005-0000-0000-00008D010000}"/>
    <cellStyle name="標準 2 4" xfId="427" xr:uid="{00000000-0005-0000-0000-00008E010000}"/>
    <cellStyle name="標準 2 5" xfId="428" xr:uid="{00000000-0005-0000-0000-00008F010000}"/>
    <cellStyle name="標準 2 6" xfId="429" xr:uid="{00000000-0005-0000-0000-000090010000}"/>
    <cellStyle name="標準 2 7" xfId="430" xr:uid="{00000000-0005-0000-0000-000091010000}"/>
    <cellStyle name="標準 2 8" xfId="431" xr:uid="{00000000-0005-0000-0000-000092010000}"/>
    <cellStyle name="標準 22" xfId="432" xr:uid="{00000000-0005-0000-0000-000093010000}"/>
    <cellStyle name="標準 3" xfId="433" xr:uid="{00000000-0005-0000-0000-000094010000}"/>
    <cellStyle name="標準 3 2" xfId="434" xr:uid="{00000000-0005-0000-0000-000095010000}"/>
    <cellStyle name="標準 4" xfId="435" xr:uid="{00000000-0005-0000-0000-000096010000}"/>
    <cellStyle name="標準 4 2" xfId="436" xr:uid="{00000000-0005-0000-0000-000097010000}"/>
    <cellStyle name="標準 4 3" xfId="437" xr:uid="{00000000-0005-0000-0000-000098010000}"/>
    <cellStyle name="標準 4 4" xfId="438" xr:uid="{00000000-0005-0000-0000-000099010000}"/>
    <cellStyle name="標準 4 5" xfId="439" xr:uid="{00000000-0005-0000-0000-00009A010000}"/>
    <cellStyle name="標準 5" xfId="440" xr:uid="{00000000-0005-0000-0000-00009B010000}"/>
    <cellStyle name="標準 6" xfId="441" xr:uid="{00000000-0005-0000-0000-00009C010000}"/>
    <cellStyle name="標準 7" xfId="442" xr:uid="{00000000-0005-0000-0000-00009D010000}"/>
    <cellStyle name="標準 8" xfId="443" xr:uid="{00000000-0005-0000-0000-00009E010000}"/>
    <cellStyle name="標準 8 2" xfId="444" xr:uid="{00000000-0005-0000-0000-00009F010000}"/>
    <cellStyle name="標準 8 2 2" xfId="445" xr:uid="{00000000-0005-0000-0000-0000A0010000}"/>
    <cellStyle name="標準 8 2 3" xfId="446" xr:uid="{00000000-0005-0000-0000-0000A1010000}"/>
    <cellStyle name="標準 8 3" xfId="447" xr:uid="{00000000-0005-0000-0000-0000A2010000}"/>
    <cellStyle name="標準 8 4" xfId="448" xr:uid="{00000000-0005-0000-0000-0000A3010000}"/>
    <cellStyle name="標準 8 5" xfId="449" xr:uid="{00000000-0005-0000-0000-0000A4010000}"/>
    <cellStyle name="標準 9" xfId="450" xr:uid="{00000000-0005-0000-0000-0000A5010000}"/>
    <cellStyle name="標準 9 2" xfId="451" xr:uid="{00000000-0005-0000-0000-0000A6010000}"/>
    <cellStyle name="標準 9 2 2" xfId="452" xr:uid="{00000000-0005-0000-0000-0000A7010000}"/>
    <cellStyle name="標準 9 2 3" xfId="453" xr:uid="{00000000-0005-0000-0000-0000A8010000}"/>
    <cellStyle name="標準 9 3" xfId="454" xr:uid="{00000000-0005-0000-0000-0000A9010000}"/>
    <cellStyle name="標準 9 3 2" xfId="455" xr:uid="{00000000-0005-0000-0000-0000AA010000}"/>
    <cellStyle name="標準 9 4" xfId="456" xr:uid="{00000000-0005-0000-0000-0000AB010000}"/>
    <cellStyle name="標準 9 5" xfId="457" xr:uid="{00000000-0005-0000-0000-0000AC010000}"/>
    <cellStyle name="標準_9月差分" xfId="458" xr:uid="{00000000-0005-0000-0000-0000AD010000}"/>
    <cellStyle name="良い 2" xfId="459" xr:uid="{00000000-0005-0000-0000-0000AE010000}"/>
    <cellStyle name="良い 3" xfId="460" xr:uid="{00000000-0005-0000-0000-0000AF010000}"/>
    <cellStyle name="良い 4" xfId="461" xr:uid="{00000000-0005-0000-0000-0000B0010000}"/>
    <cellStyle name="見出し 1 2" xfId="378" xr:uid="{00000000-0005-0000-0000-0000B1010000}"/>
    <cellStyle name="見出し 1 3" xfId="379" xr:uid="{00000000-0005-0000-0000-0000B2010000}"/>
    <cellStyle name="見出し 1 4" xfId="380" xr:uid="{00000000-0005-0000-0000-0000B3010000}"/>
    <cellStyle name="見出し 2 2" xfId="381" xr:uid="{00000000-0005-0000-0000-0000B4010000}"/>
    <cellStyle name="見出し 2 3" xfId="382" xr:uid="{00000000-0005-0000-0000-0000B5010000}"/>
    <cellStyle name="見出し 2 4" xfId="383" xr:uid="{00000000-0005-0000-0000-0000B6010000}"/>
    <cellStyle name="見出し 3 2" xfId="384" xr:uid="{00000000-0005-0000-0000-0000B7010000}"/>
    <cellStyle name="見出し 3 3" xfId="385" xr:uid="{00000000-0005-0000-0000-0000B8010000}"/>
    <cellStyle name="見出し 3 4" xfId="386" xr:uid="{00000000-0005-0000-0000-0000B9010000}"/>
    <cellStyle name="見出し 4 2" xfId="387" xr:uid="{00000000-0005-0000-0000-0000BA010000}"/>
    <cellStyle name="見出し 4 3" xfId="388" xr:uid="{00000000-0005-0000-0000-0000BB010000}"/>
    <cellStyle name="見出し 4 4" xfId="389" xr:uid="{00000000-0005-0000-0000-0000BC010000}"/>
    <cellStyle name="計算 2" xfId="368" xr:uid="{00000000-0005-0000-0000-0000BD010000}"/>
    <cellStyle name="計算 3" xfId="369" xr:uid="{00000000-0005-0000-0000-0000BE010000}"/>
    <cellStyle name="計算 4" xfId="370" xr:uid="{00000000-0005-0000-0000-0000BF010000}"/>
    <cellStyle name="説明文 2" xfId="396" xr:uid="{00000000-0005-0000-0000-0000C0010000}"/>
    <cellStyle name="説明文 3" xfId="397" xr:uid="{00000000-0005-0000-0000-0000C1010000}"/>
    <cellStyle name="説明文 4" xfId="398" xr:uid="{00000000-0005-0000-0000-0000C2010000}"/>
    <cellStyle name="警告文 2" xfId="371" xr:uid="{00000000-0005-0000-0000-0000C3010000}"/>
    <cellStyle name="警告文 3" xfId="372" xr:uid="{00000000-0005-0000-0000-0000C4010000}"/>
    <cellStyle name="警告文 4" xfId="373" xr:uid="{00000000-0005-0000-0000-0000C5010000}"/>
    <cellStyle name="通貨 [0.00] 2" xfId="399" xr:uid="{00000000-0005-0000-0000-0000C6010000}"/>
    <cellStyle name="通貨 2" xfId="400" xr:uid="{00000000-0005-0000-0000-0000C7010000}"/>
    <cellStyle name="通貨 2 2" xfId="401" xr:uid="{00000000-0005-0000-0000-0000C8010000}"/>
    <cellStyle name="通貨 2 3" xfId="402" xr:uid="{00000000-0005-0000-0000-0000C9010000}"/>
    <cellStyle name="通貨 3" xfId="403" xr:uid="{00000000-0005-0000-0000-0000CA010000}"/>
    <cellStyle name="集計 2" xfId="390" xr:uid="{00000000-0005-0000-0000-0000CB010000}"/>
    <cellStyle name="集計 3" xfId="391" xr:uid="{00000000-0005-0000-0000-0000CC010000}"/>
    <cellStyle name="集計 4" xfId="392" xr:uid="{00000000-0005-0000-0000-0000CD01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28</xdr:row>
      <xdr:rowOff>85725</xdr:rowOff>
    </xdr:from>
    <xdr:to>
      <xdr:col>16</xdr:col>
      <xdr:colOff>38100</xdr:colOff>
      <xdr:row>28</xdr:row>
      <xdr:rowOff>85725</xdr:rowOff>
    </xdr:to>
    <xdr:sp macro="" textlink="">
      <xdr:nvSpPr>
        <xdr:cNvPr id="17489" name="Line 1">
          <a:extLst>
            <a:ext uri="{FF2B5EF4-FFF2-40B4-BE49-F238E27FC236}">
              <a16:creationId xmlns:a16="http://schemas.microsoft.com/office/drawing/2014/main" id="{6BD558B8-74DF-417E-98C0-9398D56A0CAA}"/>
            </a:ext>
          </a:extLst>
        </xdr:cNvPr>
        <xdr:cNvSpPr>
          <a:spLocks noChangeShapeType="1"/>
        </xdr:cNvSpPr>
      </xdr:nvSpPr>
      <xdr:spPr bwMode="auto">
        <a:xfrm>
          <a:off x="2876550" y="45815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161925</xdr:colOff>
      <xdr:row>37</xdr:row>
      <xdr:rowOff>0</xdr:rowOff>
    </xdr:from>
    <xdr:to>
      <xdr:col>16</xdr:col>
      <xdr:colOff>38100</xdr:colOff>
      <xdr:row>37</xdr:row>
      <xdr:rowOff>0</xdr:rowOff>
    </xdr:to>
    <xdr:sp macro="" textlink="">
      <xdr:nvSpPr>
        <xdr:cNvPr id="17490" name="Line 3">
          <a:extLst>
            <a:ext uri="{FF2B5EF4-FFF2-40B4-BE49-F238E27FC236}">
              <a16:creationId xmlns:a16="http://schemas.microsoft.com/office/drawing/2014/main" id="{D8A608B0-CC24-449F-804B-92D8D0FF9BEF}"/>
            </a:ext>
          </a:extLst>
        </xdr:cNvPr>
        <xdr:cNvSpPr>
          <a:spLocks noChangeShapeType="1"/>
        </xdr:cNvSpPr>
      </xdr:nvSpPr>
      <xdr:spPr bwMode="auto">
        <a:xfrm>
          <a:off x="2876550" y="59531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161925</xdr:colOff>
      <xdr:row>40</xdr:row>
      <xdr:rowOff>85725</xdr:rowOff>
    </xdr:from>
    <xdr:to>
      <xdr:col>16</xdr:col>
      <xdr:colOff>38100</xdr:colOff>
      <xdr:row>40</xdr:row>
      <xdr:rowOff>85725</xdr:rowOff>
    </xdr:to>
    <xdr:sp macro="" textlink="">
      <xdr:nvSpPr>
        <xdr:cNvPr id="17491" name="Line 5">
          <a:extLst>
            <a:ext uri="{FF2B5EF4-FFF2-40B4-BE49-F238E27FC236}">
              <a16:creationId xmlns:a16="http://schemas.microsoft.com/office/drawing/2014/main" id="{D79F6467-2DA0-4277-8E6F-59E99A708589}"/>
            </a:ext>
          </a:extLst>
        </xdr:cNvPr>
        <xdr:cNvSpPr>
          <a:spLocks noChangeShapeType="1"/>
        </xdr:cNvSpPr>
      </xdr:nvSpPr>
      <xdr:spPr bwMode="auto">
        <a:xfrm>
          <a:off x="2876550" y="65246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40</xdr:row>
      <xdr:rowOff>85725</xdr:rowOff>
    </xdr:from>
    <xdr:to>
      <xdr:col>20</xdr:col>
      <xdr:colOff>38100</xdr:colOff>
      <xdr:row>40</xdr:row>
      <xdr:rowOff>85725</xdr:rowOff>
    </xdr:to>
    <xdr:sp macro="" textlink="">
      <xdr:nvSpPr>
        <xdr:cNvPr id="17492" name="Line 7">
          <a:extLst>
            <a:ext uri="{FF2B5EF4-FFF2-40B4-BE49-F238E27FC236}">
              <a16:creationId xmlns:a16="http://schemas.microsoft.com/office/drawing/2014/main" id="{394F8474-CAF1-4375-8DA5-FC18810B74EC}"/>
            </a:ext>
          </a:extLst>
        </xdr:cNvPr>
        <xdr:cNvSpPr>
          <a:spLocks noChangeShapeType="1"/>
        </xdr:cNvSpPr>
      </xdr:nvSpPr>
      <xdr:spPr bwMode="auto">
        <a:xfrm>
          <a:off x="3600450" y="65246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44</xdr:row>
      <xdr:rowOff>85725</xdr:rowOff>
    </xdr:from>
    <xdr:to>
      <xdr:col>20</xdr:col>
      <xdr:colOff>38100</xdr:colOff>
      <xdr:row>44</xdr:row>
      <xdr:rowOff>85725</xdr:rowOff>
    </xdr:to>
    <xdr:sp macro="" textlink="">
      <xdr:nvSpPr>
        <xdr:cNvPr id="17493" name="Line 8">
          <a:extLst>
            <a:ext uri="{FF2B5EF4-FFF2-40B4-BE49-F238E27FC236}">
              <a16:creationId xmlns:a16="http://schemas.microsoft.com/office/drawing/2014/main" id="{C23288BF-143A-4C1F-A068-0E983F771D56}"/>
            </a:ext>
          </a:extLst>
        </xdr:cNvPr>
        <xdr:cNvSpPr>
          <a:spLocks noChangeShapeType="1"/>
        </xdr:cNvSpPr>
      </xdr:nvSpPr>
      <xdr:spPr bwMode="auto">
        <a:xfrm>
          <a:off x="3600450" y="71723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38</xdr:row>
      <xdr:rowOff>85725</xdr:rowOff>
    </xdr:from>
    <xdr:to>
      <xdr:col>20</xdr:col>
      <xdr:colOff>38100</xdr:colOff>
      <xdr:row>38</xdr:row>
      <xdr:rowOff>85725</xdr:rowOff>
    </xdr:to>
    <xdr:sp macro="" textlink="">
      <xdr:nvSpPr>
        <xdr:cNvPr id="17494" name="Line 9">
          <a:extLst>
            <a:ext uri="{FF2B5EF4-FFF2-40B4-BE49-F238E27FC236}">
              <a16:creationId xmlns:a16="http://schemas.microsoft.com/office/drawing/2014/main" id="{437BD7A6-2B83-4638-9DB3-4C10930734F5}"/>
            </a:ext>
          </a:extLst>
        </xdr:cNvPr>
        <xdr:cNvSpPr>
          <a:spLocks noChangeShapeType="1"/>
        </xdr:cNvSpPr>
      </xdr:nvSpPr>
      <xdr:spPr bwMode="auto">
        <a:xfrm>
          <a:off x="3600450" y="62007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42</xdr:row>
      <xdr:rowOff>85725</xdr:rowOff>
    </xdr:from>
    <xdr:to>
      <xdr:col>20</xdr:col>
      <xdr:colOff>38100</xdr:colOff>
      <xdr:row>42</xdr:row>
      <xdr:rowOff>85725</xdr:rowOff>
    </xdr:to>
    <xdr:sp macro="" textlink="">
      <xdr:nvSpPr>
        <xdr:cNvPr id="17495" name="Line 8">
          <a:extLst>
            <a:ext uri="{FF2B5EF4-FFF2-40B4-BE49-F238E27FC236}">
              <a16:creationId xmlns:a16="http://schemas.microsoft.com/office/drawing/2014/main" id="{0BEF3D5A-2E5E-4A6F-B04D-FA6F0E3841E9}"/>
            </a:ext>
          </a:extLst>
        </xdr:cNvPr>
        <xdr:cNvSpPr>
          <a:spLocks noChangeShapeType="1"/>
        </xdr:cNvSpPr>
      </xdr:nvSpPr>
      <xdr:spPr bwMode="auto">
        <a:xfrm>
          <a:off x="3600450" y="68484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161925</xdr:colOff>
      <xdr:row>30</xdr:row>
      <xdr:rowOff>85725</xdr:rowOff>
    </xdr:from>
    <xdr:to>
      <xdr:col>16</xdr:col>
      <xdr:colOff>38100</xdr:colOff>
      <xdr:row>30</xdr:row>
      <xdr:rowOff>85725</xdr:rowOff>
    </xdr:to>
    <xdr:sp macro="" textlink="">
      <xdr:nvSpPr>
        <xdr:cNvPr id="17496" name="Line 1">
          <a:extLst>
            <a:ext uri="{FF2B5EF4-FFF2-40B4-BE49-F238E27FC236}">
              <a16:creationId xmlns:a16="http://schemas.microsoft.com/office/drawing/2014/main" id="{D150B4D6-4173-44DB-8BDD-11DD7857740A}"/>
            </a:ext>
          </a:extLst>
        </xdr:cNvPr>
        <xdr:cNvSpPr>
          <a:spLocks noChangeShapeType="1"/>
        </xdr:cNvSpPr>
      </xdr:nvSpPr>
      <xdr:spPr bwMode="auto">
        <a:xfrm>
          <a:off x="2876550" y="49053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161925</xdr:colOff>
      <xdr:row>32</xdr:row>
      <xdr:rowOff>85725</xdr:rowOff>
    </xdr:from>
    <xdr:to>
      <xdr:col>16</xdr:col>
      <xdr:colOff>38100</xdr:colOff>
      <xdr:row>32</xdr:row>
      <xdr:rowOff>85725</xdr:rowOff>
    </xdr:to>
    <xdr:sp macro="" textlink="">
      <xdr:nvSpPr>
        <xdr:cNvPr id="17497" name="Line 1">
          <a:extLst>
            <a:ext uri="{FF2B5EF4-FFF2-40B4-BE49-F238E27FC236}">
              <a16:creationId xmlns:a16="http://schemas.microsoft.com/office/drawing/2014/main" id="{A898860C-F642-4987-ABAC-79B487EE0E66}"/>
            </a:ext>
          </a:extLst>
        </xdr:cNvPr>
        <xdr:cNvSpPr>
          <a:spLocks noChangeShapeType="1"/>
        </xdr:cNvSpPr>
      </xdr:nvSpPr>
      <xdr:spPr bwMode="auto">
        <a:xfrm>
          <a:off x="2876550" y="52292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K57"/>
  <sheetViews>
    <sheetView showGridLines="0" tabSelected="1" workbookViewId="0">
      <selection activeCell="F9" sqref="F9:L10"/>
    </sheetView>
  </sheetViews>
  <sheetFormatPr defaultColWidth="2.7109375" defaultRowHeight="11.25"/>
  <cols>
    <col min="1" max="26" width="2.7109375" style="54" customWidth="1"/>
    <col min="27" max="27" width="2.42578125" style="54" customWidth="1"/>
    <col min="28" max="31" width="2.7109375" style="54" customWidth="1"/>
    <col min="32" max="32" width="1.5703125" style="54" customWidth="1"/>
    <col min="33" max="16384" width="2.7109375" style="54"/>
  </cols>
  <sheetData>
    <row r="2" spans="1:37">
      <c r="A2" s="53" t="s">
        <v>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37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</row>
    <row r="4" spans="1:37">
      <c r="V4" s="55" t="s">
        <v>8</v>
      </c>
      <c r="W4" s="55"/>
      <c r="X4" s="55"/>
      <c r="Y4" s="56">
        <f>AF8</f>
        <v>43616</v>
      </c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</row>
    <row r="6" spans="1:37">
      <c r="B6" s="57" t="s">
        <v>618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 t="s">
        <v>3</v>
      </c>
      <c r="O6" s="57"/>
      <c r="P6" s="57"/>
    </row>
    <row r="7" spans="1:37" ht="12" thickBot="1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37">
      <c r="AF8" s="59">
        <v>43616</v>
      </c>
      <c r="AG8" s="59"/>
      <c r="AH8" s="59"/>
      <c r="AI8" s="59"/>
      <c r="AJ8" s="59"/>
      <c r="AK8" s="59"/>
    </row>
    <row r="9" spans="1:37">
      <c r="B9" s="60" t="s">
        <v>9</v>
      </c>
      <c r="C9" s="60"/>
      <c r="D9" s="60"/>
      <c r="E9" s="60"/>
      <c r="F9" s="368">
        <f>W50+AB50</f>
        <v>3306140</v>
      </c>
      <c r="G9" s="368"/>
      <c r="H9" s="368"/>
      <c r="I9" s="368"/>
      <c r="J9" s="368"/>
      <c r="K9" s="368"/>
      <c r="L9" s="368"/>
      <c r="M9" s="60" t="s">
        <v>10</v>
      </c>
      <c r="N9" s="60" t="s">
        <v>619</v>
      </c>
      <c r="O9" s="60"/>
      <c r="P9" s="60"/>
    </row>
    <row r="10" spans="1:37">
      <c r="B10" s="55"/>
      <c r="C10" s="55"/>
      <c r="D10" s="55"/>
      <c r="E10" s="55"/>
      <c r="F10" s="369"/>
      <c r="G10" s="369"/>
      <c r="H10" s="369"/>
      <c r="I10" s="369"/>
      <c r="J10" s="369"/>
      <c r="K10" s="369"/>
      <c r="L10" s="369"/>
      <c r="M10" s="55"/>
      <c r="N10" s="55"/>
      <c r="O10" s="55"/>
      <c r="P10" s="55"/>
    </row>
    <row r="12" spans="1:37">
      <c r="B12" s="61" t="s">
        <v>4</v>
      </c>
      <c r="C12" s="61"/>
      <c r="D12" s="61"/>
      <c r="E12" s="61"/>
      <c r="F12" s="62" t="s">
        <v>617</v>
      </c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37" ht="12" customHeight="1">
      <c r="U13" s="63" t="s">
        <v>56</v>
      </c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</row>
    <row r="14" spans="1:37" ht="12" customHeight="1">
      <c r="S14" s="64"/>
      <c r="T14" s="64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</row>
    <row r="15" spans="1:37">
      <c r="S15" s="65" t="s">
        <v>620</v>
      </c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</row>
    <row r="16" spans="1:37">
      <c r="AA16" s="65" t="s">
        <v>57</v>
      </c>
      <c r="AB16" s="65"/>
      <c r="AC16" s="65"/>
      <c r="AD16" s="65"/>
      <c r="AE16" s="65"/>
      <c r="AF16" s="65"/>
      <c r="AG16" s="65"/>
      <c r="AH16" s="65"/>
      <c r="AI16" s="65"/>
      <c r="AJ16" s="65"/>
      <c r="AK16" s="65"/>
    </row>
    <row r="17" spans="1:37"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</row>
    <row r="19" spans="1:37">
      <c r="A19" s="66" t="s">
        <v>11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8"/>
      <c r="O19" s="66" t="s">
        <v>5</v>
      </c>
      <c r="P19" s="67"/>
      <c r="Q19" s="67"/>
      <c r="R19" s="68"/>
      <c r="S19" s="67" t="s">
        <v>12</v>
      </c>
      <c r="T19" s="67"/>
      <c r="U19" s="67"/>
      <c r="V19" s="67"/>
      <c r="W19" s="66" t="s">
        <v>6</v>
      </c>
      <c r="X19" s="67"/>
      <c r="Y19" s="67"/>
      <c r="Z19" s="67"/>
      <c r="AA19" s="68"/>
      <c r="AB19" s="66" t="s">
        <v>13</v>
      </c>
      <c r="AC19" s="67"/>
      <c r="AD19" s="67"/>
      <c r="AE19" s="68"/>
      <c r="AF19" s="67" t="s">
        <v>14</v>
      </c>
      <c r="AG19" s="67"/>
      <c r="AH19" s="67"/>
      <c r="AI19" s="67"/>
      <c r="AJ19" s="67"/>
      <c r="AK19" s="68"/>
    </row>
    <row r="20" spans="1:37" s="81" customFormat="1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1"/>
      <c r="O20" s="72"/>
      <c r="P20" s="73"/>
      <c r="Q20" s="73"/>
      <c r="R20" s="74"/>
      <c r="S20" s="75"/>
      <c r="T20" s="75"/>
      <c r="U20" s="75"/>
      <c r="V20" s="75"/>
      <c r="W20" s="76"/>
      <c r="X20" s="75"/>
      <c r="Y20" s="75"/>
      <c r="Z20" s="75"/>
      <c r="AA20" s="77"/>
      <c r="AB20" s="78"/>
      <c r="AC20" s="79"/>
      <c r="AD20" s="79"/>
      <c r="AE20" s="80"/>
      <c r="AF20" s="73"/>
      <c r="AG20" s="73"/>
      <c r="AH20" s="73"/>
      <c r="AI20" s="73"/>
      <c r="AJ20" s="73"/>
      <c r="AK20" s="74"/>
    </row>
    <row r="21" spans="1:37">
      <c r="A21" s="82" t="s">
        <v>45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4"/>
      <c r="O21" s="85">
        <f>Shipping!H385</f>
        <v>365</v>
      </c>
      <c r="P21" s="86"/>
      <c r="Q21" s="86"/>
      <c r="R21" s="87"/>
      <c r="S21" s="88">
        <v>4000</v>
      </c>
      <c r="T21" s="88"/>
      <c r="U21" s="88"/>
      <c r="V21" s="88"/>
      <c r="W21" s="89">
        <f>Shipping!H386</f>
        <v>1460000</v>
      </c>
      <c r="X21" s="88"/>
      <c r="Y21" s="88"/>
      <c r="Z21" s="88"/>
      <c r="AA21" s="90"/>
      <c r="AB21" s="91" t="s">
        <v>16</v>
      </c>
      <c r="AC21" s="92"/>
      <c r="AD21" s="92"/>
      <c r="AE21" s="93"/>
      <c r="AF21" s="61"/>
      <c r="AG21" s="61"/>
      <c r="AH21" s="61"/>
      <c r="AI21" s="61"/>
      <c r="AJ21" s="61"/>
      <c r="AK21" s="94"/>
    </row>
    <row r="22" spans="1:37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  <c r="O22" s="95"/>
      <c r="P22" s="73"/>
      <c r="Q22" s="73"/>
      <c r="R22" s="74"/>
      <c r="S22" s="96"/>
      <c r="T22" s="96"/>
      <c r="U22" s="96"/>
      <c r="V22" s="96"/>
      <c r="W22" s="97"/>
      <c r="X22" s="96"/>
      <c r="Y22" s="96"/>
      <c r="Z22" s="96"/>
      <c r="AA22" s="98"/>
      <c r="AB22" s="99"/>
      <c r="AC22" s="100"/>
      <c r="AD22" s="100"/>
      <c r="AE22" s="101"/>
      <c r="AF22" s="102"/>
      <c r="AG22" s="102"/>
      <c r="AH22" s="102"/>
      <c r="AI22" s="102"/>
      <c r="AJ22" s="102"/>
      <c r="AK22" s="103"/>
    </row>
    <row r="23" spans="1:37">
      <c r="A23" s="82" t="s">
        <v>15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4"/>
      <c r="O23" s="104">
        <f>Shipping!I385</f>
        <v>285</v>
      </c>
      <c r="P23" s="105"/>
      <c r="Q23" s="105"/>
      <c r="R23" s="106"/>
      <c r="S23" s="88">
        <v>4600</v>
      </c>
      <c r="T23" s="88"/>
      <c r="U23" s="88"/>
      <c r="V23" s="88"/>
      <c r="W23" s="89">
        <f>Shipping!I386</f>
        <v>1311000</v>
      </c>
      <c r="X23" s="88"/>
      <c r="Y23" s="88"/>
      <c r="Z23" s="88"/>
      <c r="AA23" s="90"/>
      <c r="AB23" s="91" t="s">
        <v>16</v>
      </c>
      <c r="AC23" s="92"/>
      <c r="AD23" s="92"/>
      <c r="AE23" s="93"/>
      <c r="AF23" s="61"/>
      <c r="AG23" s="61"/>
      <c r="AH23" s="61"/>
      <c r="AI23" s="61"/>
      <c r="AJ23" s="61"/>
      <c r="AK23" s="94"/>
    </row>
    <row r="24" spans="1:37" s="121" customFormat="1">
      <c r="A24" s="107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9"/>
      <c r="O24" s="110"/>
      <c r="P24" s="111"/>
      <c r="Q24" s="111"/>
      <c r="R24" s="112"/>
      <c r="S24" s="113"/>
      <c r="T24" s="113"/>
      <c r="U24" s="113"/>
      <c r="V24" s="113"/>
      <c r="W24" s="114"/>
      <c r="X24" s="113"/>
      <c r="Y24" s="113"/>
      <c r="Z24" s="113"/>
      <c r="AA24" s="115"/>
      <c r="AB24" s="116"/>
      <c r="AC24" s="117"/>
      <c r="AD24" s="117"/>
      <c r="AE24" s="118"/>
      <c r="AF24" s="119"/>
      <c r="AG24" s="119"/>
      <c r="AH24" s="119"/>
      <c r="AI24" s="119"/>
      <c r="AJ24" s="119"/>
      <c r="AK24" s="120"/>
    </row>
    <row r="25" spans="1:37" s="121" customFormat="1" ht="12.75" customHeight="1">
      <c r="A25" s="122" t="s">
        <v>72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4"/>
      <c r="O25" s="125">
        <f>Shipping!K385</f>
        <v>0</v>
      </c>
      <c r="P25" s="126"/>
      <c r="Q25" s="126"/>
      <c r="R25" s="127"/>
      <c r="S25" s="128">
        <v>10000</v>
      </c>
      <c r="T25" s="129"/>
      <c r="U25" s="129"/>
      <c r="V25" s="130"/>
      <c r="W25" s="128">
        <f>Shipping!K386</f>
        <v>0</v>
      </c>
      <c r="X25" s="129"/>
      <c r="Y25" s="129"/>
      <c r="Z25" s="129"/>
      <c r="AA25" s="130"/>
      <c r="AB25" s="91" t="s">
        <v>16</v>
      </c>
      <c r="AC25" s="92"/>
      <c r="AD25" s="92"/>
      <c r="AE25" s="93"/>
      <c r="AF25" s="119"/>
      <c r="AG25" s="119"/>
      <c r="AH25" s="119"/>
      <c r="AI25" s="119"/>
      <c r="AJ25" s="119"/>
      <c r="AK25" s="120"/>
    </row>
    <row r="26" spans="1:37" s="81" customFormat="1">
      <c r="A26" s="131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3"/>
      <c r="O26" s="95"/>
      <c r="P26" s="73"/>
      <c r="Q26" s="73"/>
      <c r="R26" s="74"/>
      <c r="S26" s="96"/>
      <c r="T26" s="96"/>
      <c r="U26" s="96"/>
      <c r="V26" s="96"/>
      <c r="W26" s="97"/>
      <c r="X26" s="96"/>
      <c r="Y26" s="96"/>
      <c r="Z26" s="96"/>
      <c r="AA26" s="98"/>
      <c r="AB26" s="134"/>
      <c r="AC26" s="135"/>
      <c r="AD26" s="135"/>
      <c r="AE26" s="136"/>
      <c r="AF26" s="73"/>
      <c r="AG26" s="73"/>
      <c r="AH26" s="73"/>
      <c r="AI26" s="73"/>
      <c r="AJ26" s="73"/>
      <c r="AK26" s="74"/>
    </row>
    <row r="27" spans="1:37" s="81" customFormat="1">
      <c r="A27" s="137" t="s">
        <v>73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9"/>
      <c r="O27" s="104">
        <f>Shipping!N385</f>
        <v>365</v>
      </c>
      <c r="P27" s="140"/>
      <c r="Q27" s="140"/>
      <c r="R27" s="141"/>
      <c r="S27" s="88">
        <v>1000</v>
      </c>
      <c r="T27" s="88"/>
      <c r="U27" s="88"/>
      <c r="V27" s="88"/>
      <c r="W27" s="89">
        <f>Shipping!N386</f>
        <v>365000</v>
      </c>
      <c r="X27" s="88"/>
      <c r="Y27" s="88"/>
      <c r="Z27" s="88"/>
      <c r="AA27" s="90"/>
      <c r="AB27" s="142">
        <f>ROUND(W27*8%,0)</f>
        <v>29200</v>
      </c>
      <c r="AC27" s="143"/>
      <c r="AD27" s="143"/>
      <c r="AE27" s="144"/>
      <c r="AF27" s="140"/>
      <c r="AG27" s="140"/>
      <c r="AH27" s="140"/>
      <c r="AI27" s="140"/>
      <c r="AJ27" s="140"/>
      <c r="AK27" s="141"/>
    </row>
    <row r="28" spans="1:37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95"/>
      <c r="P28" s="73"/>
      <c r="Q28" s="73"/>
      <c r="R28" s="74"/>
      <c r="S28" s="96"/>
      <c r="T28" s="96"/>
      <c r="U28" s="96"/>
      <c r="V28" s="96"/>
      <c r="W28" s="97"/>
      <c r="X28" s="96"/>
      <c r="Y28" s="96"/>
      <c r="Z28" s="96"/>
      <c r="AA28" s="98"/>
      <c r="AB28" s="99"/>
      <c r="AC28" s="100"/>
      <c r="AD28" s="100"/>
      <c r="AE28" s="101"/>
      <c r="AF28" s="102"/>
      <c r="AG28" s="102"/>
      <c r="AH28" s="102"/>
      <c r="AI28" s="102"/>
      <c r="AJ28" s="102"/>
      <c r="AK28" s="103"/>
    </row>
    <row r="29" spans="1:37">
      <c r="A29" s="145" t="s">
        <v>35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9"/>
      <c r="O29" s="104"/>
      <c r="P29" s="140"/>
      <c r="Q29" s="140"/>
      <c r="R29" s="141"/>
      <c r="S29" s="146">
        <v>3000</v>
      </c>
      <c r="T29" s="146"/>
      <c r="U29" s="146"/>
      <c r="V29" s="146"/>
      <c r="W29" s="89">
        <f>O29*S29</f>
        <v>0</v>
      </c>
      <c r="X29" s="88"/>
      <c r="Y29" s="88"/>
      <c r="Z29" s="88"/>
      <c r="AA29" s="90"/>
      <c r="AB29" s="91" t="s">
        <v>16</v>
      </c>
      <c r="AC29" s="92"/>
      <c r="AD29" s="92"/>
      <c r="AE29" s="93"/>
      <c r="AF29" s="61"/>
      <c r="AG29" s="61"/>
      <c r="AH29" s="61"/>
      <c r="AI29" s="61"/>
      <c r="AJ29" s="61"/>
      <c r="AK29" s="94"/>
    </row>
    <row r="30" spans="1:37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1"/>
      <c r="O30" s="72"/>
      <c r="P30" s="73"/>
      <c r="Q30" s="73"/>
      <c r="R30" s="74"/>
      <c r="S30" s="147"/>
      <c r="T30" s="147"/>
      <c r="U30" s="147"/>
      <c r="V30" s="147"/>
      <c r="W30" s="148"/>
      <c r="X30" s="147"/>
      <c r="Y30" s="147"/>
      <c r="Z30" s="147"/>
      <c r="AA30" s="149"/>
      <c r="AB30" s="150"/>
      <c r="AC30" s="151"/>
      <c r="AD30" s="151"/>
      <c r="AE30" s="152"/>
      <c r="AF30" s="102"/>
      <c r="AG30" s="102"/>
      <c r="AH30" s="102"/>
      <c r="AI30" s="102"/>
      <c r="AJ30" s="102"/>
      <c r="AK30" s="103"/>
    </row>
    <row r="31" spans="1:37">
      <c r="A31" s="145" t="s">
        <v>1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9"/>
      <c r="O31" s="104"/>
      <c r="P31" s="140"/>
      <c r="Q31" s="140"/>
      <c r="R31" s="141"/>
      <c r="S31" s="146">
        <v>3000</v>
      </c>
      <c r="T31" s="146"/>
      <c r="U31" s="146"/>
      <c r="V31" s="146"/>
      <c r="W31" s="89">
        <f>O31*S31</f>
        <v>0</v>
      </c>
      <c r="X31" s="88"/>
      <c r="Y31" s="88"/>
      <c r="Z31" s="88"/>
      <c r="AA31" s="90"/>
      <c r="AB31" s="142">
        <f>ROUND(W31*8%,0)</f>
        <v>0</v>
      </c>
      <c r="AC31" s="143"/>
      <c r="AD31" s="143"/>
      <c r="AE31" s="144"/>
      <c r="AF31" s="61"/>
      <c r="AG31" s="61"/>
      <c r="AH31" s="61"/>
      <c r="AI31" s="61"/>
      <c r="AJ31" s="61"/>
      <c r="AK31" s="94"/>
    </row>
    <row r="32" spans="1:37" s="121" customFormat="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5"/>
      <c r="O32" s="156"/>
      <c r="P32" s="157"/>
      <c r="Q32" s="157"/>
      <c r="R32" s="158"/>
      <c r="S32" s="159"/>
      <c r="T32" s="159"/>
      <c r="U32" s="159"/>
      <c r="V32" s="159"/>
      <c r="W32" s="160"/>
      <c r="X32" s="159"/>
      <c r="Y32" s="159"/>
      <c r="Z32" s="159"/>
      <c r="AA32" s="161"/>
      <c r="AB32" s="150"/>
      <c r="AC32" s="151"/>
      <c r="AD32" s="151"/>
      <c r="AE32" s="152"/>
      <c r="AF32" s="162"/>
      <c r="AG32" s="162"/>
      <c r="AH32" s="162"/>
      <c r="AI32" s="162"/>
      <c r="AJ32" s="162"/>
      <c r="AK32" s="163"/>
    </row>
    <row r="33" spans="1:37" s="121" customFormat="1">
      <c r="A33" s="164" t="s">
        <v>72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6"/>
      <c r="O33" s="104"/>
      <c r="P33" s="140"/>
      <c r="Q33" s="140"/>
      <c r="R33" s="141"/>
      <c r="S33" s="167">
        <v>10000</v>
      </c>
      <c r="T33" s="167"/>
      <c r="U33" s="167"/>
      <c r="V33" s="167"/>
      <c r="W33" s="89">
        <f>O33*S33</f>
        <v>0</v>
      </c>
      <c r="X33" s="88"/>
      <c r="Y33" s="88"/>
      <c r="Z33" s="88"/>
      <c r="AA33" s="90"/>
      <c r="AB33" s="168">
        <f>ROUND(W33*8%,0)</f>
        <v>0</v>
      </c>
      <c r="AC33" s="169"/>
      <c r="AD33" s="169"/>
      <c r="AE33" s="170"/>
      <c r="AF33" s="171"/>
      <c r="AG33" s="171"/>
      <c r="AH33" s="171"/>
      <c r="AI33" s="171"/>
      <c r="AJ33" s="171"/>
      <c r="AK33" s="172"/>
    </row>
    <row r="34" spans="1:37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5"/>
      <c r="O34" s="176"/>
      <c r="P34" s="177"/>
      <c r="Q34" s="177"/>
      <c r="R34" s="178"/>
      <c r="S34" s="179"/>
      <c r="T34" s="179"/>
      <c r="U34" s="179"/>
      <c r="V34" s="179"/>
      <c r="W34" s="180"/>
      <c r="X34" s="179"/>
      <c r="Y34" s="179"/>
      <c r="Z34" s="179"/>
      <c r="AA34" s="181"/>
      <c r="AB34" s="180"/>
      <c r="AC34" s="179"/>
      <c r="AD34" s="179"/>
      <c r="AE34" s="181"/>
      <c r="AF34" s="182"/>
      <c r="AG34" s="182"/>
      <c r="AH34" s="182"/>
      <c r="AI34" s="182"/>
      <c r="AJ34" s="182"/>
      <c r="AK34" s="183"/>
    </row>
    <row r="35" spans="1:37">
      <c r="A35" s="82" t="s">
        <v>17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4"/>
      <c r="O35" s="184">
        <f>'JAAI()'!C55</f>
        <v>25</v>
      </c>
      <c r="P35" s="140"/>
      <c r="Q35" s="140"/>
      <c r="R35" s="141"/>
      <c r="S35" s="146">
        <v>3000</v>
      </c>
      <c r="T35" s="146"/>
      <c r="U35" s="146"/>
      <c r="V35" s="146"/>
      <c r="W35" s="185">
        <f>O35*S35</f>
        <v>75000</v>
      </c>
      <c r="X35" s="146"/>
      <c r="Y35" s="146"/>
      <c r="Z35" s="146"/>
      <c r="AA35" s="186"/>
      <c r="AB35" s="142">
        <f>ROUND(W35*8%,0)</f>
        <v>6000</v>
      </c>
      <c r="AC35" s="143"/>
      <c r="AD35" s="143"/>
      <c r="AE35" s="144"/>
      <c r="AF35" s="61"/>
      <c r="AG35" s="61"/>
      <c r="AH35" s="61"/>
      <c r="AI35" s="61"/>
      <c r="AJ35" s="61"/>
      <c r="AK35" s="94"/>
    </row>
    <row r="36" spans="1:37" ht="12.75" customHeight="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90"/>
      <c r="Q36" s="190"/>
      <c r="R36" s="191"/>
      <c r="S36" s="192"/>
      <c r="T36" s="192"/>
      <c r="U36" s="192"/>
      <c r="V36" s="193"/>
      <c r="W36" s="192"/>
      <c r="X36" s="192"/>
      <c r="Y36" s="192"/>
      <c r="Z36" s="192"/>
      <c r="AA36" s="192"/>
      <c r="AB36" s="194"/>
      <c r="AC36" s="195"/>
      <c r="AD36" s="195"/>
      <c r="AE36" s="196"/>
      <c r="AF36" s="190"/>
      <c r="AG36" s="190"/>
      <c r="AH36" s="190"/>
      <c r="AI36" s="190"/>
      <c r="AJ36" s="190"/>
      <c r="AK36" s="191"/>
    </row>
    <row r="37" spans="1:37" ht="12.75" customHeight="1">
      <c r="A37" s="197" t="s">
        <v>49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84">
        <f>'RWI（）'!C25</f>
        <v>18</v>
      </c>
      <c r="P37" s="140"/>
      <c r="Q37" s="140"/>
      <c r="R37" s="141"/>
      <c r="S37" s="199">
        <v>3000</v>
      </c>
      <c r="T37" s="200"/>
      <c r="U37" s="200"/>
      <c r="V37" s="201"/>
      <c r="W37" s="89">
        <f>O37*S37</f>
        <v>54000</v>
      </c>
      <c r="X37" s="88"/>
      <c r="Y37" s="88"/>
      <c r="Z37" s="88"/>
      <c r="AA37" s="90"/>
      <c r="AB37" s="202">
        <f>ROUND(W37*8%,0)</f>
        <v>4320</v>
      </c>
      <c r="AC37" s="203"/>
      <c r="AD37" s="203"/>
      <c r="AE37" s="204"/>
      <c r="AF37" s="184"/>
      <c r="AG37" s="140"/>
      <c r="AH37" s="140"/>
      <c r="AI37" s="140"/>
      <c r="AJ37" s="140"/>
      <c r="AK37" s="141"/>
    </row>
    <row r="38" spans="1:37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1"/>
      <c r="O38" s="95"/>
      <c r="P38" s="73"/>
      <c r="Q38" s="73"/>
      <c r="R38" s="74"/>
      <c r="S38" s="147"/>
      <c r="T38" s="147"/>
      <c r="U38" s="147"/>
      <c r="V38" s="147"/>
      <c r="W38" s="148"/>
      <c r="X38" s="147"/>
      <c r="Y38" s="147"/>
      <c r="Z38" s="147"/>
      <c r="AA38" s="149"/>
      <c r="AB38" s="205" t="s">
        <v>70</v>
      </c>
      <c r="AC38" s="206"/>
      <c r="AD38" s="206"/>
      <c r="AE38" s="207"/>
      <c r="AF38" s="102"/>
      <c r="AG38" s="102"/>
      <c r="AH38" s="102"/>
      <c r="AI38" s="102"/>
      <c r="AJ38" s="102"/>
      <c r="AK38" s="103"/>
    </row>
    <row r="39" spans="1:37" ht="12.75" customHeight="1">
      <c r="A39" s="208" t="s">
        <v>69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10"/>
      <c r="O39" s="104"/>
      <c r="P39" s="140"/>
      <c r="Q39" s="140"/>
      <c r="R39" s="141"/>
      <c r="S39" s="211"/>
      <c r="T39" s="212"/>
      <c r="U39" s="212"/>
      <c r="V39" s="213"/>
      <c r="W39" s="89">
        <f>'JEVIC()'!D34</f>
        <v>0</v>
      </c>
      <c r="X39" s="88"/>
      <c r="Y39" s="88"/>
      <c r="Z39" s="88"/>
      <c r="AA39" s="90"/>
      <c r="AB39" s="214"/>
      <c r="AC39" s="215"/>
      <c r="AD39" s="215"/>
      <c r="AE39" s="216"/>
      <c r="AF39" s="61"/>
      <c r="AG39" s="61"/>
      <c r="AH39" s="61"/>
      <c r="AI39" s="61"/>
      <c r="AJ39" s="61"/>
      <c r="AK39" s="94"/>
    </row>
    <row r="40" spans="1:37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1"/>
      <c r="O40" s="72"/>
      <c r="P40" s="73"/>
      <c r="Q40" s="73"/>
      <c r="R40" s="74"/>
      <c r="S40" s="147"/>
      <c r="T40" s="147"/>
      <c r="U40" s="147"/>
      <c r="V40" s="147"/>
      <c r="W40" s="148"/>
      <c r="X40" s="147"/>
      <c r="Y40" s="147"/>
      <c r="Z40" s="147"/>
      <c r="AA40" s="149"/>
      <c r="AB40" s="99"/>
      <c r="AC40" s="100"/>
      <c r="AD40" s="100"/>
      <c r="AE40" s="101"/>
      <c r="AF40" s="102"/>
      <c r="AG40" s="102"/>
      <c r="AH40" s="102"/>
      <c r="AI40" s="102"/>
      <c r="AJ40" s="102"/>
      <c r="AK40" s="103"/>
    </row>
    <row r="41" spans="1:37">
      <c r="A41" s="82" t="s">
        <v>44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104"/>
      <c r="P41" s="140"/>
      <c r="Q41" s="140"/>
      <c r="R41" s="141"/>
      <c r="S41" s="211"/>
      <c r="T41" s="212"/>
      <c r="U41" s="212"/>
      <c r="V41" s="213"/>
      <c r="W41" s="89">
        <f>O41*S41</f>
        <v>0</v>
      </c>
      <c r="X41" s="88"/>
      <c r="Y41" s="88"/>
      <c r="Z41" s="88"/>
      <c r="AA41" s="90"/>
      <c r="AB41" s="91" t="s">
        <v>16</v>
      </c>
      <c r="AC41" s="92"/>
      <c r="AD41" s="92"/>
      <c r="AE41" s="93"/>
      <c r="AF41" s="61"/>
      <c r="AG41" s="61"/>
      <c r="AH41" s="61"/>
      <c r="AI41" s="61"/>
      <c r="AJ41" s="61"/>
      <c r="AK41" s="94"/>
    </row>
    <row r="42" spans="1:37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9"/>
      <c r="O42" s="176"/>
      <c r="P42" s="177"/>
      <c r="Q42" s="177"/>
      <c r="R42" s="178"/>
      <c r="S42" s="220"/>
      <c r="T42" s="221"/>
      <c r="U42" s="221"/>
      <c r="V42" s="222"/>
      <c r="W42" s="223"/>
      <c r="X42" s="223"/>
      <c r="Y42" s="223"/>
      <c r="Z42" s="223"/>
      <c r="AA42" s="224"/>
      <c r="AB42" s="150"/>
      <c r="AC42" s="151"/>
      <c r="AD42" s="151"/>
      <c r="AE42" s="152"/>
      <c r="AF42" s="225"/>
      <c r="AG42" s="226"/>
      <c r="AH42" s="226"/>
      <c r="AI42" s="226"/>
      <c r="AJ42" s="226"/>
      <c r="AK42" s="227"/>
    </row>
    <row r="43" spans="1:37">
      <c r="A43" s="82" t="s">
        <v>50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4"/>
      <c r="O43" s="104"/>
      <c r="P43" s="140"/>
      <c r="Q43" s="140"/>
      <c r="R43" s="141"/>
      <c r="S43" s="211"/>
      <c r="T43" s="212"/>
      <c r="U43" s="212"/>
      <c r="V43" s="213"/>
      <c r="W43" s="185">
        <f>'Transportation()'!D9</f>
        <v>0</v>
      </c>
      <c r="X43" s="146"/>
      <c r="Y43" s="146"/>
      <c r="Z43" s="146"/>
      <c r="AA43" s="186"/>
      <c r="AB43" s="91" t="s">
        <v>16</v>
      </c>
      <c r="AC43" s="92"/>
      <c r="AD43" s="92"/>
      <c r="AE43" s="93"/>
      <c r="AF43" s="228"/>
      <c r="AG43" s="228"/>
      <c r="AH43" s="228"/>
      <c r="AI43" s="228"/>
      <c r="AJ43" s="228"/>
      <c r="AK43" s="229"/>
    </row>
    <row r="44" spans="1:37">
      <c r="A44" s="217"/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9"/>
      <c r="O44" s="176"/>
      <c r="P44" s="177"/>
      <c r="Q44" s="177"/>
      <c r="R44" s="178"/>
      <c r="S44" s="220"/>
      <c r="T44" s="221"/>
      <c r="U44" s="221"/>
      <c r="V44" s="222"/>
      <c r="W44" s="223"/>
      <c r="X44" s="223"/>
      <c r="Y44" s="223"/>
      <c r="Z44" s="223"/>
      <c r="AA44" s="224"/>
      <c r="AB44" s="150"/>
      <c r="AC44" s="151"/>
      <c r="AD44" s="151"/>
      <c r="AE44" s="152"/>
      <c r="AF44" s="225"/>
      <c r="AG44" s="226"/>
      <c r="AH44" s="226"/>
      <c r="AI44" s="226"/>
      <c r="AJ44" s="226"/>
      <c r="AK44" s="227"/>
    </row>
    <row r="45" spans="1:37">
      <c r="A45" s="82" t="s">
        <v>61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4"/>
      <c r="O45" s="104"/>
      <c r="P45" s="140"/>
      <c r="Q45" s="140"/>
      <c r="R45" s="141"/>
      <c r="S45" s="211"/>
      <c r="T45" s="212"/>
      <c r="U45" s="212"/>
      <c r="V45" s="213"/>
      <c r="W45" s="185">
        <f>'Other()'!D19</f>
        <v>1500</v>
      </c>
      <c r="X45" s="146"/>
      <c r="Y45" s="146"/>
      <c r="Z45" s="146"/>
      <c r="AA45" s="186"/>
      <c r="AB45" s="202">
        <f>ROUND(W45*8%,0)</f>
        <v>120</v>
      </c>
      <c r="AC45" s="203"/>
      <c r="AD45" s="203"/>
      <c r="AE45" s="204"/>
      <c r="AF45" s="228"/>
      <c r="AG45" s="228"/>
      <c r="AH45" s="228"/>
      <c r="AI45" s="228"/>
      <c r="AJ45" s="228"/>
      <c r="AK45" s="229"/>
    </row>
    <row r="46" spans="1:37">
      <c r="A46" s="230" t="s">
        <v>18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2"/>
      <c r="O46" s="233"/>
      <c r="P46" s="226"/>
      <c r="Q46" s="226"/>
      <c r="R46" s="227"/>
      <c r="S46" s="234"/>
      <c r="T46" s="234"/>
      <c r="U46" s="234"/>
      <c r="V46" s="234"/>
      <c r="W46" s="235"/>
      <c r="X46" s="234"/>
      <c r="Y46" s="234"/>
      <c r="Z46" s="234"/>
      <c r="AA46" s="236"/>
      <c r="AB46" s="237"/>
      <c r="AC46" s="238"/>
      <c r="AD46" s="238"/>
      <c r="AE46" s="239"/>
      <c r="AF46" s="226"/>
      <c r="AG46" s="226"/>
      <c r="AH46" s="226"/>
      <c r="AI46" s="226"/>
      <c r="AJ46" s="226"/>
      <c r="AK46" s="227"/>
    </row>
    <row r="47" spans="1:37">
      <c r="A47" s="240"/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2"/>
      <c r="O47" s="233"/>
      <c r="P47" s="226"/>
      <c r="Q47" s="226"/>
      <c r="R47" s="227"/>
      <c r="S47" s="234"/>
      <c r="T47" s="234"/>
      <c r="U47" s="234"/>
      <c r="V47" s="234"/>
      <c r="W47" s="235"/>
      <c r="X47" s="234"/>
      <c r="Y47" s="234"/>
      <c r="Z47" s="234"/>
      <c r="AA47" s="236"/>
      <c r="AB47" s="237"/>
      <c r="AC47" s="238"/>
      <c r="AD47" s="238"/>
      <c r="AE47" s="239"/>
      <c r="AF47" s="226"/>
      <c r="AG47" s="226"/>
      <c r="AH47" s="226"/>
      <c r="AI47" s="226"/>
      <c r="AJ47" s="226"/>
      <c r="AK47" s="227"/>
    </row>
    <row r="48" spans="1:37">
      <c r="A48" s="243" t="s">
        <v>19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9"/>
      <c r="O48" s="233"/>
      <c r="P48" s="226"/>
      <c r="Q48" s="226"/>
      <c r="R48" s="227"/>
      <c r="S48" s="234"/>
      <c r="T48" s="234"/>
      <c r="U48" s="234"/>
      <c r="V48" s="234"/>
      <c r="W48" s="235"/>
      <c r="X48" s="234"/>
      <c r="Y48" s="234"/>
      <c r="Z48" s="234"/>
      <c r="AA48" s="236"/>
      <c r="AB48" s="237"/>
      <c r="AC48" s="238"/>
      <c r="AD48" s="238"/>
      <c r="AE48" s="239"/>
      <c r="AF48" s="226"/>
      <c r="AG48" s="226"/>
      <c r="AH48" s="226"/>
      <c r="AI48" s="226"/>
      <c r="AJ48" s="226"/>
      <c r="AK48" s="227"/>
    </row>
    <row r="49" spans="1:37" ht="12" thickBot="1">
      <c r="A49" s="244"/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6"/>
      <c r="O49" s="244"/>
      <c r="P49" s="245"/>
      <c r="Q49" s="245"/>
      <c r="R49" s="246"/>
      <c r="S49" s="247"/>
      <c r="T49" s="247"/>
      <c r="U49" s="247"/>
      <c r="V49" s="247"/>
      <c r="W49" s="248"/>
      <c r="X49" s="247"/>
      <c r="Y49" s="247"/>
      <c r="Z49" s="247"/>
      <c r="AA49" s="249"/>
      <c r="AB49" s="250"/>
      <c r="AC49" s="251"/>
      <c r="AD49" s="251"/>
      <c r="AE49" s="252"/>
      <c r="AF49" s="245"/>
      <c r="AG49" s="245"/>
      <c r="AH49" s="245"/>
      <c r="AI49" s="245"/>
      <c r="AJ49" s="245"/>
      <c r="AK49" s="246"/>
    </row>
    <row r="50" spans="1:37" s="257" customFormat="1" ht="18.75" customHeight="1" thickTop="1">
      <c r="A50" s="253" t="s">
        <v>20</v>
      </c>
      <c r="B50" s="254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362">
        <f>SUM(W21:AA49)</f>
        <v>3266500</v>
      </c>
      <c r="X50" s="363"/>
      <c r="Y50" s="363"/>
      <c r="Z50" s="363"/>
      <c r="AA50" s="364"/>
      <c r="AB50" s="365">
        <f>SUM(AB21:AE49)</f>
        <v>39640</v>
      </c>
      <c r="AC50" s="366"/>
      <c r="AD50" s="366"/>
      <c r="AE50" s="367"/>
      <c r="AF50" s="255"/>
      <c r="AG50" s="255"/>
      <c r="AH50" s="255"/>
      <c r="AI50" s="255"/>
      <c r="AJ50" s="255"/>
      <c r="AK50" s="256"/>
    </row>
    <row r="51" spans="1:37">
      <c r="A51" s="226"/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58"/>
      <c r="X51" s="258"/>
      <c r="Y51" s="258"/>
      <c r="Z51" s="258"/>
      <c r="AA51" s="258"/>
      <c r="AB51" s="259"/>
      <c r="AC51" s="259"/>
      <c r="AD51" s="259"/>
      <c r="AE51" s="259"/>
      <c r="AF51" s="182"/>
      <c r="AG51" s="182"/>
      <c r="AH51" s="182"/>
      <c r="AI51" s="182"/>
      <c r="AJ51" s="182"/>
      <c r="AK51" s="182"/>
    </row>
    <row r="52" spans="1:37">
      <c r="A52" s="226"/>
      <c r="B52" s="225" t="s">
        <v>621</v>
      </c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58"/>
      <c r="X52" s="258"/>
      <c r="Y52" s="258"/>
      <c r="Z52" s="258"/>
      <c r="AA52" s="258"/>
      <c r="AB52" s="259"/>
      <c r="AC52" s="259"/>
      <c r="AD52" s="259"/>
      <c r="AE52" s="259"/>
      <c r="AF52" s="182"/>
      <c r="AG52" s="182"/>
      <c r="AH52" s="182"/>
      <c r="AI52" s="182"/>
      <c r="AJ52" s="182"/>
      <c r="AK52" s="182"/>
    </row>
    <row r="54" spans="1:37">
      <c r="B54" s="54" t="s">
        <v>21</v>
      </c>
    </row>
    <row r="55" spans="1:37">
      <c r="B55" s="54" t="s">
        <v>22</v>
      </c>
      <c r="G55" s="54" t="s">
        <v>622</v>
      </c>
    </row>
    <row r="56" spans="1:37">
      <c r="B56" s="54" t="s">
        <v>23</v>
      </c>
      <c r="G56" s="54" t="s">
        <v>58</v>
      </c>
    </row>
    <row r="57" spans="1:37">
      <c r="B57" s="54" t="s">
        <v>24</v>
      </c>
      <c r="G57" s="54" t="s">
        <v>59</v>
      </c>
    </row>
  </sheetData>
  <mergeCells count="104">
    <mergeCell ref="N9:P10"/>
    <mergeCell ref="B6:M7"/>
    <mergeCell ref="N6:P7"/>
    <mergeCell ref="U13:AK14"/>
    <mergeCell ref="AA16:AK16"/>
    <mergeCell ref="AF8:AK8"/>
    <mergeCell ref="B9:E10"/>
    <mergeCell ref="AF19:AK19"/>
    <mergeCell ref="A2:AK3"/>
    <mergeCell ref="V4:X4"/>
    <mergeCell ref="Y4:AK4"/>
    <mergeCell ref="S15:AK15"/>
    <mergeCell ref="B12:E12"/>
    <mergeCell ref="F9:L10"/>
    <mergeCell ref="M9:M10"/>
    <mergeCell ref="F12:Q12"/>
    <mergeCell ref="AB50:AE50"/>
    <mergeCell ref="W44:AA44"/>
    <mergeCell ref="W50:AA50"/>
    <mergeCell ref="AB45:AE45"/>
    <mergeCell ref="W45:AA45"/>
    <mergeCell ref="W41:AA41"/>
    <mergeCell ref="AB43:AE43"/>
    <mergeCell ref="A19:N19"/>
    <mergeCell ref="S19:V19"/>
    <mergeCell ref="A50:V50"/>
    <mergeCell ref="A46:N46"/>
    <mergeCell ref="A48:N48"/>
    <mergeCell ref="A44:N44"/>
    <mergeCell ref="A45:N45"/>
    <mergeCell ref="O45:R45"/>
    <mergeCell ref="S45:V45"/>
    <mergeCell ref="O35:R35"/>
    <mergeCell ref="O37:R37"/>
    <mergeCell ref="W37:AA37"/>
    <mergeCell ref="S37:V37"/>
    <mergeCell ref="W39:AA39"/>
    <mergeCell ref="AB38:AE39"/>
    <mergeCell ref="AB37:AE37"/>
    <mergeCell ref="S35:V35"/>
    <mergeCell ref="AB19:AE19"/>
    <mergeCell ref="AF37:AK37"/>
    <mergeCell ref="AF35:AK35"/>
    <mergeCell ref="AB35:AE35"/>
    <mergeCell ref="AF31:AK31"/>
    <mergeCell ref="AB31:AE31"/>
    <mergeCell ref="AB25:AE25"/>
    <mergeCell ref="AB33:AE33"/>
    <mergeCell ref="AF27:AK27"/>
    <mergeCell ref="AF41:AK41"/>
    <mergeCell ref="AF23:AK23"/>
    <mergeCell ref="AB21:AE21"/>
    <mergeCell ref="AF21:AK21"/>
    <mergeCell ref="AB41:AE41"/>
    <mergeCell ref="AB23:AE23"/>
    <mergeCell ref="AB29:AE29"/>
    <mergeCell ref="AB27:AE27"/>
    <mergeCell ref="AF29:AK29"/>
    <mergeCell ref="AF33:AK33"/>
    <mergeCell ref="AF39:AK39"/>
    <mergeCell ref="O19:R19"/>
    <mergeCell ref="W19:AA19"/>
    <mergeCell ref="S21:V21"/>
    <mergeCell ref="S31:V31"/>
    <mergeCell ref="S29:V29"/>
    <mergeCell ref="W21:AA21"/>
    <mergeCell ref="W29:AA29"/>
    <mergeCell ref="O23:R23"/>
    <mergeCell ref="S25:V25"/>
    <mergeCell ref="W25:AA25"/>
    <mergeCell ref="A27:N27"/>
    <mergeCell ref="O27:R27"/>
    <mergeCell ref="A42:N42"/>
    <mergeCell ref="W42:AA42"/>
    <mergeCell ref="A33:N33"/>
    <mergeCell ref="O33:R33"/>
    <mergeCell ref="A21:N21"/>
    <mergeCell ref="O21:R21"/>
    <mergeCell ref="A31:N31"/>
    <mergeCell ref="O29:R29"/>
    <mergeCell ref="A29:N29"/>
    <mergeCell ref="A25:N25"/>
    <mergeCell ref="O25:R25"/>
    <mergeCell ref="A23:N23"/>
    <mergeCell ref="W23:AA23"/>
    <mergeCell ref="W31:AA31"/>
    <mergeCell ref="S23:V23"/>
    <mergeCell ref="S27:V27"/>
    <mergeCell ref="W27:AA27"/>
    <mergeCell ref="A35:N35"/>
    <mergeCell ref="O31:R31"/>
    <mergeCell ref="S33:V33"/>
    <mergeCell ref="W33:AA33"/>
    <mergeCell ref="S39:V39"/>
    <mergeCell ref="S41:V41"/>
    <mergeCell ref="W35:AA35"/>
    <mergeCell ref="A39:N39"/>
    <mergeCell ref="A41:N41"/>
    <mergeCell ref="O41:R41"/>
    <mergeCell ref="O39:R39"/>
    <mergeCell ref="A43:N43"/>
    <mergeCell ref="O43:R43"/>
    <mergeCell ref="S43:V43"/>
    <mergeCell ref="W43:AA43"/>
  </mergeCells>
  <phoneticPr fontId="1"/>
  <printOptions horizontalCentered="1"/>
  <pageMargins left="0.55118110236220474" right="0.47244094488188981" top="0.88" bottom="0.78740157480314965" header="0" footer="0"/>
  <pageSetup paperSize="9" scale="99" orientation="portrait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E12"/>
  <sheetViews>
    <sheetView zoomScale="115" workbookViewId="0">
      <selection activeCell="C16" sqref="C16"/>
    </sheetView>
  </sheetViews>
  <sheetFormatPr defaultRowHeight="12.75"/>
  <cols>
    <col min="1" max="1" width="5.7109375" style="6" customWidth="1"/>
    <col min="2" max="2" width="22" style="6" bestFit="1" customWidth="1"/>
    <col min="3" max="3" width="24.140625" style="6" bestFit="1" customWidth="1"/>
    <col min="4" max="4" width="9.7109375" style="6" customWidth="1"/>
    <col min="5" max="5" width="10.7109375" style="6" bestFit="1" customWidth="1"/>
    <col min="6" max="16384" width="9.140625" style="22"/>
  </cols>
  <sheetData>
    <row r="1" spans="1:5" s="16" customFormat="1" ht="20.25" customHeight="1">
      <c r="A1" s="15"/>
      <c r="B1" s="17" t="s">
        <v>40</v>
      </c>
      <c r="C1" s="15"/>
    </row>
    <row r="2" spans="1:5" s="1" customFormat="1">
      <c r="A2" s="3" t="s">
        <v>25</v>
      </c>
      <c r="B2" s="3" t="s">
        <v>34</v>
      </c>
      <c r="C2" s="10" t="s">
        <v>26</v>
      </c>
      <c r="D2" s="10" t="s">
        <v>39</v>
      </c>
      <c r="E2" s="2"/>
    </row>
    <row r="3" spans="1:5" s="1" customFormat="1">
      <c r="A3" s="3">
        <v>1</v>
      </c>
      <c r="B3" s="12"/>
      <c r="C3" s="7"/>
      <c r="D3" s="18"/>
      <c r="E3" s="2"/>
    </row>
    <row r="4" spans="1:5" s="1" customFormat="1">
      <c r="A4" s="3">
        <v>2</v>
      </c>
      <c r="B4" s="12"/>
      <c r="C4" s="7"/>
      <c r="D4" s="18"/>
      <c r="E4" s="2"/>
    </row>
    <row r="5" spans="1:5" s="1" customFormat="1">
      <c r="A5" s="3">
        <v>3</v>
      </c>
      <c r="B5" s="11"/>
      <c r="C5" s="7"/>
      <c r="D5" s="18"/>
      <c r="E5" s="2"/>
    </row>
    <row r="6" spans="1:5" s="1" customFormat="1">
      <c r="A6" s="3">
        <v>4</v>
      </c>
      <c r="B6" s="11"/>
      <c r="C6" s="7"/>
      <c r="D6" s="18"/>
      <c r="E6" s="2"/>
    </row>
    <row r="7" spans="1:5" s="1" customFormat="1">
      <c r="A7" s="3">
        <v>5</v>
      </c>
      <c r="B7" s="11"/>
      <c r="C7" s="7"/>
      <c r="D7" s="18"/>
      <c r="E7" s="2"/>
    </row>
    <row r="8" spans="1:5" s="21" customFormat="1">
      <c r="A8" s="8"/>
      <c r="B8" s="4"/>
      <c r="C8" s="4"/>
      <c r="D8" s="4"/>
      <c r="E8" s="20"/>
    </row>
    <row r="9" spans="1:5" s="21" customFormat="1">
      <c r="A9" s="8"/>
      <c r="B9" s="4"/>
      <c r="C9" s="10" t="s">
        <v>36</v>
      </c>
      <c r="D9" s="9">
        <f>SUM(D3:D7)</f>
        <v>0</v>
      </c>
      <c r="E9" s="20"/>
    </row>
    <row r="10" spans="1:5" s="13" customFormat="1">
      <c r="A10" s="5"/>
      <c r="B10" s="5"/>
      <c r="C10" s="5"/>
      <c r="D10" s="5"/>
      <c r="E10" s="5"/>
    </row>
    <row r="11" spans="1:5" ht="12" customHeight="1"/>
    <row r="12" spans="1:5" ht="12" customHeight="1">
      <c r="B12" s="23"/>
    </row>
  </sheetData>
  <phoneticPr fontId="5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F34"/>
  <sheetViews>
    <sheetView workbookViewId="0">
      <pane xSplit="1" ySplit="2" topLeftCell="B3" activePane="bottomRight" state="frozen"/>
      <selection activeCell="C16" sqref="C16"/>
      <selection pane="topRight" activeCell="C16" sqref="C16"/>
      <selection pane="bottomLeft" activeCell="C16" sqref="C16"/>
      <selection pane="bottomRight" activeCell="C16" sqref="C16"/>
    </sheetView>
  </sheetViews>
  <sheetFormatPr defaultRowHeight="12.75"/>
  <cols>
    <col min="1" max="1" width="5.7109375" style="6" customWidth="1"/>
    <col min="2" max="2" width="23.42578125" style="6" customWidth="1"/>
    <col min="3" max="3" width="32.28515625" style="6" bestFit="1" customWidth="1"/>
    <col min="4" max="4" width="10.28515625" style="6" bestFit="1" customWidth="1"/>
    <col min="5" max="5" width="10.7109375" style="6" bestFit="1" customWidth="1"/>
    <col min="6" max="16384" width="9.140625" style="14"/>
  </cols>
  <sheetData>
    <row r="1" spans="1:6" s="16" customFormat="1">
      <c r="A1" s="33"/>
      <c r="B1" s="34" t="s">
        <v>64</v>
      </c>
      <c r="C1" s="33"/>
    </row>
    <row r="2" spans="1:6" s="40" customFormat="1">
      <c r="A2" s="36" t="s">
        <v>25</v>
      </c>
      <c r="B2" s="37" t="s">
        <v>34</v>
      </c>
      <c r="C2" s="38" t="s">
        <v>26</v>
      </c>
      <c r="D2" s="36" t="s">
        <v>6</v>
      </c>
      <c r="E2" s="39"/>
    </row>
    <row r="3" spans="1:6" s="40" customFormat="1">
      <c r="A3" s="36">
        <v>1</v>
      </c>
      <c r="B3" s="50"/>
      <c r="C3" s="35" t="s">
        <v>65</v>
      </c>
      <c r="D3" s="41"/>
      <c r="E3" s="42">
        <f t="shared" ref="E3:E32" si="0">COUNTIF(B:B,B3)</f>
        <v>0</v>
      </c>
      <c r="F3" s="43" t="s">
        <v>67</v>
      </c>
    </row>
    <row r="4" spans="1:6" s="40" customFormat="1">
      <c r="A4" s="36">
        <v>2</v>
      </c>
      <c r="B4" s="51"/>
      <c r="C4" s="35" t="s">
        <v>66</v>
      </c>
      <c r="D4" s="41"/>
      <c r="E4" s="42">
        <f t="shared" si="0"/>
        <v>0</v>
      </c>
      <c r="F4" s="43" t="s">
        <v>67</v>
      </c>
    </row>
    <row r="5" spans="1:6" s="40" customFormat="1">
      <c r="A5" s="36">
        <v>3</v>
      </c>
      <c r="B5" s="52"/>
      <c r="C5" s="35" t="s">
        <v>71</v>
      </c>
      <c r="D5" s="41"/>
      <c r="E5" s="42">
        <f t="shared" si="0"/>
        <v>0</v>
      </c>
      <c r="F5" s="43" t="s">
        <v>68</v>
      </c>
    </row>
    <row r="6" spans="1:6" s="40" customFormat="1">
      <c r="A6" s="36">
        <v>4</v>
      </c>
      <c r="B6" s="44"/>
      <c r="C6" s="35"/>
      <c r="D6" s="41"/>
      <c r="E6" s="42">
        <f t="shared" si="0"/>
        <v>0</v>
      </c>
      <c r="F6" s="45" t="s">
        <v>55</v>
      </c>
    </row>
    <row r="7" spans="1:6" s="40" customFormat="1">
      <c r="A7" s="36">
        <v>5</v>
      </c>
      <c r="B7" s="44"/>
      <c r="C7" s="35"/>
      <c r="D7" s="41"/>
      <c r="E7" s="42">
        <f t="shared" si="0"/>
        <v>0</v>
      </c>
      <c r="F7" s="45" t="s">
        <v>55</v>
      </c>
    </row>
    <row r="8" spans="1:6" s="40" customFormat="1">
      <c r="A8" s="36">
        <v>6</v>
      </c>
      <c r="B8" s="46"/>
      <c r="C8" s="35"/>
      <c r="D8" s="41"/>
      <c r="E8" s="42">
        <f t="shared" si="0"/>
        <v>0</v>
      </c>
      <c r="F8" s="45"/>
    </row>
    <row r="9" spans="1:6" s="40" customFormat="1">
      <c r="A9" s="36">
        <v>7</v>
      </c>
      <c r="B9" s="46"/>
      <c r="C9" s="35"/>
      <c r="D9" s="41"/>
      <c r="E9" s="42">
        <f t="shared" si="0"/>
        <v>0</v>
      </c>
      <c r="F9" s="45"/>
    </row>
    <row r="10" spans="1:6" s="40" customFormat="1">
      <c r="A10" s="36">
        <v>8</v>
      </c>
      <c r="B10" s="46"/>
      <c r="C10" s="35"/>
      <c r="D10" s="41"/>
      <c r="E10" s="42">
        <f t="shared" si="0"/>
        <v>0</v>
      </c>
      <c r="F10" s="45"/>
    </row>
    <row r="11" spans="1:6" s="40" customFormat="1">
      <c r="A11" s="36">
        <v>9</v>
      </c>
      <c r="B11" s="46"/>
      <c r="C11" s="35"/>
      <c r="D11" s="41"/>
      <c r="E11" s="42">
        <f t="shared" si="0"/>
        <v>0</v>
      </c>
      <c r="F11" s="45"/>
    </row>
    <row r="12" spans="1:6" s="40" customFormat="1">
      <c r="A12" s="36">
        <v>10</v>
      </c>
      <c r="B12" s="46"/>
      <c r="C12" s="35"/>
      <c r="D12" s="41"/>
      <c r="E12" s="42">
        <f t="shared" si="0"/>
        <v>0</v>
      </c>
      <c r="F12" s="45"/>
    </row>
    <row r="13" spans="1:6" s="40" customFormat="1">
      <c r="A13" s="36">
        <v>11</v>
      </c>
      <c r="B13" s="46"/>
      <c r="C13" s="35"/>
      <c r="D13" s="41"/>
      <c r="E13" s="42">
        <f t="shared" si="0"/>
        <v>0</v>
      </c>
      <c r="F13" s="45"/>
    </row>
    <row r="14" spans="1:6" s="40" customFormat="1">
      <c r="A14" s="36">
        <v>12</v>
      </c>
      <c r="B14" s="46"/>
      <c r="C14" s="35"/>
      <c r="D14" s="41"/>
      <c r="E14" s="42">
        <f t="shared" si="0"/>
        <v>0</v>
      </c>
      <c r="F14" s="45"/>
    </row>
    <row r="15" spans="1:6" s="40" customFormat="1">
      <c r="A15" s="36">
        <v>13</v>
      </c>
      <c r="B15" s="44"/>
      <c r="C15" s="35"/>
      <c r="D15" s="41"/>
      <c r="E15" s="42">
        <f t="shared" si="0"/>
        <v>0</v>
      </c>
      <c r="F15" s="45"/>
    </row>
    <row r="16" spans="1:6" s="40" customFormat="1">
      <c r="A16" s="36">
        <v>14</v>
      </c>
      <c r="B16" s="46"/>
      <c r="C16" s="35"/>
      <c r="D16" s="41"/>
      <c r="E16" s="42">
        <f t="shared" si="0"/>
        <v>0</v>
      </c>
      <c r="F16" s="45"/>
    </row>
    <row r="17" spans="1:6" s="40" customFormat="1">
      <c r="A17" s="36">
        <v>15</v>
      </c>
      <c r="B17" s="46"/>
      <c r="C17" s="35"/>
      <c r="D17" s="41"/>
      <c r="E17" s="42">
        <f t="shared" si="0"/>
        <v>0</v>
      </c>
      <c r="F17" s="45"/>
    </row>
    <row r="18" spans="1:6" s="40" customFormat="1">
      <c r="A18" s="36">
        <v>16</v>
      </c>
      <c r="B18" s="46"/>
      <c r="C18" s="35"/>
      <c r="D18" s="41"/>
      <c r="E18" s="42">
        <f t="shared" si="0"/>
        <v>0</v>
      </c>
      <c r="F18" s="45"/>
    </row>
    <row r="19" spans="1:6" s="40" customFormat="1">
      <c r="A19" s="36">
        <v>17</v>
      </c>
      <c r="B19" s="46"/>
      <c r="C19" s="35"/>
      <c r="D19" s="41"/>
      <c r="E19" s="42">
        <f t="shared" si="0"/>
        <v>0</v>
      </c>
      <c r="F19" s="45"/>
    </row>
    <row r="20" spans="1:6" s="40" customFormat="1">
      <c r="A20" s="36">
        <v>18</v>
      </c>
      <c r="B20" s="46"/>
      <c r="C20" s="35"/>
      <c r="D20" s="41"/>
      <c r="E20" s="42">
        <f t="shared" si="0"/>
        <v>0</v>
      </c>
      <c r="F20" s="45"/>
    </row>
    <row r="21" spans="1:6" s="40" customFormat="1">
      <c r="A21" s="36">
        <v>19</v>
      </c>
      <c r="B21" s="46"/>
      <c r="C21" s="35"/>
      <c r="D21" s="41"/>
      <c r="E21" s="42">
        <f t="shared" si="0"/>
        <v>0</v>
      </c>
      <c r="F21" s="45"/>
    </row>
    <row r="22" spans="1:6" s="40" customFormat="1">
      <c r="A22" s="36">
        <v>20</v>
      </c>
      <c r="B22" s="44"/>
      <c r="C22" s="35"/>
      <c r="D22" s="41"/>
      <c r="E22" s="42">
        <f t="shared" si="0"/>
        <v>0</v>
      </c>
    </row>
    <row r="23" spans="1:6" s="40" customFormat="1">
      <c r="A23" s="36">
        <v>21</v>
      </c>
      <c r="B23" s="44"/>
      <c r="C23" s="35"/>
      <c r="D23" s="41"/>
      <c r="E23" s="42">
        <f t="shared" si="0"/>
        <v>0</v>
      </c>
    </row>
    <row r="24" spans="1:6" s="40" customFormat="1">
      <c r="A24" s="36">
        <v>22</v>
      </c>
      <c r="B24" s="46"/>
      <c r="C24" s="35"/>
      <c r="D24" s="41"/>
      <c r="E24" s="42">
        <f t="shared" si="0"/>
        <v>0</v>
      </c>
    </row>
    <row r="25" spans="1:6" s="40" customFormat="1">
      <c r="A25" s="36">
        <v>23</v>
      </c>
      <c r="B25" s="46"/>
      <c r="C25" s="35"/>
      <c r="D25" s="41"/>
      <c r="E25" s="42">
        <f t="shared" si="0"/>
        <v>0</v>
      </c>
    </row>
    <row r="26" spans="1:6" s="40" customFormat="1">
      <c r="A26" s="36">
        <v>24</v>
      </c>
      <c r="B26" s="44"/>
      <c r="C26" s="35"/>
      <c r="D26" s="41"/>
      <c r="E26" s="42">
        <f t="shared" si="0"/>
        <v>0</v>
      </c>
    </row>
    <row r="27" spans="1:6" s="40" customFormat="1">
      <c r="A27" s="36">
        <v>25</v>
      </c>
      <c r="B27" s="46"/>
      <c r="C27" s="35"/>
      <c r="D27" s="41"/>
      <c r="E27" s="42">
        <f t="shared" si="0"/>
        <v>0</v>
      </c>
    </row>
    <row r="28" spans="1:6" s="40" customFormat="1">
      <c r="A28" s="36">
        <v>26</v>
      </c>
      <c r="B28" s="46"/>
      <c r="C28" s="35"/>
      <c r="D28" s="41"/>
      <c r="E28" s="42">
        <f t="shared" si="0"/>
        <v>0</v>
      </c>
    </row>
    <row r="29" spans="1:6" s="40" customFormat="1">
      <c r="A29" s="36">
        <v>27</v>
      </c>
      <c r="B29" s="44"/>
      <c r="C29" s="35"/>
      <c r="D29" s="41"/>
      <c r="E29" s="42">
        <f t="shared" si="0"/>
        <v>0</v>
      </c>
    </row>
    <row r="30" spans="1:6" s="40" customFormat="1">
      <c r="A30" s="36">
        <v>28</v>
      </c>
      <c r="B30" s="46"/>
      <c r="C30" s="35"/>
      <c r="D30" s="41"/>
      <c r="E30" s="42">
        <f t="shared" si="0"/>
        <v>0</v>
      </c>
    </row>
    <row r="31" spans="1:6" s="40" customFormat="1">
      <c r="A31" s="36">
        <v>29</v>
      </c>
      <c r="B31" s="44"/>
      <c r="C31" s="35"/>
      <c r="D31" s="41"/>
      <c r="E31" s="42">
        <f t="shared" si="0"/>
        <v>0</v>
      </c>
    </row>
    <row r="32" spans="1:6" s="40" customFormat="1">
      <c r="A32" s="36">
        <v>30</v>
      </c>
      <c r="B32" s="46"/>
      <c r="C32" s="35"/>
      <c r="D32" s="41"/>
      <c r="E32" s="42">
        <f t="shared" si="0"/>
        <v>0</v>
      </c>
    </row>
    <row r="33" spans="3:5">
      <c r="E33" s="42"/>
    </row>
    <row r="34" spans="3:5">
      <c r="C34" s="47" t="s">
        <v>36</v>
      </c>
      <c r="D34" s="9">
        <f>SUM(D3:D32)</f>
        <v>0</v>
      </c>
    </row>
  </sheetData>
  <mergeCells count="1">
    <mergeCell ref="B3:B5"/>
  </mergeCells>
  <phoneticPr fontId="10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F12"/>
  <sheetViews>
    <sheetView zoomScale="115" workbookViewId="0">
      <selection activeCell="C16" sqref="C16"/>
    </sheetView>
  </sheetViews>
  <sheetFormatPr defaultRowHeight="12.75"/>
  <cols>
    <col min="1" max="1" width="5.7109375" style="6" customWidth="1"/>
    <col min="2" max="2" width="23.42578125" style="6" customWidth="1"/>
    <col min="3" max="3" width="21.5703125" style="6" customWidth="1"/>
    <col min="4" max="4" width="9.7109375" style="6" customWidth="1"/>
    <col min="5" max="5" width="9.28515625" style="6" customWidth="1"/>
    <col min="6" max="6" width="10.7109375" style="6" bestFit="1" customWidth="1"/>
    <col min="7" max="16384" width="9.140625" style="22"/>
  </cols>
  <sheetData>
    <row r="2" spans="1:6" s="16" customFormat="1" ht="20.25" customHeight="1">
      <c r="A2" s="15"/>
      <c r="B2" s="17" t="s">
        <v>42</v>
      </c>
      <c r="C2" s="15"/>
    </row>
    <row r="3" spans="1:6" s="1" customFormat="1">
      <c r="A3" s="3" t="s">
        <v>25</v>
      </c>
      <c r="B3" s="3" t="s">
        <v>34</v>
      </c>
      <c r="C3" s="10" t="s">
        <v>26</v>
      </c>
      <c r="D3" s="28"/>
      <c r="E3" s="3" t="s">
        <v>6</v>
      </c>
      <c r="F3" s="2"/>
    </row>
    <row r="4" spans="1:6" s="1" customFormat="1">
      <c r="A4" s="3">
        <v>1</v>
      </c>
      <c r="B4" s="25"/>
      <c r="C4" s="31"/>
      <c r="D4" s="29"/>
      <c r="E4" s="26"/>
      <c r="F4" s="2"/>
    </row>
    <row r="5" spans="1:6" s="1" customFormat="1" hidden="1">
      <c r="A5" s="3">
        <v>2</v>
      </c>
      <c r="B5" s="25"/>
      <c r="C5" s="27"/>
      <c r="D5" s="29"/>
      <c r="E5" s="26"/>
      <c r="F5" s="2"/>
    </row>
    <row r="6" spans="1:6" s="1" customFormat="1" hidden="1">
      <c r="A6" s="3">
        <v>3</v>
      </c>
      <c r="B6" s="25"/>
      <c r="C6" s="27"/>
      <c r="D6" s="29"/>
      <c r="E6" s="26"/>
      <c r="F6" s="2"/>
    </row>
    <row r="7" spans="1:6" s="1" customFormat="1" hidden="1">
      <c r="A7" s="3">
        <v>4</v>
      </c>
      <c r="B7" s="25"/>
      <c r="C7" s="27"/>
      <c r="D7" s="29"/>
      <c r="E7" s="26"/>
      <c r="F7" s="2"/>
    </row>
    <row r="8" spans="1:6" s="21" customFormat="1" hidden="1">
      <c r="A8" s="8"/>
      <c r="B8" s="4"/>
      <c r="C8" s="4"/>
      <c r="D8" s="4"/>
      <c r="E8" s="19"/>
      <c r="F8" s="20"/>
    </row>
    <row r="9" spans="1:6" s="21" customFormat="1">
      <c r="A9" s="8"/>
      <c r="B9" s="4"/>
      <c r="C9" s="4"/>
      <c r="D9" s="3" t="s">
        <v>41</v>
      </c>
      <c r="E9" s="9">
        <f>SUM(E4:E7)</f>
        <v>0</v>
      </c>
      <c r="F9" s="20"/>
    </row>
    <row r="10" spans="1:6" s="13" customFormat="1">
      <c r="A10" s="5"/>
      <c r="B10" s="5"/>
      <c r="C10" s="5"/>
      <c r="D10" s="5"/>
      <c r="E10" s="5"/>
      <c r="F10" s="5"/>
    </row>
    <row r="11" spans="1:6">
      <c r="A11" s="5"/>
      <c r="B11" s="5"/>
      <c r="C11" s="5"/>
      <c r="D11" s="5"/>
      <c r="E11" s="5"/>
    </row>
    <row r="12" spans="1:6">
      <c r="E12" s="30" t="s">
        <v>43</v>
      </c>
    </row>
  </sheetData>
  <phoneticPr fontId="5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F11"/>
  <sheetViews>
    <sheetView zoomScale="115" workbookViewId="0">
      <selection activeCell="C16" sqref="C16"/>
    </sheetView>
  </sheetViews>
  <sheetFormatPr defaultRowHeight="12.75"/>
  <cols>
    <col min="1" max="1" width="5.7109375" style="6" customWidth="1"/>
    <col min="2" max="2" width="23.42578125" style="6" customWidth="1"/>
    <col min="3" max="3" width="21.5703125" style="6" customWidth="1"/>
    <col min="4" max="4" width="9.7109375" style="6" customWidth="1"/>
    <col min="5" max="5" width="9.28515625" style="6" customWidth="1"/>
    <col min="6" max="6" width="10.7109375" style="6" bestFit="1" customWidth="1"/>
    <col min="7" max="16384" width="9.140625" style="22"/>
  </cols>
  <sheetData>
    <row r="1" spans="1:5">
      <c r="E1" s="24"/>
    </row>
    <row r="2" spans="1:5">
      <c r="B2" s="17" t="s">
        <v>46</v>
      </c>
      <c r="E2" s="24"/>
    </row>
    <row r="3" spans="1:5">
      <c r="A3" s="3" t="s">
        <v>25</v>
      </c>
      <c r="B3" s="3" t="s">
        <v>34</v>
      </c>
      <c r="C3" s="10" t="s">
        <v>26</v>
      </c>
      <c r="D3" s="10" t="s">
        <v>47</v>
      </c>
      <c r="E3" s="3" t="s">
        <v>6</v>
      </c>
    </row>
    <row r="4" spans="1:5">
      <c r="A4" s="3">
        <v>1</v>
      </c>
      <c r="B4" s="25"/>
      <c r="C4" s="32"/>
      <c r="D4" s="18"/>
      <c r="E4" s="26"/>
    </row>
    <row r="5" spans="1:5">
      <c r="A5" s="3">
        <v>2</v>
      </c>
      <c r="B5" s="25"/>
      <c r="C5" s="27"/>
      <c r="D5" s="18"/>
      <c r="E5" s="26"/>
    </row>
    <row r="6" spans="1:5" hidden="1">
      <c r="A6" s="3">
        <v>3</v>
      </c>
      <c r="B6" s="25"/>
      <c r="C6" s="27"/>
      <c r="D6" s="18"/>
      <c r="E6" s="26"/>
    </row>
    <row r="7" spans="1:5" hidden="1">
      <c r="A7" s="3">
        <v>4</v>
      </c>
      <c r="B7" s="25"/>
      <c r="C7" s="27"/>
      <c r="D7" s="18"/>
      <c r="E7" s="26"/>
    </row>
    <row r="8" spans="1:5" hidden="1">
      <c r="A8" s="8"/>
      <c r="B8" s="4"/>
      <c r="C8" s="4"/>
      <c r="D8" s="4"/>
      <c r="E8" s="19"/>
    </row>
    <row r="9" spans="1:5">
      <c r="A9" s="8"/>
      <c r="B9" s="4"/>
      <c r="C9" s="4"/>
      <c r="D9" s="3" t="s">
        <v>27</v>
      </c>
      <c r="E9" s="9">
        <f>SUM(E4:E7)</f>
        <v>0</v>
      </c>
    </row>
    <row r="10" spans="1:5">
      <c r="A10" s="5"/>
      <c r="B10" s="5"/>
      <c r="C10" s="5"/>
      <c r="D10" s="5"/>
      <c r="E10" s="5"/>
    </row>
    <row r="11" spans="1:5">
      <c r="E11" s="30" t="s">
        <v>48</v>
      </c>
    </row>
  </sheetData>
  <phoneticPr fontId="5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4D2B3-2F22-423F-8C36-83C805372851}">
  <sheetPr>
    <tabColor rgb="FFFFC000"/>
  </sheetPr>
  <dimension ref="A1:W368"/>
  <sheetViews>
    <sheetView workbookViewId="0">
      <pane ySplit="1" topLeftCell="A5" activePane="bottomLeft" state="frozen"/>
      <selection activeCell="D15" sqref="D15"/>
      <selection pane="bottomLeft" sqref="A1:E2"/>
    </sheetView>
  </sheetViews>
  <sheetFormatPr defaultRowHeight="11.25"/>
  <cols>
    <col min="1" max="1" width="18.85546875" style="287" bestFit="1" customWidth="1"/>
    <col min="2" max="2" width="8.7109375" style="287" bestFit="1" customWidth="1"/>
    <col min="3" max="3" width="11.140625" style="287" bestFit="1" customWidth="1"/>
    <col min="4" max="4" width="10.28515625" style="287" bestFit="1" customWidth="1"/>
    <col min="5" max="5" width="21" style="287" bestFit="1" customWidth="1"/>
    <col min="6" max="6" width="9.140625" style="287"/>
    <col min="7" max="7" width="18.85546875" style="287" bestFit="1" customWidth="1"/>
    <col min="8" max="8" width="8.7109375" style="287" bestFit="1" customWidth="1"/>
    <col min="9" max="9" width="11.140625" style="287" bestFit="1" customWidth="1"/>
    <col min="10" max="10" width="10.28515625" style="287" bestFit="1" customWidth="1"/>
    <col min="11" max="11" width="18.140625" style="287" bestFit="1" customWidth="1"/>
    <col min="12" max="12" width="9.140625" style="287"/>
    <col min="13" max="13" width="12.5703125" style="287" bestFit="1" customWidth="1"/>
    <col min="14" max="14" width="8.7109375" style="287" bestFit="1" customWidth="1"/>
    <col min="15" max="15" width="8.140625" style="287" bestFit="1" customWidth="1"/>
    <col min="16" max="16" width="10.28515625" style="287" bestFit="1" customWidth="1"/>
    <col min="17" max="17" width="18.7109375" style="287" bestFit="1" customWidth="1"/>
    <col min="18" max="18" width="9.140625" style="287"/>
    <col min="19" max="19" width="18.85546875" style="287" bestFit="1" customWidth="1"/>
    <col min="20" max="20" width="8.7109375" style="287" bestFit="1" customWidth="1"/>
    <col min="21" max="21" width="9.85546875" style="287" bestFit="1" customWidth="1"/>
    <col min="22" max="22" width="10.28515625" style="287" bestFit="1" customWidth="1"/>
    <col min="23" max="23" width="20.5703125" style="287" bestFit="1" customWidth="1"/>
    <col min="24" max="16384" width="9.140625" style="287"/>
  </cols>
  <sheetData>
    <row r="1" spans="1:23" s="347" customFormat="1">
      <c r="A1" s="344" t="s">
        <v>625</v>
      </c>
      <c r="B1" s="345" t="s">
        <v>626</v>
      </c>
      <c r="C1" s="346" t="s">
        <v>627</v>
      </c>
      <c r="D1" s="344" t="s">
        <v>628</v>
      </c>
      <c r="E1" s="344" t="s">
        <v>629</v>
      </c>
      <c r="G1" s="344" t="s">
        <v>625</v>
      </c>
      <c r="H1" s="345" t="s">
        <v>626</v>
      </c>
      <c r="I1" s="346" t="s">
        <v>627</v>
      </c>
      <c r="J1" s="344" t="s">
        <v>628</v>
      </c>
      <c r="K1" s="344" t="s">
        <v>629</v>
      </c>
      <c r="M1" s="344" t="s">
        <v>625</v>
      </c>
      <c r="N1" s="345" t="s">
        <v>626</v>
      </c>
      <c r="O1" s="346" t="s">
        <v>627</v>
      </c>
      <c r="P1" s="344" t="s">
        <v>628</v>
      </c>
      <c r="Q1" s="344" t="s">
        <v>629</v>
      </c>
      <c r="S1" s="344" t="s">
        <v>625</v>
      </c>
      <c r="T1" s="345" t="s">
        <v>626</v>
      </c>
      <c r="U1" s="346" t="s">
        <v>627</v>
      </c>
      <c r="V1" s="344" t="s">
        <v>628</v>
      </c>
      <c r="W1" s="344" t="s">
        <v>629</v>
      </c>
    </row>
    <row r="2" spans="1:23" s="347" customFormat="1">
      <c r="A2" s="348" t="s">
        <v>99</v>
      </c>
      <c r="B2" s="357" t="s">
        <v>638</v>
      </c>
      <c r="C2" s="350">
        <v>4000</v>
      </c>
      <c r="D2" s="348" t="s">
        <v>631</v>
      </c>
      <c r="E2" s="348" t="s">
        <v>632</v>
      </c>
      <c r="G2" s="351" t="s">
        <v>112</v>
      </c>
      <c r="H2" s="357" t="s">
        <v>638</v>
      </c>
      <c r="I2" s="350">
        <v>4600</v>
      </c>
      <c r="J2" s="348" t="s">
        <v>631</v>
      </c>
      <c r="K2" s="348" t="s">
        <v>633</v>
      </c>
      <c r="M2" s="352"/>
      <c r="N2" s="349"/>
      <c r="O2" s="350"/>
      <c r="P2" s="348" t="s">
        <v>631</v>
      </c>
      <c r="Q2" s="348" t="s">
        <v>634</v>
      </c>
      <c r="S2" s="351" t="s">
        <v>99</v>
      </c>
      <c r="T2" s="357" t="s">
        <v>638</v>
      </c>
      <c r="U2" s="350">
        <v>1000</v>
      </c>
      <c r="V2" s="348" t="s">
        <v>631</v>
      </c>
      <c r="W2" s="348" t="s">
        <v>635</v>
      </c>
    </row>
    <row r="3" spans="1:23">
      <c r="A3" s="287" t="s">
        <v>85</v>
      </c>
      <c r="B3" s="357" t="s">
        <v>638</v>
      </c>
      <c r="C3" s="350">
        <v>4000</v>
      </c>
      <c r="D3" s="348" t="s">
        <v>631</v>
      </c>
      <c r="E3" s="348" t="s">
        <v>632</v>
      </c>
      <c r="G3" s="287" t="s">
        <v>197</v>
      </c>
      <c r="H3" s="357" t="s">
        <v>638</v>
      </c>
      <c r="I3" s="350">
        <v>4600</v>
      </c>
      <c r="J3" s="348" t="s">
        <v>631</v>
      </c>
      <c r="K3" s="348" t="s">
        <v>633</v>
      </c>
      <c r="S3" s="287" t="s">
        <v>85</v>
      </c>
      <c r="T3" s="357" t="s">
        <v>638</v>
      </c>
      <c r="U3" s="350">
        <v>1000</v>
      </c>
      <c r="V3" s="348" t="s">
        <v>631</v>
      </c>
      <c r="W3" s="348" t="s">
        <v>635</v>
      </c>
    </row>
    <row r="4" spans="1:23">
      <c r="A4" s="287" t="s">
        <v>84</v>
      </c>
      <c r="B4" s="357" t="s">
        <v>638</v>
      </c>
      <c r="C4" s="350">
        <v>4000</v>
      </c>
      <c r="D4" s="348" t="s">
        <v>631</v>
      </c>
      <c r="E4" s="348" t="s">
        <v>632</v>
      </c>
      <c r="G4" s="287" t="s">
        <v>113</v>
      </c>
      <c r="H4" s="357" t="s">
        <v>638</v>
      </c>
      <c r="I4" s="350">
        <v>4600</v>
      </c>
      <c r="J4" s="348" t="s">
        <v>631</v>
      </c>
      <c r="K4" s="348" t="s">
        <v>633</v>
      </c>
      <c r="S4" s="287" t="s">
        <v>84</v>
      </c>
      <c r="T4" s="357" t="s">
        <v>638</v>
      </c>
      <c r="U4" s="350">
        <v>1000</v>
      </c>
      <c r="V4" s="348" t="s">
        <v>631</v>
      </c>
      <c r="W4" s="348" t="s">
        <v>635</v>
      </c>
    </row>
    <row r="5" spans="1:23">
      <c r="A5" s="287" t="s">
        <v>83</v>
      </c>
      <c r="B5" s="357" t="s">
        <v>638</v>
      </c>
      <c r="C5" s="350">
        <v>4000</v>
      </c>
      <c r="D5" s="348" t="s">
        <v>631</v>
      </c>
      <c r="E5" s="348" t="s">
        <v>632</v>
      </c>
      <c r="G5" s="287" t="s">
        <v>198</v>
      </c>
      <c r="H5" s="357" t="s">
        <v>638</v>
      </c>
      <c r="I5" s="350">
        <v>4600</v>
      </c>
      <c r="J5" s="348" t="s">
        <v>631</v>
      </c>
      <c r="K5" s="348" t="s">
        <v>633</v>
      </c>
      <c r="S5" s="287" t="s">
        <v>83</v>
      </c>
      <c r="T5" s="357" t="s">
        <v>638</v>
      </c>
      <c r="U5" s="350">
        <v>1000</v>
      </c>
      <c r="V5" s="348" t="s">
        <v>631</v>
      </c>
      <c r="W5" s="348" t="s">
        <v>635</v>
      </c>
    </row>
    <row r="6" spans="1:23">
      <c r="A6" s="287" t="s">
        <v>89</v>
      </c>
      <c r="B6" s="357" t="s">
        <v>638</v>
      </c>
      <c r="C6" s="350">
        <v>4000</v>
      </c>
      <c r="D6" s="348" t="s">
        <v>631</v>
      </c>
      <c r="E6" s="348" t="s">
        <v>632</v>
      </c>
      <c r="G6" s="287" t="s">
        <v>199</v>
      </c>
      <c r="H6" s="357" t="s">
        <v>638</v>
      </c>
      <c r="I6" s="350">
        <v>4600</v>
      </c>
      <c r="J6" s="348" t="s">
        <v>631</v>
      </c>
      <c r="K6" s="348" t="s">
        <v>633</v>
      </c>
      <c r="S6" s="287" t="s">
        <v>89</v>
      </c>
      <c r="T6" s="357" t="s">
        <v>638</v>
      </c>
      <c r="U6" s="350">
        <v>1000</v>
      </c>
      <c r="V6" s="348" t="s">
        <v>631</v>
      </c>
      <c r="W6" s="348" t="s">
        <v>635</v>
      </c>
    </row>
    <row r="7" spans="1:23">
      <c r="A7" s="287" t="s">
        <v>105</v>
      </c>
      <c r="B7" s="357" t="s">
        <v>638</v>
      </c>
      <c r="C7" s="350">
        <v>4000</v>
      </c>
      <c r="D7" s="348" t="s">
        <v>631</v>
      </c>
      <c r="E7" s="348" t="s">
        <v>632</v>
      </c>
      <c r="G7" s="287" t="s">
        <v>213</v>
      </c>
      <c r="H7" s="357" t="s">
        <v>638</v>
      </c>
      <c r="I7" s="350">
        <v>4600</v>
      </c>
      <c r="J7" s="348" t="s">
        <v>631</v>
      </c>
      <c r="K7" s="348" t="s">
        <v>633</v>
      </c>
      <c r="S7" s="287" t="s">
        <v>105</v>
      </c>
      <c r="T7" s="357" t="s">
        <v>638</v>
      </c>
      <c r="U7" s="350">
        <v>1000</v>
      </c>
      <c r="V7" s="348" t="s">
        <v>631</v>
      </c>
      <c r="W7" s="348" t="s">
        <v>635</v>
      </c>
    </row>
    <row r="8" spans="1:23">
      <c r="A8" s="287" t="s">
        <v>90</v>
      </c>
      <c r="B8" s="357" t="s">
        <v>638</v>
      </c>
      <c r="C8" s="350">
        <v>4000</v>
      </c>
      <c r="D8" s="348" t="s">
        <v>631</v>
      </c>
      <c r="E8" s="348" t="s">
        <v>632</v>
      </c>
      <c r="G8" s="287" t="s">
        <v>114</v>
      </c>
      <c r="H8" s="357" t="s">
        <v>638</v>
      </c>
      <c r="I8" s="350">
        <v>4600</v>
      </c>
      <c r="J8" s="348" t="s">
        <v>631</v>
      </c>
      <c r="K8" s="348" t="s">
        <v>633</v>
      </c>
      <c r="S8" s="287" t="s">
        <v>90</v>
      </c>
      <c r="T8" s="357" t="s">
        <v>638</v>
      </c>
      <c r="U8" s="350">
        <v>1000</v>
      </c>
      <c r="V8" s="348" t="s">
        <v>631</v>
      </c>
      <c r="W8" s="348" t="s">
        <v>635</v>
      </c>
    </row>
    <row r="9" spans="1:23">
      <c r="A9" s="287" t="s">
        <v>95</v>
      </c>
      <c r="B9" s="357" t="s">
        <v>638</v>
      </c>
      <c r="C9" s="350">
        <v>4000</v>
      </c>
      <c r="D9" s="348" t="s">
        <v>631</v>
      </c>
      <c r="E9" s="348" t="s">
        <v>632</v>
      </c>
      <c r="G9" s="287" t="s">
        <v>115</v>
      </c>
      <c r="H9" s="357" t="s">
        <v>638</v>
      </c>
      <c r="I9" s="350">
        <v>4600</v>
      </c>
      <c r="J9" s="348" t="s">
        <v>631</v>
      </c>
      <c r="K9" s="348" t="s">
        <v>633</v>
      </c>
      <c r="S9" s="287" t="s">
        <v>95</v>
      </c>
      <c r="T9" s="357" t="s">
        <v>638</v>
      </c>
      <c r="U9" s="350">
        <v>1000</v>
      </c>
      <c r="V9" s="348" t="s">
        <v>631</v>
      </c>
      <c r="W9" s="348" t="s">
        <v>635</v>
      </c>
    </row>
    <row r="10" spans="1:23">
      <c r="A10" s="287" t="s">
        <v>82</v>
      </c>
      <c r="B10" s="357" t="s">
        <v>638</v>
      </c>
      <c r="C10" s="350">
        <v>4000</v>
      </c>
      <c r="D10" s="348" t="s">
        <v>631</v>
      </c>
      <c r="E10" s="348" t="s">
        <v>632</v>
      </c>
      <c r="G10" s="287" t="s">
        <v>116</v>
      </c>
      <c r="H10" s="357" t="s">
        <v>638</v>
      </c>
      <c r="I10" s="350">
        <v>4600</v>
      </c>
      <c r="J10" s="348" t="s">
        <v>631</v>
      </c>
      <c r="K10" s="348" t="s">
        <v>633</v>
      </c>
      <c r="S10" s="287" t="s">
        <v>82</v>
      </c>
      <c r="T10" s="357" t="s">
        <v>638</v>
      </c>
      <c r="U10" s="350">
        <v>1000</v>
      </c>
      <c r="V10" s="348" t="s">
        <v>631</v>
      </c>
      <c r="W10" s="348" t="s">
        <v>635</v>
      </c>
    </row>
    <row r="11" spans="1:23">
      <c r="A11" s="287" t="s">
        <v>106</v>
      </c>
      <c r="B11" s="357" t="s">
        <v>638</v>
      </c>
      <c r="C11" s="350">
        <v>4000</v>
      </c>
      <c r="D11" s="348" t="s">
        <v>631</v>
      </c>
      <c r="E11" s="348" t="s">
        <v>632</v>
      </c>
      <c r="G11" s="287" t="s">
        <v>117</v>
      </c>
      <c r="H11" s="357" t="s">
        <v>638</v>
      </c>
      <c r="I11" s="350">
        <v>4600</v>
      </c>
      <c r="J11" s="348" t="s">
        <v>631</v>
      </c>
      <c r="K11" s="348" t="s">
        <v>633</v>
      </c>
      <c r="S11" s="287" t="s">
        <v>106</v>
      </c>
      <c r="T11" s="357" t="s">
        <v>638</v>
      </c>
      <c r="U11" s="350">
        <v>1000</v>
      </c>
      <c r="V11" s="348" t="s">
        <v>631</v>
      </c>
      <c r="W11" s="348" t="s">
        <v>635</v>
      </c>
    </row>
    <row r="12" spans="1:23">
      <c r="A12" s="287" t="s">
        <v>91</v>
      </c>
      <c r="B12" s="357" t="s">
        <v>638</v>
      </c>
      <c r="C12" s="350">
        <v>4000</v>
      </c>
      <c r="D12" s="348" t="s">
        <v>631</v>
      </c>
      <c r="E12" s="348" t="s">
        <v>632</v>
      </c>
      <c r="G12" s="287" t="s">
        <v>118</v>
      </c>
      <c r="H12" s="357" t="s">
        <v>638</v>
      </c>
      <c r="I12" s="350">
        <v>4600</v>
      </c>
      <c r="J12" s="348" t="s">
        <v>631</v>
      </c>
      <c r="K12" s="348" t="s">
        <v>633</v>
      </c>
      <c r="S12" s="287" t="s">
        <v>91</v>
      </c>
      <c r="T12" s="357" t="s">
        <v>638</v>
      </c>
      <c r="U12" s="350">
        <v>1000</v>
      </c>
      <c r="V12" s="348" t="s">
        <v>631</v>
      </c>
      <c r="W12" s="348" t="s">
        <v>635</v>
      </c>
    </row>
    <row r="13" spans="1:23">
      <c r="A13" s="287" t="s">
        <v>107</v>
      </c>
      <c r="B13" s="357" t="s">
        <v>638</v>
      </c>
      <c r="C13" s="350">
        <v>4000</v>
      </c>
      <c r="D13" s="348" t="s">
        <v>631</v>
      </c>
      <c r="E13" s="348" t="s">
        <v>632</v>
      </c>
      <c r="G13" s="287" t="s">
        <v>119</v>
      </c>
      <c r="H13" s="357" t="s">
        <v>638</v>
      </c>
      <c r="I13" s="350">
        <v>4600</v>
      </c>
      <c r="J13" s="348" t="s">
        <v>631</v>
      </c>
      <c r="K13" s="348" t="s">
        <v>633</v>
      </c>
      <c r="S13" s="287" t="s">
        <v>107</v>
      </c>
      <c r="T13" s="357" t="s">
        <v>638</v>
      </c>
      <c r="U13" s="350">
        <v>1000</v>
      </c>
      <c r="V13" s="348" t="s">
        <v>631</v>
      </c>
      <c r="W13" s="348" t="s">
        <v>635</v>
      </c>
    </row>
    <row r="14" spans="1:23">
      <c r="A14" s="287" t="s">
        <v>96</v>
      </c>
      <c r="B14" s="357" t="s">
        <v>638</v>
      </c>
      <c r="C14" s="350">
        <v>4000</v>
      </c>
      <c r="D14" s="348" t="s">
        <v>631</v>
      </c>
      <c r="E14" s="348" t="s">
        <v>632</v>
      </c>
      <c r="G14" s="287" t="s">
        <v>120</v>
      </c>
      <c r="H14" s="357" t="s">
        <v>638</v>
      </c>
      <c r="I14" s="350">
        <v>4600</v>
      </c>
      <c r="J14" s="348" t="s">
        <v>631</v>
      </c>
      <c r="K14" s="348" t="s">
        <v>633</v>
      </c>
      <c r="S14" s="287" t="s">
        <v>96</v>
      </c>
      <c r="T14" s="357" t="s">
        <v>638</v>
      </c>
      <c r="U14" s="350">
        <v>1000</v>
      </c>
      <c r="V14" s="348" t="s">
        <v>631</v>
      </c>
      <c r="W14" s="348" t="s">
        <v>635</v>
      </c>
    </row>
    <row r="15" spans="1:23">
      <c r="A15" s="287" t="s">
        <v>108</v>
      </c>
      <c r="B15" s="357" t="s">
        <v>638</v>
      </c>
      <c r="C15" s="350">
        <v>4000</v>
      </c>
      <c r="D15" s="348" t="s">
        <v>631</v>
      </c>
      <c r="E15" s="348" t="s">
        <v>632</v>
      </c>
      <c r="G15" s="287" t="s">
        <v>121</v>
      </c>
      <c r="H15" s="357" t="s">
        <v>638</v>
      </c>
      <c r="I15" s="350">
        <v>4600</v>
      </c>
      <c r="J15" s="348" t="s">
        <v>631</v>
      </c>
      <c r="K15" s="348" t="s">
        <v>633</v>
      </c>
      <c r="S15" s="287" t="s">
        <v>108</v>
      </c>
      <c r="T15" s="357" t="s">
        <v>638</v>
      </c>
      <c r="U15" s="350">
        <v>1000</v>
      </c>
      <c r="V15" s="348" t="s">
        <v>631</v>
      </c>
      <c r="W15" s="348" t="s">
        <v>635</v>
      </c>
    </row>
    <row r="16" spans="1:23">
      <c r="A16" s="287" t="s">
        <v>92</v>
      </c>
      <c r="B16" s="357" t="s">
        <v>638</v>
      </c>
      <c r="C16" s="350">
        <v>4000</v>
      </c>
      <c r="D16" s="348" t="s">
        <v>631</v>
      </c>
      <c r="E16" s="348" t="s">
        <v>632</v>
      </c>
      <c r="G16" s="287" t="s">
        <v>122</v>
      </c>
      <c r="H16" s="357" t="s">
        <v>638</v>
      </c>
      <c r="I16" s="350">
        <v>4600</v>
      </c>
      <c r="J16" s="348" t="s">
        <v>631</v>
      </c>
      <c r="K16" s="348" t="s">
        <v>633</v>
      </c>
      <c r="S16" s="287" t="s">
        <v>92</v>
      </c>
      <c r="T16" s="357" t="s">
        <v>638</v>
      </c>
      <c r="U16" s="350">
        <v>1000</v>
      </c>
      <c r="V16" s="348" t="s">
        <v>631</v>
      </c>
      <c r="W16" s="348" t="s">
        <v>635</v>
      </c>
    </row>
    <row r="17" spans="1:23">
      <c r="A17" s="287" t="s">
        <v>87</v>
      </c>
      <c r="B17" s="357" t="s">
        <v>638</v>
      </c>
      <c r="C17" s="350">
        <v>4000</v>
      </c>
      <c r="D17" s="348" t="s">
        <v>631</v>
      </c>
      <c r="E17" s="348" t="s">
        <v>632</v>
      </c>
      <c r="G17" s="287" t="s">
        <v>123</v>
      </c>
      <c r="H17" s="357" t="s">
        <v>638</v>
      </c>
      <c r="I17" s="350">
        <v>4600</v>
      </c>
      <c r="J17" s="348" t="s">
        <v>631</v>
      </c>
      <c r="K17" s="348" t="s">
        <v>633</v>
      </c>
      <c r="S17" s="287" t="s">
        <v>87</v>
      </c>
      <c r="T17" s="357" t="s">
        <v>638</v>
      </c>
      <c r="U17" s="350">
        <v>1000</v>
      </c>
      <c r="V17" s="348" t="s">
        <v>631</v>
      </c>
      <c r="W17" s="348" t="s">
        <v>635</v>
      </c>
    </row>
    <row r="18" spans="1:23">
      <c r="A18" s="287" t="s">
        <v>109</v>
      </c>
      <c r="B18" s="357" t="s">
        <v>638</v>
      </c>
      <c r="C18" s="350">
        <v>4000</v>
      </c>
      <c r="D18" s="348" t="s">
        <v>631</v>
      </c>
      <c r="E18" s="348" t="s">
        <v>632</v>
      </c>
      <c r="G18" s="287" t="s">
        <v>124</v>
      </c>
      <c r="H18" s="357" t="s">
        <v>638</v>
      </c>
      <c r="I18" s="350">
        <v>4600</v>
      </c>
      <c r="J18" s="348" t="s">
        <v>631</v>
      </c>
      <c r="K18" s="348" t="s">
        <v>633</v>
      </c>
      <c r="S18" s="287" t="s">
        <v>109</v>
      </c>
      <c r="T18" s="357" t="s">
        <v>638</v>
      </c>
      <c r="U18" s="350">
        <v>1000</v>
      </c>
      <c r="V18" s="348" t="s">
        <v>631</v>
      </c>
      <c r="W18" s="348" t="s">
        <v>635</v>
      </c>
    </row>
    <row r="19" spans="1:23">
      <c r="A19" s="287" t="s">
        <v>97</v>
      </c>
      <c r="B19" s="357" t="s">
        <v>638</v>
      </c>
      <c r="C19" s="350">
        <v>4000</v>
      </c>
      <c r="D19" s="348" t="s">
        <v>631</v>
      </c>
      <c r="E19" s="348" t="s">
        <v>632</v>
      </c>
      <c r="G19" s="287" t="s">
        <v>200</v>
      </c>
      <c r="H19" s="357" t="s">
        <v>638</v>
      </c>
      <c r="I19" s="350">
        <v>4600</v>
      </c>
      <c r="J19" s="348" t="s">
        <v>631</v>
      </c>
      <c r="K19" s="348" t="s">
        <v>633</v>
      </c>
      <c r="S19" s="287" t="s">
        <v>97</v>
      </c>
      <c r="T19" s="357" t="s">
        <v>638</v>
      </c>
      <c r="U19" s="350">
        <v>1000</v>
      </c>
      <c r="V19" s="348" t="s">
        <v>631</v>
      </c>
      <c r="W19" s="348" t="s">
        <v>635</v>
      </c>
    </row>
    <row r="20" spans="1:23">
      <c r="A20" s="287" t="s">
        <v>88</v>
      </c>
      <c r="B20" s="357" t="s">
        <v>638</v>
      </c>
      <c r="C20" s="350">
        <v>4000</v>
      </c>
      <c r="D20" s="348" t="s">
        <v>631</v>
      </c>
      <c r="E20" s="348" t="s">
        <v>632</v>
      </c>
      <c r="G20" s="287" t="s">
        <v>201</v>
      </c>
      <c r="H20" s="357" t="s">
        <v>638</v>
      </c>
      <c r="I20" s="350">
        <v>4600</v>
      </c>
      <c r="J20" s="348" t="s">
        <v>631</v>
      </c>
      <c r="K20" s="348" t="s">
        <v>633</v>
      </c>
      <c r="S20" s="287" t="s">
        <v>88</v>
      </c>
      <c r="T20" s="357" t="s">
        <v>638</v>
      </c>
      <c r="U20" s="350">
        <v>1000</v>
      </c>
      <c r="V20" s="348" t="s">
        <v>631</v>
      </c>
      <c r="W20" s="348" t="s">
        <v>635</v>
      </c>
    </row>
    <row r="21" spans="1:23">
      <c r="A21" s="287" t="s">
        <v>110</v>
      </c>
      <c r="B21" s="357" t="s">
        <v>638</v>
      </c>
      <c r="C21" s="350">
        <v>4000</v>
      </c>
      <c r="D21" s="348" t="s">
        <v>631</v>
      </c>
      <c r="E21" s="348" t="s">
        <v>632</v>
      </c>
      <c r="G21" s="287" t="s">
        <v>125</v>
      </c>
      <c r="H21" s="357" t="s">
        <v>638</v>
      </c>
      <c r="I21" s="350">
        <v>4600</v>
      </c>
      <c r="J21" s="348" t="s">
        <v>631</v>
      </c>
      <c r="K21" s="348" t="s">
        <v>633</v>
      </c>
      <c r="S21" s="287" t="s">
        <v>110</v>
      </c>
      <c r="T21" s="357" t="s">
        <v>638</v>
      </c>
      <c r="U21" s="350">
        <v>1000</v>
      </c>
      <c r="V21" s="348" t="s">
        <v>631</v>
      </c>
      <c r="W21" s="348" t="s">
        <v>635</v>
      </c>
    </row>
    <row r="22" spans="1:23">
      <c r="A22" s="287" t="s">
        <v>111</v>
      </c>
      <c r="B22" s="357" t="s">
        <v>638</v>
      </c>
      <c r="C22" s="350">
        <v>4000</v>
      </c>
      <c r="D22" s="348" t="s">
        <v>631</v>
      </c>
      <c r="E22" s="348" t="s">
        <v>632</v>
      </c>
      <c r="G22" s="287" t="s">
        <v>126</v>
      </c>
      <c r="H22" s="357" t="s">
        <v>638</v>
      </c>
      <c r="I22" s="350">
        <v>4600</v>
      </c>
      <c r="J22" s="348" t="s">
        <v>631</v>
      </c>
      <c r="K22" s="348" t="s">
        <v>633</v>
      </c>
      <c r="S22" s="287" t="s">
        <v>111</v>
      </c>
      <c r="T22" s="357" t="s">
        <v>638</v>
      </c>
      <c r="U22" s="350">
        <v>1000</v>
      </c>
      <c r="V22" s="348" t="s">
        <v>631</v>
      </c>
      <c r="W22" s="348" t="s">
        <v>635</v>
      </c>
    </row>
    <row r="23" spans="1:23">
      <c r="A23" s="287" t="s">
        <v>112</v>
      </c>
      <c r="B23" s="357" t="s">
        <v>638</v>
      </c>
      <c r="C23" s="350">
        <v>4000</v>
      </c>
      <c r="D23" s="348" t="s">
        <v>631</v>
      </c>
      <c r="E23" s="348" t="s">
        <v>632</v>
      </c>
      <c r="G23" s="287" t="s">
        <v>127</v>
      </c>
      <c r="H23" s="357" t="s">
        <v>638</v>
      </c>
      <c r="I23" s="350">
        <v>4600</v>
      </c>
      <c r="J23" s="348" t="s">
        <v>631</v>
      </c>
      <c r="K23" s="348" t="s">
        <v>633</v>
      </c>
      <c r="S23" s="287" t="s">
        <v>112</v>
      </c>
      <c r="T23" s="357" t="s">
        <v>638</v>
      </c>
      <c r="U23" s="350">
        <v>1000</v>
      </c>
      <c r="V23" s="348" t="s">
        <v>631</v>
      </c>
      <c r="W23" s="348" t="s">
        <v>635</v>
      </c>
    </row>
    <row r="24" spans="1:23">
      <c r="A24" s="287" t="s">
        <v>197</v>
      </c>
      <c r="B24" s="357" t="s">
        <v>638</v>
      </c>
      <c r="C24" s="350">
        <v>4000</v>
      </c>
      <c r="D24" s="348" t="s">
        <v>631</v>
      </c>
      <c r="E24" s="348" t="s">
        <v>632</v>
      </c>
      <c r="G24" s="287" t="s">
        <v>128</v>
      </c>
      <c r="H24" s="357" t="s">
        <v>638</v>
      </c>
      <c r="I24" s="350">
        <v>4600</v>
      </c>
      <c r="J24" s="348" t="s">
        <v>631</v>
      </c>
      <c r="K24" s="348" t="s">
        <v>633</v>
      </c>
      <c r="S24" s="287" t="s">
        <v>197</v>
      </c>
      <c r="T24" s="357" t="s">
        <v>638</v>
      </c>
      <c r="U24" s="350">
        <v>1000</v>
      </c>
      <c r="V24" s="348" t="s">
        <v>631</v>
      </c>
      <c r="W24" s="348" t="s">
        <v>635</v>
      </c>
    </row>
    <row r="25" spans="1:23">
      <c r="A25" s="287" t="s">
        <v>113</v>
      </c>
      <c r="B25" s="357" t="s">
        <v>638</v>
      </c>
      <c r="C25" s="350">
        <v>4000</v>
      </c>
      <c r="D25" s="348" t="s">
        <v>631</v>
      </c>
      <c r="E25" s="348" t="s">
        <v>632</v>
      </c>
      <c r="G25" s="287" t="s">
        <v>129</v>
      </c>
      <c r="H25" s="357" t="s">
        <v>638</v>
      </c>
      <c r="I25" s="350">
        <v>4600</v>
      </c>
      <c r="J25" s="348" t="s">
        <v>631</v>
      </c>
      <c r="K25" s="348" t="s">
        <v>633</v>
      </c>
      <c r="S25" s="287" t="s">
        <v>113</v>
      </c>
      <c r="T25" s="357" t="s">
        <v>638</v>
      </c>
      <c r="U25" s="350">
        <v>1000</v>
      </c>
      <c r="V25" s="348" t="s">
        <v>631</v>
      </c>
      <c r="W25" s="348" t="s">
        <v>635</v>
      </c>
    </row>
    <row r="26" spans="1:23">
      <c r="A26" s="287" t="s">
        <v>198</v>
      </c>
      <c r="B26" s="357" t="s">
        <v>638</v>
      </c>
      <c r="C26" s="350">
        <v>4000</v>
      </c>
      <c r="D26" s="348" t="s">
        <v>631</v>
      </c>
      <c r="E26" s="348" t="s">
        <v>632</v>
      </c>
      <c r="G26" s="287" t="s">
        <v>130</v>
      </c>
      <c r="H26" s="357" t="s">
        <v>638</v>
      </c>
      <c r="I26" s="350">
        <v>4600</v>
      </c>
      <c r="J26" s="348" t="s">
        <v>631</v>
      </c>
      <c r="K26" s="348" t="s">
        <v>633</v>
      </c>
      <c r="S26" s="287" t="s">
        <v>198</v>
      </c>
      <c r="T26" s="357" t="s">
        <v>638</v>
      </c>
      <c r="U26" s="350">
        <v>1000</v>
      </c>
      <c r="V26" s="348" t="s">
        <v>631</v>
      </c>
      <c r="W26" s="348" t="s">
        <v>635</v>
      </c>
    </row>
    <row r="27" spans="1:23">
      <c r="A27" s="287" t="s">
        <v>199</v>
      </c>
      <c r="B27" s="357" t="s">
        <v>638</v>
      </c>
      <c r="C27" s="350">
        <v>4000</v>
      </c>
      <c r="D27" s="348" t="s">
        <v>631</v>
      </c>
      <c r="E27" s="348" t="s">
        <v>632</v>
      </c>
      <c r="G27" s="287" t="s">
        <v>222</v>
      </c>
      <c r="H27" s="357" t="s">
        <v>638</v>
      </c>
      <c r="I27" s="350">
        <v>4600</v>
      </c>
      <c r="J27" s="348" t="s">
        <v>631</v>
      </c>
      <c r="K27" s="348" t="s">
        <v>633</v>
      </c>
      <c r="S27" s="287" t="s">
        <v>199</v>
      </c>
      <c r="T27" s="357" t="s">
        <v>638</v>
      </c>
      <c r="U27" s="350">
        <v>1000</v>
      </c>
      <c r="V27" s="348" t="s">
        <v>631</v>
      </c>
      <c r="W27" s="348" t="s">
        <v>635</v>
      </c>
    </row>
    <row r="28" spans="1:23">
      <c r="A28" s="287" t="s">
        <v>213</v>
      </c>
      <c r="B28" s="357" t="s">
        <v>638</v>
      </c>
      <c r="C28" s="350">
        <v>4000</v>
      </c>
      <c r="D28" s="348" t="s">
        <v>631</v>
      </c>
      <c r="E28" s="348" t="s">
        <v>632</v>
      </c>
      <c r="G28" s="287" t="s">
        <v>223</v>
      </c>
      <c r="H28" s="357" t="s">
        <v>638</v>
      </c>
      <c r="I28" s="350">
        <v>4600</v>
      </c>
      <c r="J28" s="348" t="s">
        <v>631</v>
      </c>
      <c r="K28" s="348" t="s">
        <v>633</v>
      </c>
      <c r="S28" s="287" t="s">
        <v>213</v>
      </c>
      <c r="T28" s="357" t="s">
        <v>638</v>
      </c>
      <c r="U28" s="350">
        <v>1000</v>
      </c>
      <c r="V28" s="348" t="s">
        <v>631</v>
      </c>
      <c r="W28" s="348" t="s">
        <v>635</v>
      </c>
    </row>
    <row r="29" spans="1:23">
      <c r="A29" s="287" t="s">
        <v>114</v>
      </c>
      <c r="B29" s="357" t="s">
        <v>638</v>
      </c>
      <c r="C29" s="350">
        <v>4000</v>
      </c>
      <c r="D29" s="348" t="s">
        <v>631</v>
      </c>
      <c r="E29" s="348" t="s">
        <v>632</v>
      </c>
      <c r="G29" s="287" t="s">
        <v>131</v>
      </c>
      <c r="H29" s="357" t="s">
        <v>638</v>
      </c>
      <c r="I29" s="350">
        <v>4600</v>
      </c>
      <c r="J29" s="348" t="s">
        <v>631</v>
      </c>
      <c r="K29" s="348" t="s">
        <v>633</v>
      </c>
      <c r="S29" s="287" t="s">
        <v>114</v>
      </c>
      <c r="T29" s="357" t="s">
        <v>638</v>
      </c>
      <c r="U29" s="350">
        <v>1000</v>
      </c>
      <c r="V29" s="348" t="s">
        <v>631</v>
      </c>
      <c r="W29" s="348" t="s">
        <v>635</v>
      </c>
    </row>
    <row r="30" spans="1:23">
      <c r="A30" s="287" t="s">
        <v>115</v>
      </c>
      <c r="B30" s="357" t="s">
        <v>638</v>
      </c>
      <c r="C30" s="350">
        <v>4000</v>
      </c>
      <c r="D30" s="348" t="s">
        <v>631</v>
      </c>
      <c r="E30" s="348" t="s">
        <v>632</v>
      </c>
      <c r="G30" s="287" t="s">
        <v>132</v>
      </c>
      <c r="H30" s="357" t="s">
        <v>638</v>
      </c>
      <c r="I30" s="350">
        <v>4600</v>
      </c>
      <c r="J30" s="348" t="s">
        <v>631</v>
      </c>
      <c r="K30" s="348" t="s">
        <v>633</v>
      </c>
      <c r="S30" s="287" t="s">
        <v>115</v>
      </c>
      <c r="T30" s="357" t="s">
        <v>638</v>
      </c>
      <c r="U30" s="350">
        <v>1000</v>
      </c>
      <c r="V30" s="348" t="s">
        <v>631</v>
      </c>
      <c r="W30" s="348" t="s">
        <v>635</v>
      </c>
    </row>
    <row r="31" spans="1:23">
      <c r="A31" s="287" t="s">
        <v>116</v>
      </c>
      <c r="B31" s="357" t="s">
        <v>638</v>
      </c>
      <c r="C31" s="350">
        <v>4000</v>
      </c>
      <c r="D31" s="348" t="s">
        <v>631</v>
      </c>
      <c r="E31" s="348" t="s">
        <v>632</v>
      </c>
      <c r="G31" s="287" t="s">
        <v>133</v>
      </c>
      <c r="H31" s="357" t="s">
        <v>638</v>
      </c>
      <c r="I31" s="350">
        <v>4600</v>
      </c>
      <c r="J31" s="348" t="s">
        <v>631</v>
      </c>
      <c r="K31" s="348" t="s">
        <v>633</v>
      </c>
      <c r="S31" s="287" t="s">
        <v>116</v>
      </c>
      <c r="T31" s="357" t="s">
        <v>638</v>
      </c>
      <c r="U31" s="350">
        <v>1000</v>
      </c>
      <c r="V31" s="348" t="s">
        <v>631</v>
      </c>
      <c r="W31" s="348" t="s">
        <v>635</v>
      </c>
    </row>
    <row r="32" spans="1:23">
      <c r="A32" s="287" t="s">
        <v>117</v>
      </c>
      <c r="B32" s="357" t="s">
        <v>638</v>
      </c>
      <c r="C32" s="350">
        <v>4000</v>
      </c>
      <c r="D32" s="348" t="s">
        <v>631</v>
      </c>
      <c r="E32" s="348" t="s">
        <v>632</v>
      </c>
      <c r="G32" s="287" t="s">
        <v>134</v>
      </c>
      <c r="H32" s="357" t="s">
        <v>638</v>
      </c>
      <c r="I32" s="350">
        <v>4600</v>
      </c>
      <c r="J32" s="348" t="s">
        <v>631</v>
      </c>
      <c r="K32" s="348" t="s">
        <v>633</v>
      </c>
      <c r="S32" s="287" t="s">
        <v>117</v>
      </c>
      <c r="T32" s="357" t="s">
        <v>638</v>
      </c>
      <c r="U32" s="350">
        <v>1000</v>
      </c>
      <c r="V32" s="348" t="s">
        <v>631</v>
      </c>
      <c r="W32" s="348" t="s">
        <v>635</v>
      </c>
    </row>
    <row r="33" spans="1:23">
      <c r="A33" s="287" t="s">
        <v>118</v>
      </c>
      <c r="B33" s="357" t="s">
        <v>638</v>
      </c>
      <c r="C33" s="350">
        <v>4000</v>
      </c>
      <c r="D33" s="348" t="s">
        <v>631</v>
      </c>
      <c r="E33" s="348" t="s">
        <v>632</v>
      </c>
      <c r="G33" s="287" t="s">
        <v>202</v>
      </c>
      <c r="H33" s="357" t="s">
        <v>638</v>
      </c>
      <c r="I33" s="350">
        <v>4600</v>
      </c>
      <c r="J33" s="348" t="s">
        <v>631</v>
      </c>
      <c r="K33" s="348" t="s">
        <v>633</v>
      </c>
      <c r="S33" s="287" t="s">
        <v>118</v>
      </c>
      <c r="T33" s="357" t="s">
        <v>638</v>
      </c>
      <c r="U33" s="350">
        <v>1000</v>
      </c>
      <c r="V33" s="348" t="s">
        <v>631</v>
      </c>
      <c r="W33" s="348" t="s">
        <v>635</v>
      </c>
    </row>
    <row r="34" spans="1:23">
      <c r="A34" s="287" t="s">
        <v>119</v>
      </c>
      <c r="B34" s="357" t="s">
        <v>638</v>
      </c>
      <c r="C34" s="350">
        <v>4000</v>
      </c>
      <c r="D34" s="348" t="s">
        <v>631</v>
      </c>
      <c r="E34" s="348" t="s">
        <v>632</v>
      </c>
      <c r="G34" s="287" t="s">
        <v>135</v>
      </c>
      <c r="H34" s="357" t="s">
        <v>638</v>
      </c>
      <c r="I34" s="350">
        <v>4600</v>
      </c>
      <c r="J34" s="348" t="s">
        <v>631</v>
      </c>
      <c r="K34" s="348" t="s">
        <v>633</v>
      </c>
      <c r="S34" s="287" t="s">
        <v>119</v>
      </c>
      <c r="T34" s="357" t="s">
        <v>638</v>
      </c>
      <c r="U34" s="350">
        <v>1000</v>
      </c>
      <c r="V34" s="348" t="s">
        <v>631</v>
      </c>
      <c r="W34" s="348" t="s">
        <v>635</v>
      </c>
    </row>
    <row r="35" spans="1:23">
      <c r="A35" s="287" t="s">
        <v>120</v>
      </c>
      <c r="B35" s="357" t="s">
        <v>638</v>
      </c>
      <c r="C35" s="350">
        <v>4000</v>
      </c>
      <c r="D35" s="348" t="s">
        <v>631</v>
      </c>
      <c r="E35" s="348" t="s">
        <v>632</v>
      </c>
      <c r="G35" s="287" t="s">
        <v>136</v>
      </c>
      <c r="H35" s="357" t="s">
        <v>638</v>
      </c>
      <c r="I35" s="350">
        <v>4600</v>
      </c>
      <c r="J35" s="348" t="s">
        <v>631</v>
      </c>
      <c r="K35" s="348" t="s">
        <v>633</v>
      </c>
      <c r="S35" s="287" t="s">
        <v>120</v>
      </c>
      <c r="T35" s="357" t="s">
        <v>638</v>
      </c>
      <c r="U35" s="350">
        <v>1000</v>
      </c>
      <c r="V35" s="348" t="s">
        <v>631</v>
      </c>
      <c r="W35" s="348" t="s">
        <v>635</v>
      </c>
    </row>
    <row r="36" spans="1:23">
      <c r="A36" s="287" t="s">
        <v>121</v>
      </c>
      <c r="B36" s="357" t="s">
        <v>638</v>
      </c>
      <c r="C36" s="350">
        <v>4000</v>
      </c>
      <c r="D36" s="348" t="s">
        <v>631</v>
      </c>
      <c r="E36" s="348" t="s">
        <v>632</v>
      </c>
      <c r="G36" s="287" t="s">
        <v>137</v>
      </c>
      <c r="H36" s="357" t="s">
        <v>638</v>
      </c>
      <c r="I36" s="350">
        <v>4600</v>
      </c>
      <c r="J36" s="348" t="s">
        <v>631</v>
      </c>
      <c r="K36" s="348" t="s">
        <v>633</v>
      </c>
      <c r="S36" s="287" t="s">
        <v>121</v>
      </c>
      <c r="T36" s="357" t="s">
        <v>638</v>
      </c>
      <c r="U36" s="350">
        <v>1000</v>
      </c>
      <c r="V36" s="348" t="s">
        <v>631</v>
      </c>
      <c r="W36" s="348" t="s">
        <v>635</v>
      </c>
    </row>
    <row r="37" spans="1:23">
      <c r="A37" s="287" t="s">
        <v>122</v>
      </c>
      <c r="B37" s="357" t="s">
        <v>638</v>
      </c>
      <c r="C37" s="350">
        <v>4000</v>
      </c>
      <c r="D37" s="348" t="s">
        <v>631</v>
      </c>
      <c r="E37" s="348" t="s">
        <v>632</v>
      </c>
      <c r="G37" s="287" t="s">
        <v>138</v>
      </c>
      <c r="H37" s="357" t="s">
        <v>638</v>
      </c>
      <c r="I37" s="350">
        <v>4600</v>
      </c>
      <c r="J37" s="348" t="s">
        <v>631</v>
      </c>
      <c r="K37" s="348" t="s">
        <v>633</v>
      </c>
      <c r="S37" s="287" t="s">
        <v>122</v>
      </c>
      <c r="T37" s="357" t="s">
        <v>638</v>
      </c>
      <c r="U37" s="350">
        <v>1000</v>
      </c>
      <c r="V37" s="348" t="s">
        <v>631</v>
      </c>
      <c r="W37" s="348" t="s">
        <v>635</v>
      </c>
    </row>
    <row r="38" spans="1:23">
      <c r="A38" s="287" t="s">
        <v>123</v>
      </c>
      <c r="B38" s="357" t="s">
        <v>638</v>
      </c>
      <c r="C38" s="350">
        <v>4000</v>
      </c>
      <c r="D38" s="348" t="s">
        <v>631</v>
      </c>
      <c r="E38" s="348" t="s">
        <v>632</v>
      </c>
      <c r="G38" s="287" t="s">
        <v>139</v>
      </c>
      <c r="H38" s="357" t="s">
        <v>638</v>
      </c>
      <c r="I38" s="350">
        <v>4600</v>
      </c>
      <c r="J38" s="348" t="s">
        <v>631</v>
      </c>
      <c r="K38" s="348" t="s">
        <v>633</v>
      </c>
      <c r="S38" s="287" t="s">
        <v>123</v>
      </c>
      <c r="T38" s="357" t="s">
        <v>638</v>
      </c>
      <c r="U38" s="350">
        <v>1000</v>
      </c>
      <c r="V38" s="348" t="s">
        <v>631</v>
      </c>
      <c r="W38" s="348" t="s">
        <v>635</v>
      </c>
    </row>
    <row r="39" spans="1:23">
      <c r="A39" s="287" t="s">
        <v>124</v>
      </c>
      <c r="B39" s="357" t="s">
        <v>638</v>
      </c>
      <c r="C39" s="350">
        <v>4000</v>
      </c>
      <c r="D39" s="348" t="s">
        <v>631</v>
      </c>
      <c r="E39" s="348" t="s">
        <v>632</v>
      </c>
      <c r="G39" s="287" t="s">
        <v>140</v>
      </c>
      <c r="H39" s="357" t="s">
        <v>638</v>
      </c>
      <c r="I39" s="350">
        <v>4600</v>
      </c>
      <c r="J39" s="348" t="s">
        <v>631</v>
      </c>
      <c r="K39" s="348" t="s">
        <v>633</v>
      </c>
      <c r="S39" s="287" t="s">
        <v>124</v>
      </c>
      <c r="T39" s="357" t="s">
        <v>638</v>
      </c>
      <c r="U39" s="350">
        <v>1000</v>
      </c>
      <c r="V39" s="348" t="s">
        <v>631</v>
      </c>
      <c r="W39" s="348" t="s">
        <v>635</v>
      </c>
    </row>
    <row r="40" spans="1:23">
      <c r="A40" s="287" t="s">
        <v>200</v>
      </c>
      <c r="B40" s="357" t="s">
        <v>638</v>
      </c>
      <c r="C40" s="350">
        <v>4000</v>
      </c>
      <c r="D40" s="348" t="s">
        <v>631</v>
      </c>
      <c r="E40" s="348" t="s">
        <v>632</v>
      </c>
      <c r="G40" s="287" t="s">
        <v>214</v>
      </c>
      <c r="H40" s="357" t="s">
        <v>638</v>
      </c>
      <c r="I40" s="350">
        <v>4600</v>
      </c>
      <c r="J40" s="348" t="s">
        <v>631</v>
      </c>
      <c r="K40" s="348" t="s">
        <v>633</v>
      </c>
      <c r="S40" s="287" t="s">
        <v>200</v>
      </c>
      <c r="T40" s="357" t="s">
        <v>638</v>
      </c>
      <c r="U40" s="350">
        <v>1000</v>
      </c>
      <c r="V40" s="348" t="s">
        <v>631</v>
      </c>
      <c r="W40" s="348" t="s">
        <v>635</v>
      </c>
    </row>
    <row r="41" spans="1:23">
      <c r="A41" s="287" t="s">
        <v>201</v>
      </c>
      <c r="B41" s="357" t="s">
        <v>638</v>
      </c>
      <c r="C41" s="350">
        <v>4000</v>
      </c>
      <c r="D41" s="348" t="s">
        <v>631</v>
      </c>
      <c r="E41" s="348" t="s">
        <v>632</v>
      </c>
      <c r="G41" s="287" t="s">
        <v>215</v>
      </c>
      <c r="H41" s="357" t="s">
        <v>638</v>
      </c>
      <c r="I41" s="350">
        <v>4600</v>
      </c>
      <c r="J41" s="348" t="s">
        <v>631</v>
      </c>
      <c r="K41" s="348" t="s">
        <v>633</v>
      </c>
      <c r="S41" s="287" t="s">
        <v>201</v>
      </c>
      <c r="T41" s="357" t="s">
        <v>638</v>
      </c>
      <c r="U41" s="350">
        <v>1000</v>
      </c>
      <c r="V41" s="348" t="s">
        <v>631</v>
      </c>
      <c r="W41" s="348" t="s">
        <v>635</v>
      </c>
    </row>
    <row r="42" spans="1:23">
      <c r="A42" s="287" t="s">
        <v>125</v>
      </c>
      <c r="B42" s="357" t="s">
        <v>638</v>
      </c>
      <c r="C42" s="350">
        <v>4000</v>
      </c>
      <c r="D42" s="348" t="s">
        <v>631</v>
      </c>
      <c r="E42" s="348" t="s">
        <v>632</v>
      </c>
      <c r="G42" s="287" t="s">
        <v>141</v>
      </c>
      <c r="H42" s="357" t="s">
        <v>638</v>
      </c>
      <c r="I42" s="350">
        <v>4600</v>
      </c>
      <c r="J42" s="348" t="s">
        <v>631</v>
      </c>
      <c r="K42" s="348" t="s">
        <v>633</v>
      </c>
      <c r="S42" s="287" t="s">
        <v>125</v>
      </c>
      <c r="T42" s="357" t="s">
        <v>638</v>
      </c>
      <c r="U42" s="350">
        <v>1000</v>
      </c>
      <c r="V42" s="348" t="s">
        <v>631</v>
      </c>
      <c r="W42" s="348" t="s">
        <v>635</v>
      </c>
    </row>
    <row r="43" spans="1:23">
      <c r="A43" s="287" t="s">
        <v>126</v>
      </c>
      <c r="B43" s="357" t="s">
        <v>638</v>
      </c>
      <c r="C43" s="350">
        <v>4000</v>
      </c>
      <c r="D43" s="348" t="s">
        <v>631</v>
      </c>
      <c r="E43" s="348" t="s">
        <v>632</v>
      </c>
      <c r="G43" s="287" t="s">
        <v>142</v>
      </c>
      <c r="H43" s="357" t="s">
        <v>638</v>
      </c>
      <c r="I43" s="350">
        <v>4600</v>
      </c>
      <c r="J43" s="348" t="s">
        <v>631</v>
      </c>
      <c r="K43" s="348" t="s">
        <v>633</v>
      </c>
      <c r="S43" s="287" t="s">
        <v>126</v>
      </c>
      <c r="T43" s="357" t="s">
        <v>638</v>
      </c>
      <c r="U43" s="350">
        <v>1000</v>
      </c>
      <c r="V43" s="348" t="s">
        <v>631</v>
      </c>
      <c r="W43" s="348" t="s">
        <v>635</v>
      </c>
    </row>
    <row r="44" spans="1:23">
      <c r="A44" s="287" t="s">
        <v>127</v>
      </c>
      <c r="B44" s="357" t="s">
        <v>638</v>
      </c>
      <c r="C44" s="350">
        <v>4000</v>
      </c>
      <c r="D44" s="348" t="s">
        <v>631</v>
      </c>
      <c r="E44" s="348" t="s">
        <v>632</v>
      </c>
      <c r="G44" s="287" t="s">
        <v>143</v>
      </c>
      <c r="H44" s="357" t="s">
        <v>638</v>
      </c>
      <c r="I44" s="350">
        <v>4600</v>
      </c>
      <c r="J44" s="348" t="s">
        <v>631</v>
      </c>
      <c r="K44" s="348" t="s">
        <v>633</v>
      </c>
      <c r="S44" s="287" t="s">
        <v>127</v>
      </c>
      <c r="T44" s="357" t="s">
        <v>638</v>
      </c>
      <c r="U44" s="350">
        <v>1000</v>
      </c>
      <c r="V44" s="348" t="s">
        <v>631</v>
      </c>
      <c r="W44" s="348" t="s">
        <v>635</v>
      </c>
    </row>
    <row r="45" spans="1:23">
      <c r="A45" s="287" t="s">
        <v>128</v>
      </c>
      <c r="B45" s="357" t="s">
        <v>638</v>
      </c>
      <c r="C45" s="350">
        <v>4000</v>
      </c>
      <c r="D45" s="348" t="s">
        <v>631</v>
      </c>
      <c r="E45" s="348" t="s">
        <v>632</v>
      </c>
      <c r="G45" s="287" t="s">
        <v>144</v>
      </c>
      <c r="H45" s="357" t="s">
        <v>638</v>
      </c>
      <c r="I45" s="350">
        <v>4600</v>
      </c>
      <c r="J45" s="348" t="s">
        <v>631</v>
      </c>
      <c r="K45" s="348" t="s">
        <v>633</v>
      </c>
      <c r="S45" s="287" t="s">
        <v>128</v>
      </c>
      <c r="T45" s="357" t="s">
        <v>638</v>
      </c>
      <c r="U45" s="350">
        <v>1000</v>
      </c>
      <c r="V45" s="348" t="s">
        <v>631</v>
      </c>
      <c r="W45" s="348" t="s">
        <v>635</v>
      </c>
    </row>
    <row r="46" spans="1:23">
      <c r="A46" s="287" t="s">
        <v>129</v>
      </c>
      <c r="B46" s="357" t="s">
        <v>638</v>
      </c>
      <c r="C46" s="350">
        <v>4000</v>
      </c>
      <c r="D46" s="348" t="s">
        <v>631</v>
      </c>
      <c r="E46" s="348" t="s">
        <v>632</v>
      </c>
      <c r="G46" s="287" t="s">
        <v>145</v>
      </c>
      <c r="H46" s="357" t="s">
        <v>638</v>
      </c>
      <c r="I46" s="350">
        <v>4600</v>
      </c>
      <c r="J46" s="348" t="s">
        <v>631</v>
      </c>
      <c r="K46" s="348" t="s">
        <v>633</v>
      </c>
      <c r="S46" s="287" t="s">
        <v>129</v>
      </c>
      <c r="T46" s="357" t="s">
        <v>638</v>
      </c>
      <c r="U46" s="350">
        <v>1000</v>
      </c>
      <c r="V46" s="348" t="s">
        <v>631</v>
      </c>
      <c r="W46" s="348" t="s">
        <v>635</v>
      </c>
    </row>
    <row r="47" spans="1:23">
      <c r="A47" s="287" t="s">
        <v>130</v>
      </c>
      <c r="B47" s="357" t="s">
        <v>638</v>
      </c>
      <c r="C47" s="350">
        <v>4000</v>
      </c>
      <c r="D47" s="348" t="s">
        <v>631</v>
      </c>
      <c r="E47" s="348" t="s">
        <v>632</v>
      </c>
      <c r="G47" s="287" t="s">
        <v>216</v>
      </c>
      <c r="H47" s="357" t="s">
        <v>638</v>
      </c>
      <c r="I47" s="350">
        <v>4600</v>
      </c>
      <c r="J47" s="348" t="s">
        <v>631</v>
      </c>
      <c r="K47" s="348" t="s">
        <v>633</v>
      </c>
      <c r="S47" s="287" t="s">
        <v>130</v>
      </c>
      <c r="T47" s="357" t="s">
        <v>638</v>
      </c>
      <c r="U47" s="350">
        <v>1000</v>
      </c>
      <c r="V47" s="348" t="s">
        <v>631</v>
      </c>
      <c r="W47" s="348" t="s">
        <v>635</v>
      </c>
    </row>
    <row r="48" spans="1:23">
      <c r="A48" s="287" t="s">
        <v>222</v>
      </c>
      <c r="B48" s="357" t="s">
        <v>638</v>
      </c>
      <c r="C48" s="350">
        <v>4000</v>
      </c>
      <c r="D48" s="348" t="s">
        <v>631</v>
      </c>
      <c r="E48" s="348" t="s">
        <v>632</v>
      </c>
      <c r="G48" s="287" t="s">
        <v>146</v>
      </c>
      <c r="H48" s="357" t="s">
        <v>638</v>
      </c>
      <c r="I48" s="350">
        <v>4600</v>
      </c>
      <c r="J48" s="348" t="s">
        <v>631</v>
      </c>
      <c r="K48" s="348" t="s">
        <v>633</v>
      </c>
      <c r="S48" s="287" t="s">
        <v>222</v>
      </c>
      <c r="T48" s="357" t="s">
        <v>638</v>
      </c>
      <c r="U48" s="350">
        <v>1000</v>
      </c>
      <c r="V48" s="348" t="s">
        <v>631</v>
      </c>
      <c r="W48" s="348" t="s">
        <v>635</v>
      </c>
    </row>
    <row r="49" spans="1:23">
      <c r="A49" s="287" t="s">
        <v>223</v>
      </c>
      <c r="B49" s="357" t="s">
        <v>638</v>
      </c>
      <c r="C49" s="350">
        <v>4000</v>
      </c>
      <c r="D49" s="348" t="s">
        <v>631</v>
      </c>
      <c r="E49" s="348" t="s">
        <v>632</v>
      </c>
      <c r="G49" s="287" t="s">
        <v>147</v>
      </c>
      <c r="H49" s="357" t="s">
        <v>638</v>
      </c>
      <c r="I49" s="350">
        <v>4600</v>
      </c>
      <c r="J49" s="348" t="s">
        <v>631</v>
      </c>
      <c r="K49" s="348" t="s">
        <v>633</v>
      </c>
      <c r="S49" s="287" t="s">
        <v>223</v>
      </c>
      <c r="T49" s="357" t="s">
        <v>638</v>
      </c>
      <c r="U49" s="350">
        <v>1000</v>
      </c>
      <c r="V49" s="348" t="s">
        <v>631</v>
      </c>
      <c r="W49" s="348" t="s">
        <v>635</v>
      </c>
    </row>
    <row r="50" spans="1:23">
      <c r="A50" s="287" t="s">
        <v>131</v>
      </c>
      <c r="B50" s="357" t="s">
        <v>638</v>
      </c>
      <c r="C50" s="350">
        <v>4000</v>
      </c>
      <c r="D50" s="348" t="s">
        <v>631</v>
      </c>
      <c r="E50" s="348" t="s">
        <v>632</v>
      </c>
      <c r="G50" s="287" t="s">
        <v>148</v>
      </c>
      <c r="H50" s="357" t="s">
        <v>638</v>
      </c>
      <c r="I50" s="350">
        <v>4600</v>
      </c>
      <c r="J50" s="348" t="s">
        <v>631</v>
      </c>
      <c r="K50" s="348" t="s">
        <v>633</v>
      </c>
      <c r="S50" s="287" t="s">
        <v>131</v>
      </c>
      <c r="T50" s="357" t="s">
        <v>638</v>
      </c>
      <c r="U50" s="350">
        <v>1000</v>
      </c>
      <c r="V50" s="348" t="s">
        <v>631</v>
      </c>
      <c r="W50" s="348" t="s">
        <v>635</v>
      </c>
    </row>
    <row r="51" spans="1:23">
      <c r="A51" s="287" t="s">
        <v>132</v>
      </c>
      <c r="B51" s="357" t="s">
        <v>638</v>
      </c>
      <c r="C51" s="350">
        <v>4000</v>
      </c>
      <c r="D51" s="348" t="s">
        <v>631</v>
      </c>
      <c r="E51" s="348" t="s">
        <v>632</v>
      </c>
      <c r="G51" s="287" t="s">
        <v>149</v>
      </c>
      <c r="H51" s="357" t="s">
        <v>638</v>
      </c>
      <c r="I51" s="350">
        <v>4600</v>
      </c>
      <c r="J51" s="348" t="s">
        <v>631</v>
      </c>
      <c r="K51" s="348" t="s">
        <v>633</v>
      </c>
      <c r="S51" s="287" t="s">
        <v>132</v>
      </c>
      <c r="T51" s="357" t="s">
        <v>638</v>
      </c>
      <c r="U51" s="350">
        <v>1000</v>
      </c>
      <c r="V51" s="348" t="s">
        <v>631</v>
      </c>
      <c r="W51" s="348" t="s">
        <v>635</v>
      </c>
    </row>
    <row r="52" spans="1:23">
      <c r="A52" s="287" t="s">
        <v>133</v>
      </c>
      <c r="B52" s="357" t="s">
        <v>638</v>
      </c>
      <c r="C52" s="350">
        <v>4000</v>
      </c>
      <c r="D52" s="348" t="s">
        <v>631</v>
      </c>
      <c r="E52" s="348" t="s">
        <v>632</v>
      </c>
      <c r="G52" s="287" t="s">
        <v>150</v>
      </c>
      <c r="H52" s="357" t="s">
        <v>638</v>
      </c>
      <c r="I52" s="350">
        <v>4600</v>
      </c>
      <c r="J52" s="348" t="s">
        <v>631</v>
      </c>
      <c r="K52" s="348" t="s">
        <v>633</v>
      </c>
      <c r="S52" s="287" t="s">
        <v>133</v>
      </c>
      <c r="T52" s="357" t="s">
        <v>638</v>
      </c>
      <c r="U52" s="350">
        <v>1000</v>
      </c>
      <c r="V52" s="348" t="s">
        <v>631</v>
      </c>
      <c r="W52" s="348" t="s">
        <v>635</v>
      </c>
    </row>
    <row r="53" spans="1:23">
      <c r="A53" s="287" t="s">
        <v>134</v>
      </c>
      <c r="B53" s="357" t="s">
        <v>638</v>
      </c>
      <c r="C53" s="350">
        <v>4000</v>
      </c>
      <c r="D53" s="348" t="s">
        <v>631</v>
      </c>
      <c r="E53" s="348" t="s">
        <v>632</v>
      </c>
      <c r="G53" s="287" t="s">
        <v>151</v>
      </c>
      <c r="H53" s="357" t="s">
        <v>638</v>
      </c>
      <c r="I53" s="350">
        <v>4600</v>
      </c>
      <c r="J53" s="348" t="s">
        <v>631</v>
      </c>
      <c r="K53" s="348" t="s">
        <v>633</v>
      </c>
      <c r="S53" s="287" t="s">
        <v>134</v>
      </c>
      <c r="T53" s="357" t="s">
        <v>638</v>
      </c>
      <c r="U53" s="350">
        <v>1000</v>
      </c>
      <c r="V53" s="348" t="s">
        <v>631</v>
      </c>
      <c r="W53" s="348" t="s">
        <v>635</v>
      </c>
    </row>
    <row r="54" spans="1:23">
      <c r="A54" s="287" t="s">
        <v>202</v>
      </c>
      <c r="B54" s="357" t="s">
        <v>638</v>
      </c>
      <c r="C54" s="350">
        <v>4000</v>
      </c>
      <c r="D54" s="348" t="s">
        <v>631</v>
      </c>
      <c r="E54" s="348" t="s">
        <v>632</v>
      </c>
      <c r="G54" s="287" t="s">
        <v>152</v>
      </c>
      <c r="H54" s="357" t="s">
        <v>638</v>
      </c>
      <c r="I54" s="350">
        <v>4600</v>
      </c>
      <c r="J54" s="348" t="s">
        <v>631</v>
      </c>
      <c r="K54" s="348" t="s">
        <v>633</v>
      </c>
      <c r="S54" s="287" t="s">
        <v>202</v>
      </c>
      <c r="T54" s="357" t="s">
        <v>638</v>
      </c>
      <c r="U54" s="350">
        <v>1000</v>
      </c>
      <c r="V54" s="348" t="s">
        <v>631</v>
      </c>
      <c r="W54" s="348" t="s">
        <v>635</v>
      </c>
    </row>
    <row r="55" spans="1:23">
      <c r="A55" s="287" t="s">
        <v>135</v>
      </c>
      <c r="B55" s="357" t="s">
        <v>638</v>
      </c>
      <c r="C55" s="350">
        <v>4000</v>
      </c>
      <c r="D55" s="348" t="s">
        <v>631</v>
      </c>
      <c r="E55" s="348" t="s">
        <v>632</v>
      </c>
      <c r="G55" s="287" t="s">
        <v>153</v>
      </c>
      <c r="H55" s="357" t="s">
        <v>638</v>
      </c>
      <c r="I55" s="350">
        <v>4600</v>
      </c>
      <c r="J55" s="348" t="s">
        <v>631</v>
      </c>
      <c r="K55" s="348" t="s">
        <v>633</v>
      </c>
      <c r="S55" s="287" t="s">
        <v>135</v>
      </c>
      <c r="T55" s="357" t="s">
        <v>638</v>
      </c>
      <c r="U55" s="350">
        <v>1000</v>
      </c>
      <c r="V55" s="348" t="s">
        <v>631</v>
      </c>
      <c r="W55" s="348" t="s">
        <v>635</v>
      </c>
    </row>
    <row r="56" spans="1:23">
      <c r="A56" s="287" t="s">
        <v>136</v>
      </c>
      <c r="B56" s="357" t="s">
        <v>638</v>
      </c>
      <c r="C56" s="350">
        <v>4000</v>
      </c>
      <c r="D56" s="348" t="s">
        <v>631</v>
      </c>
      <c r="E56" s="348" t="s">
        <v>632</v>
      </c>
      <c r="G56" s="287" t="s">
        <v>154</v>
      </c>
      <c r="H56" s="357" t="s">
        <v>638</v>
      </c>
      <c r="I56" s="350">
        <v>4600</v>
      </c>
      <c r="J56" s="348" t="s">
        <v>631</v>
      </c>
      <c r="K56" s="348" t="s">
        <v>633</v>
      </c>
      <c r="S56" s="287" t="s">
        <v>136</v>
      </c>
      <c r="T56" s="357" t="s">
        <v>638</v>
      </c>
      <c r="U56" s="350">
        <v>1000</v>
      </c>
      <c r="V56" s="348" t="s">
        <v>631</v>
      </c>
      <c r="W56" s="348" t="s">
        <v>635</v>
      </c>
    </row>
    <row r="57" spans="1:23">
      <c r="A57" s="287" t="s">
        <v>137</v>
      </c>
      <c r="B57" s="357" t="s">
        <v>638</v>
      </c>
      <c r="C57" s="350">
        <v>4000</v>
      </c>
      <c r="D57" s="348" t="s">
        <v>631</v>
      </c>
      <c r="E57" s="348" t="s">
        <v>632</v>
      </c>
      <c r="G57" s="287" t="s">
        <v>155</v>
      </c>
      <c r="H57" s="357" t="s">
        <v>638</v>
      </c>
      <c r="I57" s="350">
        <v>4600</v>
      </c>
      <c r="J57" s="348" t="s">
        <v>631</v>
      </c>
      <c r="K57" s="348" t="s">
        <v>633</v>
      </c>
      <c r="S57" s="287" t="s">
        <v>137</v>
      </c>
      <c r="T57" s="357" t="s">
        <v>638</v>
      </c>
      <c r="U57" s="350">
        <v>1000</v>
      </c>
      <c r="V57" s="348" t="s">
        <v>631</v>
      </c>
      <c r="W57" s="348" t="s">
        <v>635</v>
      </c>
    </row>
    <row r="58" spans="1:23">
      <c r="A58" s="287" t="s">
        <v>138</v>
      </c>
      <c r="B58" s="357" t="s">
        <v>638</v>
      </c>
      <c r="C58" s="350">
        <v>4000</v>
      </c>
      <c r="D58" s="348" t="s">
        <v>631</v>
      </c>
      <c r="E58" s="348" t="s">
        <v>632</v>
      </c>
      <c r="G58" s="287" t="s">
        <v>156</v>
      </c>
      <c r="H58" s="357" t="s">
        <v>638</v>
      </c>
      <c r="I58" s="350">
        <v>4600</v>
      </c>
      <c r="J58" s="348" t="s">
        <v>631</v>
      </c>
      <c r="K58" s="348" t="s">
        <v>633</v>
      </c>
      <c r="S58" s="287" t="s">
        <v>138</v>
      </c>
      <c r="T58" s="357" t="s">
        <v>638</v>
      </c>
      <c r="U58" s="350">
        <v>1000</v>
      </c>
      <c r="V58" s="348" t="s">
        <v>631</v>
      </c>
      <c r="W58" s="348" t="s">
        <v>635</v>
      </c>
    </row>
    <row r="59" spans="1:23">
      <c r="A59" s="287" t="s">
        <v>139</v>
      </c>
      <c r="B59" s="357" t="s">
        <v>638</v>
      </c>
      <c r="C59" s="350">
        <v>4000</v>
      </c>
      <c r="D59" s="348" t="s">
        <v>631</v>
      </c>
      <c r="E59" s="348" t="s">
        <v>632</v>
      </c>
      <c r="G59" s="287" t="s">
        <v>157</v>
      </c>
      <c r="H59" s="357" t="s">
        <v>638</v>
      </c>
      <c r="I59" s="350">
        <v>4600</v>
      </c>
      <c r="J59" s="348" t="s">
        <v>631</v>
      </c>
      <c r="K59" s="348" t="s">
        <v>633</v>
      </c>
      <c r="S59" s="287" t="s">
        <v>139</v>
      </c>
      <c r="T59" s="357" t="s">
        <v>638</v>
      </c>
      <c r="U59" s="350">
        <v>1000</v>
      </c>
      <c r="V59" s="348" t="s">
        <v>631</v>
      </c>
      <c r="W59" s="348" t="s">
        <v>635</v>
      </c>
    </row>
    <row r="60" spans="1:23">
      <c r="A60" s="287" t="s">
        <v>140</v>
      </c>
      <c r="B60" s="357" t="s">
        <v>638</v>
      </c>
      <c r="C60" s="350">
        <v>4000</v>
      </c>
      <c r="D60" s="348" t="s">
        <v>631</v>
      </c>
      <c r="E60" s="348" t="s">
        <v>632</v>
      </c>
      <c r="G60" s="287" t="s">
        <v>217</v>
      </c>
      <c r="H60" s="357" t="s">
        <v>638</v>
      </c>
      <c r="I60" s="350">
        <v>4600</v>
      </c>
      <c r="J60" s="348" t="s">
        <v>631</v>
      </c>
      <c r="K60" s="348" t="s">
        <v>633</v>
      </c>
      <c r="S60" s="287" t="s">
        <v>140</v>
      </c>
      <c r="T60" s="357" t="s">
        <v>638</v>
      </c>
      <c r="U60" s="350">
        <v>1000</v>
      </c>
      <c r="V60" s="348" t="s">
        <v>631</v>
      </c>
      <c r="W60" s="348" t="s">
        <v>635</v>
      </c>
    </row>
    <row r="61" spans="1:23">
      <c r="A61" s="287" t="s">
        <v>214</v>
      </c>
      <c r="B61" s="357" t="s">
        <v>638</v>
      </c>
      <c r="C61" s="350">
        <v>4000</v>
      </c>
      <c r="D61" s="348" t="s">
        <v>631</v>
      </c>
      <c r="E61" s="348" t="s">
        <v>632</v>
      </c>
      <c r="G61" s="287" t="s">
        <v>203</v>
      </c>
      <c r="H61" s="357" t="s">
        <v>638</v>
      </c>
      <c r="I61" s="350">
        <v>4600</v>
      </c>
      <c r="J61" s="348" t="s">
        <v>631</v>
      </c>
      <c r="K61" s="348" t="s">
        <v>633</v>
      </c>
      <c r="S61" s="287" t="s">
        <v>214</v>
      </c>
      <c r="T61" s="357" t="s">
        <v>638</v>
      </c>
      <c r="U61" s="350">
        <v>1000</v>
      </c>
      <c r="V61" s="348" t="s">
        <v>631</v>
      </c>
      <c r="W61" s="348" t="s">
        <v>635</v>
      </c>
    </row>
    <row r="62" spans="1:23">
      <c r="A62" s="287" t="s">
        <v>215</v>
      </c>
      <c r="B62" s="357" t="s">
        <v>638</v>
      </c>
      <c r="C62" s="350">
        <v>4000</v>
      </c>
      <c r="D62" s="348" t="s">
        <v>631</v>
      </c>
      <c r="E62" s="348" t="s">
        <v>632</v>
      </c>
      <c r="G62" s="287" t="s">
        <v>204</v>
      </c>
      <c r="H62" s="357" t="s">
        <v>638</v>
      </c>
      <c r="I62" s="350">
        <v>4600</v>
      </c>
      <c r="J62" s="348" t="s">
        <v>631</v>
      </c>
      <c r="K62" s="348" t="s">
        <v>633</v>
      </c>
      <c r="S62" s="287" t="s">
        <v>215</v>
      </c>
      <c r="T62" s="357" t="s">
        <v>638</v>
      </c>
      <c r="U62" s="350">
        <v>1000</v>
      </c>
      <c r="V62" s="348" t="s">
        <v>631</v>
      </c>
      <c r="W62" s="348" t="s">
        <v>635</v>
      </c>
    </row>
    <row r="63" spans="1:23">
      <c r="A63" s="287" t="s">
        <v>141</v>
      </c>
      <c r="B63" s="357" t="s">
        <v>638</v>
      </c>
      <c r="C63" s="350">
        <v>4000</v>
      </c>
      <c r="D63" s="348" t="s">
        <v>631</v>
      </c>
      <c r="E63" s="348" t="s">
        <v>632</v>
      </c>
      <c r="G63" s="287" t="s">
        <v>158</v>
      </c>
      <c r="H63" s="357" t="s">
        <v>638</v>
      </c>
      <c r="I63" s="350">
        <v>4600</v>
      </c>
      <c r="J63" s="348" t="s">
        <v>631</v>
      </c>
      <c r="K63" s="348" t="s">
        <v>633</v>
      </c>
      <c r="S63" s="287" t="s">
        <v>141</v>
      </c>
      <c r="T63" s="357" t="s">
        <v>638</v>
      </c>
      <c r="U63" s="350">
        <v>1000</v>
      </c>
      <c r="V63" s="348" t="s">
        <v>631</v>
      </c>
      <c r="W63" s="348" t="s">
        <v>635</v>
      </c>
    </row>
    <row r="64" spans="1:23">
      <c r="A64" s="287" t="s">
        <v>142</v>
      </c>
      <c r="B64" s="357" t="s">
        <v>638</v>
      </c>
      <c r="C64" s="350">
        <v>4000</v>
      </c>
      <c r="D64" s="348" t="s">
        <v>631</v>
      </c>
      <c r="E64" s="348" t="s">
        <v>632</v>
      </c>
      <c r="G64" s="287" t="s">
        <v>159</v>
      </c>
      <c r="H64" s="357" t="s">
        <v>638</v>
      </c>
      <c r="I64" s="350">
        <v>4600</v>
      </c>
      <c r="J64" s="348" t="s">
        <v>631</v>
      </c>
      <c r="K64" s="348" t="s">
        <v>633</v>
      </c>
      <c r="S64" s="287" t="s">
        <v>142</v>
      </c>
      <c r="T64" s="357" t="s">
        <v>638</v>
      </c>
      <c r="U64" s="350">
        <v>1000</v>
      </c>
      <c r="V64" s="348" t="s">
        <v>631</v>
      </c>
      <c r="W64" s="348" t="s">
        <v>635</v>
      </c>
    </row>
    <row r="65" spans="1:23">
      <c r="A65" s="287" t="s">
        <v>143</v>
      </c>
      <c r="B65" s="357" t="s">
        <v>638</v>
      </c>
      <c r="C65" s="350">
        <v>4000</v>
      </c>
      <c r="D65" s="348" t="s">
        <v>631</v>
      </c>
      <c r="E65" s="348" t="s">
        <v>632</v>
      </c>
      <c r="G65" s="287" t="s">
        <v>160</v>
      </c>
      <c r="H65" s="357" t="s">
        <v>638</v>
      </c>
      <c r="I65" s="350">
        <v>4600</v>
      </c>
      <c r="J65" s="348" t="s">
        <v>631</v>
      </c>
      <c r="K65" s="348" t="s">
        <v>633</v>
      </c>
      <c r="S65" s="287" t="s">
        <v>143</v>
      </c>
      <c r="T65" s="357" t="s">
        <v>638</v>
      </c>
      <c r="U65" s="350">
        <v>1000</v>
      </c>
      <c r="V65" s="348" t="s">
        <v>631</v>
      </c>
      <c r="W65" s="348" t="s">
        <v>635</v>
      </c>
    </row>
    <row r="66" spans="1:23">
      <c r="A66" s="287" t="s">
        <v>144</v>
      </c>
      <c r="B66" s="357" t="s">
        <v>638</v>
      </c>
      <c r="C66" s="350">
        <v>4000</v>
      </c>
      <c r="D66" s="348" t="s">
        <v>631</v>
      </c>
      <c r="E66" s="348" t="s">
        <v>632</v>
      </c>
      <c r="G66" s="287" t="s">
        <v>205</v>
      </c>
      <c r="H66" s="357" t="s">
        <v>638</v>
      </c>
      <c r="I66" s="350">
        <v>4600</v>
      </c>
      <c r="J66" s="348" t="s">
        <v>631</v>
      </c>
      <c r="K66" s="348" t="s">
        <v>633</v>
      </c>
      <c r="S66" s="287" t="s">
        <v>144</v>
      </c>
      <c r="T66" s="357" t="s">
        <v>638</v>
      </c>
      <c r="U66" s="350">
        <v>1000</v>
      </c>
      <c r="V66" s="348" t="s">
        <v>631</v>
      </c>
      <c r="W66" s="348" t="s">
        <v>635</v>
      </c>
    </row>
    <row r="67" spans="1:23">
      <c r="A67" s="287" t="s">
        <v>145</v>
      </c>
      <c r="B67" s="357" t="s">
        <v>638</v>
      </c>
      <c r="C67" s="350">
        <v>4000</v>
      </c>
      <c r="D67" s="348" t="s">
        <v>631</v>
      </c>
      <c r="E67" s="348" t="s">
        <v>632</v>
      </c>
      <c r="G67" s="287" t="s">
        <v>218</v>
      </c>
      <c r="H67" s="357" t="s">
        <v>638</v>
      </c>
      <c r="I67" s="350">
        <v>4600</v>
      </c>
      <c r="J67" s="348" t="s">
        <v>631</v>
      </c>
      <c r="K67" s="348" t="s">
        <v>633</v>
      </c>
      <c r="S67" s="287" t="s">
        <v>145</v>
      </c>
      <c r="T67" s="357" t="s">
        <v>638</v>
      </c>
      <c r="U67" s="350">
        <v>1000</v>
      </c>
      <c r="V67" s="348" t="s">
        <v>631</v>
      </c>
      <c r="W67" s="348" t="s">
        <v>635</v>
      </c>
    </row>
    <row r="68" spans="1:23">
      <c r="A68" s="287" t="s">
        <v>216</v>
      </c>
      <c r="B68" s="357" t="s">
        <v>638</v>
      </c>
      <c r="C68" s="350">
        <v>4000</v>
      </c>
      <c r="D68" s="348" t="s">
        <v>631</v>
      </c>
      <c r="E68" s="348" t="s">
        <v>632</v>
      </c>
      <c r="G68" s="287" t="s">
        <v>206</v>
      </c>
      <c r="H68" s="357" t="s">
        <v>638</v>
      </c>
      <c r="I68" s="350">
        <v>4600</v>
      </c>
      <c r="J68" s="348" t="s">
        <v>631</v>
      </c>
      <c r="K68" s="348" t="s">
        <v>633</v>
      </c>
      <c r="S68" s="287" t="s">
        <v>216</v>
      </c>
      <c r="T68" s="357" t="s">
        <v>638</v>
      </c>
      <c r="U68" s="350">
        <v>1000</v>
      </c>
      <c r="V68" s="348" t="s">
        <v>631</v>
      </c>
      <c r="W68" s="348" t="s">
        <v>635</v>
      </c>
    </row>
    <row r="69" spans="1:23">
      <c r="A69" s="287" t="s">
        <v>146</v>
      </c>
      <c r="B69" s="357" t="s">
        <v>638</v>
      </c>
      <c r="C69" s="350">
        <v>4000</v>
      </c>
      <c r="D69" s="348" t="s">
        <v>631</v>
      </c>
      <c r="E69" s="348" t="s">
        <v>632</v>
      </c>
      <c r="G69" s="287" t="s">
        <v>161</v>
      </c>
      <c r="H69" s="357" t="s">
        <v>638</v>
      </c>
      <c r="I69" s="350">
        <v>4600</v>
      </c>
      <c r="J69" s="348" t="s">
        <v>631</v>
      </c>
      <c r="K69" s="348" t="s">
        <v>633</v>
      </c>
      <c r="S69" s="287" t="s">
        <v>146</v>
      </c>
      <c r="T69" s="357" t="s">
        <v>638</v>
      </c>
      <c r="U69" s="350">
        <v>1000</v>
      </c>
      <c r="V69" s="348" t="s">
        <v>631</v>
      </c>
      <c r="W69" s="348" t="s">
        <v>635</v>
      </c>
    </row>
    <row r="70" spans="1:23">
      <c r="A70" s="287" t="s">
        <v>147</v>
      </c>
      <c r="B70" s="357" t="s">
        <v>638</v>
      </c>
      <c r="C70" s="350">
        <v>4000</v>
      </c>
      <c r="D70" s="348" t="s">
        <v>631</v>
      </c>
      <c r="E70" s="348" t="s">
        <v>632</v>
      </c>
      <c r="G70" s="287" t="s">
        <v>162</v>
      </c>
      <c r="H70" s="357" t="s">
        <v>638</v>
      </c>
      <c r="I70" s="350">
        <v>4600</v>
      </c>
      <c r="J70" s="348" t="s">
        <v>631</v>
      </c>
      <c r="K70" s="348" t="s">
        <v>633</v>
      </c>
      <c r="S70" s="287" t="s">
        <v>147</v>
      </c>
      <c r="T70" s="357" t="s">
        <v>638</v>
      </c>
      <c r="U70" s="350">
        <v>1000</v>
      </c>
      <c r="V70" s="348" t="s">
        <v>631</v>
      </c>
      <c r="W70" s="348" t="s">
        <v>635</v>
      </c>
    </row>
    <row r="71" spans="1:23">
      <c r="A71" s="287" t="s">
        <v>148</v>
      </c>
      <c r="B71" s="357" t="s">
        <v>638</v>
      </c>
      <c r="C71" s="350">
        <v>4000</v>
      </c>
      <c r="D71" s="348" t="s">
        <v>631</v>
      </c>
      <c r="E71" s="348" t="s">
        <v>632</v>
      </c>
      <c r="G71" s="287" t="s">
        <v>207</v>
      </c>
      <c r="H71" s="357" t="s">
        <v>638</v>
      </c>
      <c r="I71" s="350">
        <v>4600</v>
      </c>
      <c r="J71" s="348" t="s">
        <v>631</v>
      </c>
      <c r="K71" s="348" t="s">
        <v>633</v>
      </c>
      <c r="S71" s="287" t="s">
        <v>148</v>
      </c>
      <c r="T71" s="357" t="s">
        <v>638</v>
      </c>
      <c r="U71" s="350">
        <v>1000</v>
      </c>
      <c r="V71" s="348" t="s">
        <v>631</v>
      </c>
      <c r="W71" s="348" t="s">
        <v>635</v>
      </c>
    </row>
    <row r="72" spans="1:23">
      <c r="A72" s="287" t="s">
        <v>149</v>
      </c>
      <c r="B72" s="357" t="s">
        <v>638</v>
      </c>
      <c r="C72" s="350">
        <v>4000</v>
      </c>
      <c r="D72" s="348" t="s">
        <v>631</v>
      </c>
      <c r="E72" s="348" t="s">
        <v>632</v>
      </c>
      <c r="G72" s="287" t="s">
        <v>224</v>
      </c>
      <c r="H72" s="357" t="s">
        <v>638</v>
      </c>
      <c r="I72" s="350">
        <v>4600</v>
      </c>
      <c r="J72" s="348" t="s">
        <v>631</v>
      </c>
      <c r="K72" s="348" t="s">
        <v>633</v>
      </c>
      <c r="S72" s="287" t="s">
        <v>149</v>
      </c>
      <c r="T72" s="357" t="s">
        <v>638</v>
      </c>
      <c r="U72" s="350">
        <v>1000</v>
      </c>
      <c r="V72" s="348" t="s">
        <v>631</v>
      </c>
      <c r="W72" s="348" t="s">
        <v>635</v>
      </c>
    </row>
    <row r="73" spans="1:23">
      <c r="A73" s="287" t="s">
        <v>150</v>
      </c>
      <c r="B73" s="357" t="s">
        <v>638</v>
      </c>
      <c r="C73" s="350">
        <v>4000</v>
      </c>
      <c r="D73" s="348" t="s">
        <v>631</v>
      </c>
      <c r="E73" s="348" t="s">
        <v>632</v>
      </c>
      <c r="G73" s="287" t="s">
        <v>219</v>
      </c>
      <c r="H73" s="357" t="s">
        <v>638</v>
      </c>
      <c r="I73" s="350">
        <v>4600</v>
      </c>
      <c r="J73" s="348" t="s">
        <v>631</v>
      </c>
      <c r="K73" s="348" t="s">
        <v>633</v>
      </c>
      <c r="S73" s="287" t="s">
        <v>150</v>
      </c>
      <c r="T73" s="357" t="s">
        <v>638</v>
      </c>
      <c r="U73" s="350">
        <v>1000</v>
      </c>
      <c r="V73" s="348" t="s">
        <v>631</v>
      </c>
      <c r="W73" s="348" t="s">
        <v>635</v>
      </c>
    </row>
    <row r="74" spans="1:23">
      <c r="A74" s="287" t="s">
        <v>151</v>
      </c>
      <c r="B74" s="357" t="s">
        <v>638</v>
      </c>
      <c r="C74" s="350">
        <v>4000</v>
      </c>
      <c r="D74" s="348" t="s">
        <v>631</v>
      </c>
      <c r="E74" s="348" t="s">
        <v>632</v>
      </c>
      <c r="G74" s="287" t="s">
        <v>163</v>
      </c>
      <c r="H74" s="357" t="s">
        <v>638</v>
      </c>
      <c r="I74" s="350">
        <v>4600</v>
      </c>
      <c r="J74" s="348" t="s">
        <v>631</v>
      </c>
      <c r="K74" s="348" t="s">
        <v>633</v>
      </c>
      <c r="S74" s="287" t="s">
        <v>151</v>
      </c>
      <c r="T74" s="357" t="s">
        <v>638</v>
      </c>
      <c r="U74" s="350">
        <v>1000</v>
      </c>
      <c r="V74" s="348" t="s">
        <v>631</v>
      </c>
      <c r="W74" s="348" t="s">
        <v>635</v>
      </c>
    </row>
    <row r="75" spans="1:23">
      <c r="A75" s="287" t="s">
        <v>152</v>
      </c>
      <c r="B75" s="357" t="s">
        <v>638</v>
      </c>
      <c r="C75" s="350">
        <v>4000</v>
      </c>
      <c r="D75" s="348" t="s">
        <v>631</v>
      </c>
      <c r="E75" s="348" t="s">
        <v>632</v>
      </c>
      <c r="G75" s="287" t="s">
        <v>164</v>
      </c>
      <c r="H75" s="357" t="s">
        <v>638</v>
      </c>
      <c r="I75" s="350">
        <v>4600</v>
      </c>
      <c r="J75" s="348" t="s">
        <v>631</v>
      </c>
      <c r="K75" s="348" t="s">
        <v>633</v>
      </c>
      <c r="S75" s="287" t="s">
        <v>152</v>
      </c>
      <c r="T75" s="357" t="s">
        <v>638</v>
      </c>
      <c r="U75" s="350">
        <v>1000</v>
      </c>
      <c r="V75" s="348" t="s">
        <v>631</v>
      </c>
      <c r="W75" s="348" t="s">
        <v>635</v>
      </c>
    </row>
    <row r="76" spans="1:23">
      <c r="A76" s="287" t="s">
        <v>153</v>
      </c>
      <c r="B76" s="357" t="s">
        <v>638</v>
      </c>
      <c r="C76" s="350">
        <v>4000</v>
      </c>
      <c r="D76" s="348" t="s">
        <v>631</v>
      </c>
      <c r="E76" s="348" t="s">
        <v>632</v>
      </c>
      <c r="G76" s="287" t="s">
        <v>208</v>
      </c>
      <c r="H76" s="357" t="s">
        <v>638</v>
      </c>
      <c r="I76" s="350">
        <v>4600</v>
      </c>
      <c r="J76" s="348" t="s">
        <v>631</v>
      </c>
      <c r="K76" s="348" t="s">
        <v>633</v>
      </c>
      <c r="S76" s="287" t="s">
        <v>153</v>
      </c>
      <c r="T76" s="357" t="s">
        <v>638</v>
      </c>
      <c r="U76" s="350">
        <v>1000</v>
      </c>
      <c r="V76" s="348" t="s">
        <v>631</v>
      </c>
      <c r="W76" s="348" t="s">
        <v>635</v>
      </c>
    </row>
    <row r="77" spans="1:23">
      <c r="A77" s="287" t="s">
        <v>154</v>
      </c>
      <c r="B77" s="357" t="s">
        <v>638</v>
      </c>
      <c r="C77" s="350">
        <v>4000</v>
      </c>
      <c r="D77" s="348" t="s">
        <v>631</v>
      </c>
      <c r="E77" s="348" t="s">
        <v>632</v>
      </c>
      <c r="G77" s="287" t="s">
        <v>165</v>
      </c>
      <c r="H77" s="357" t="s">
        <v>638</v>
      </c>
      <c r="I77" s="350">
        <v>4600</v>
      </c>
      <c r="J77" s="348" t="s">
        <v>631</v>
      </c>
      <c r="K77" s="348" t="s">
        <v>633</v>
      </c>
      <c r="S77" s="287" t="s">
        <v>154</v>
      </c>
      <c r="T77" s="357" t="s">
        <v>638</v>
      </c>
      <c r="U77" s="350">
        <v>1000</v>
      </c>
      <c r="V77" s="348" t="s">
        <v>631</v>
      </c>
      <c r="W77" s="348" t="s">
        <v>635</v>
      </c>
    </row>
    <row r="78" spans="1:23">
      <c r="A78" s="287" t="s">
        <v>155</v>
      </c>
      <c r="B78" s="357" t="s">
        <v>638</v>
      </c>
      <c r="C78" s="350">
        <v>4000</v>
      </c>
      <c r="D78" s="348" t="s">
        <v>631</v>
      </c>
      <c r="E78" s="348" t="s">
        <v>632</v>
      </c>
      <c r="G78" s="287" t="s">
        <v>166</v>
      </c>
      <c r="H78" s="357" t="s">
        <v>638</v>
      </c>
      <c r="I78" s="350">
        <v>4600</v>
      </c>
      <c r="J78" s="348" t="s">
        <v>631</v>
      </c>
      <c r="K78" s="348" t="s">
        <v>633</v>
      </c>
      <c r="S78" s="287" t="s">
        <v>155</v>
      </c>
      <c r="T78" s="357" t="s">
        <v>638</v>
      </c>
      <c r="U78" s="350">
        <v>1000</v>
      </c>
      <c r="V78" s="348" t="s">
        <v>631</v>
      </c>
      <c r="W78" s="348" t="s">
        <v>635</v>
      </c>
    </row>
    <row r="79" spans="1:23">
      <c r="A79" s="287" t="s">
        <v>156</v>
      </c>
      <c r="B79" s="357" t="s">
        <v>638</v>
      </c>
      <c r="C79" s="350">
        <v>4000</v>
      </c>
      <c r="D79" s="348" t="s">
        <v>631</v>
      </c>
      <c r="E79" s="348" t="s">
        <v>632</v>
      </c>
      <c r="G79" s="287" t="s">
        <v>167</v>
      </c>
      <c r="H79" s="357" t="s">
        <v>638</v>
      </c>
      <c r="I79" s="350">
        <v>4600</v>
      </c>
      <c r="J79" s="348" t="s">
        <v>631</v>
      </c>
      <c r="K79" s="348" t="s">
        <v>633</v>
      </c>
      <c r="S79" s="287" t="s">
        <v>156</v>
      </c>
      <c r="T79" s="357" t="s">
        <v>638</v>
      </c>
      <c r="U79" s="350">
        <v>1000</v>
      </c>
      <c r="V79" s="348" t="s">
        <v>631</v>
      </c>
      <c r="W79" s="348" t="s">
        <v>635</v>
      </c>
    </row>
    <row r="80" spans="1:23">
      <c r="A80" s="287" t="s">
        <v>157</v>
      </c>
      <c r="B80" s="357" t="s">
        <v>638</v>
      </c>
      <c r="C80" s="350">
        <v>4000</v>
      </c>
      <c r="D80" s="348" t="s">
        <v>631</v>
      </c>
      <c r="E80" s="348" t="s">
        <v>632</v>
      </c>
      <c r="G80" s="287" t="s">
        <v>168</v>
      </c>
      <c r="H80" s="357" t="s">
        <v>638</v>
      </c>
      <c r="I80" s="350">
        <v>4600</v>
      </c>
      <c r="J80" s="348" t="s">
        <v>631</v>
      </c>
      <c r="K80" s="348" t="s">
        <v>633</v>
      </c>
      <c r="S80" s="287" t="s">
        <v>157</v>
      </c>
      <c r="T80" s="357" t="s">
        <v>638</v>
      </c>
      <c r="U80" s="350">
        <v>1000</v>
      </c>
      <c r="V80" s="348" t="s">
        <v>631</v>
      </c>
      <c r="W80" s="348" t="s">
        <v>635</v>
      </c>
    </row>
    <row r="81" spans="1:23">
      <c r="A81" s="287" t="s">
        <v>217</v>
      </c>
      <c r="B81" s="357" t="s">
        <v>638</v>
      </c>
      <c r="C81" s="350">
        <v>4000</v>
      </c>
      <c r="D81" s="348" t="s">
        <v>631</v>
      </c>
      <c r="E81" s="348" t="s">
        <v>632</v>
      </c>
      <c r="G81" s="287" t="s">
        <v>169</v>
      </c>
      <c r="H81" s="357" t="s">
        <v>638</v>
      </c>
      <c r="I81" s="350">
        <v>4600</v>
      </c>
      <c r="J81" s="348" t="s">
        <v>631</v>
      </c>
      <c r="K81" s="348" t="s">
        <v>633</v>
      </c>
      <c r="S81" s="287" t="s">
        <v>217</v>
      </c>
      <c r="T81" s="357" t="s">
        <v>638</v>
      </c>
      <c r="U81" s="350">
        <v>1000</v>
      </c>
      <c r="V81" s="348" t="s">
        <v>631</v>
      </c>
      <c r="W81" s="348" t="s">
        <v>635</v>
      </c>
    </row>
    <row r="82" spans="1:23">
      <c r="A82" s="287" t="s">
        <v>203</v>
      </c>
      <c r="B82" s="357" t="s">
        <v>638</v>
      </c>
      <c r="C82" s="350">
        <v>4000</v>
      </c>
      <c r="D82" s="348" t="s">
        <v>631</v>
      </c>
      <c r="E82" s="348" t="s">
        <v>632</v>
      </c>
      <c r="G82" s="287" t="s">
        <v>170</v>
      </c>
      <c r="H82" s="357" t="s">
        <v>638</v>
      </c>
      <c r="I82" s="350">
        <v>4600</v>
      </c>
      <c r="J82" s="348" t="s">
        <v>631</v>
      </c>
      <c r="K82" s="348" t="s">
        <v>633</v>
      </c>
      <c r="S82" s="287" t="s">
        <v>203</v>
      </c>
      <c r="T82" s="357" t="s">
        <v>638</v>
      </c>
      <c r="U82" s="350">
        <v>1000</v>
      </c>
      <c r="V82" s="348" t="s">
        <v>631</v>
      </c>
      <c r="W82" s="348" t="s">
        <v>635</v>
      </c>
    </row>
    <row r="83" spans="1:23">
      <c r="A83" s="287" t="s">
        <v>204</v>
      </c>
      <c r="B83" s="357" t="s">
        <v>638</v>
      </c>
      <c r="C83" s="350">
        <v>4000</v>
      </c>
      <c r="D83" s="348" t="s">
        <v>631</v>
      </c>
      <c r="E83" s="348" t="s">
        <v>632</v>
      </c>
      <c r="G83" s="287" t="s">
        <v>171</v>
      </c>
      <c r="H83" s="357" t="s">
        <v>638</v>
      </c>
      <c r="I83" s="350">
        <v>4600</v>
      </c>
      <c r="J83" s="348" t="s">
        <v>631</v>
      </c>
      <c r="K83" s="348" t="s">
        <v>633</v>
      </c>
      <c r="S83" s="287" t="s">
        <v>204</v>
      </c>
      <c r="T83" s="357" t="s">
        <v>638</v>
      </c>
      <c r="U83" s="350">
        <v>1000</v>
      </c>
      <c r="V83" s="348" t="s">
        <v>631</v>
      </c>
      <c r="W83" s="348" t="s">
        <v>635</v>
      </c>
    </row>
    <row r="84" spans="1:23">
      <c r="A84" s="287" t="s">
        <v>158</v>
      </c>
      <c r="B84" s="357" t="s">
        <v>638</v>
      </c>
      <c r="C84" s="350">
        <v>4000</v>
      </c>
      <c r="D84" s="348" t="s">
        <v>631</v>
      </c>
      <c r="E84" s="348" t="s">
        <v>632</v>
      </c>
      <c r="G84" s="287" t="s">
        <v>172</v>
      </c>
      <c r="H84" s="357" t="s">
        <v>638</v>
      </c>
      <c r="I84" s="350">
        <v>4600</v>
      </c>
      <c r="J84" s="348" t="s">
        <v>631</v>
      </c>
      <c r="K84" s="348" t="s">
        <v>633</v>
      </c>
      <c r="S84" s="287" t="s">
        <v>158</v>
      </c>
      <c r="T84" s="357" t="s">
        <v>638</v>
      </c>
      <c r="U84" s="350">
        <v>1000</v>
      </c>
      <c r="V84" s="348" t="s">
        <v>631</v>
      </c>
      <c r="W84" s="348" t="s">
        <v>635</v>
      </c>
    </row>
    <row r="85" spans="1:23">
      <c r="A85" s="287" t="s">
        <v>159</v>
      </c>
      <c r="B85" s="357" t="s">
        <v>638</v>
      </c>
      <c r="C85" s="350">
        <v>4000</v>
      </c>
      <c r="D85" s="348" t="s">
        <v>631</v>
      </c>
      <c r="E85" s="348" t="s">
        <v>632</v>
      </c>
      <c r="G85" s="287" t="s">
        <v>173</v>
      </c>
      <c r="H85" s="357" t="s">
        <v>638</v>
      </c>
      <c r="I85" s="350">
        <v>4600</v>
      </c>
      <c r="J85" s="348" t="s">
        <v>631</v>
      </c>
      <c r="K85" s="348" t="s">
        <v>633</v>
      </c>
      <c r="S85" s="287" t="s">
        <v>159</v>
      </c>
      <c r="T85" s="357" t="s">
        <v>638</v>
      </c>
      <c r="U85" s="350">
        <v>1000</v>
      </c>
      <c r="V85" s="348" t="s">
        <v>631</v>
      </c>
      <c r="W85" s="348" t="s">
        <v>635</v>
      </c>
    </row>
    <row r="86" spans="1:23">
      <c r="A86" s="287" t="s">
        <v>160</v>
      </c>
      <c r="B86" s="357" t="s">
        <v>638</v>
      </c>
      <c r="C86" s="350">
        <v>4000</v>
      </c>
      <c r="D86" s="348" t="s">
        <v>631</v>
      </c>
      <c r="E86" s="348" t="s">
        <v>632</v>
      </c>
      <c r="G86" s="287" t="s">
        <v>174</v>
      </c>
      <c r="H86" s="357" t="s">
        <v>638</v>
      </c>
      <c r="I86" s="350">
        <v>4600</v>
      </c>
      <c r="J86" s="348" t="s">
        <v>631</v>
      </c>
      <c r="K86" s="348" t="s">
        <v>633</v>
      </c>
      <c r="S86" s="287" t="s">
        <v>160</v>
      </c>
      <c r="T86" s="357" t="s">
        <v>638</v>
      </c>
      <c r="U86" s="350">
        <v>1000</v>
      </c>
      <c r="V86" s="348" t="s">
        <v>631</v>
      </c>
      <c r="W86" s="348" t="s">
        <v>635</v>
      </c>
    </row>
    <row r="87" spans="1:23">
      <c r="A87" s="287" t="s">
        <v>205</v>
      </c>
      <c r="B87" s="357" t="s">
        <v>638</v>
      </c>
      <c r="C87" s="350">
        <v>4000</v>
      </c>
      <c r="D87" s="348" t="s">
        <v>631</v>
      </c>
      <c r="E87" s="348" t="s">
        <v>632</v>
      </c>
      <c r="G87" s="287" t="s">
        <v>209</v>
      </c>
      <c r="H87" s="357" t="s">
        <v>638</v>
      </c>
      <c r="I87" s="350">
        <v>4600</v>
      </c>
      <c r="J87" s="348" t="s">
        <v>631</v>
      </c>
      <c r="K87" s="348" t="s">
        <v>633</v>
      </c>
      <c r="S87" s="287" t="s">
        <v>205</v>
      </c>
      <c r="T87" s="357" t="s">
        <v>638</v>
      </c>
      <c r="U87" s="350">
        <v>1000</v>
      </c>
      <c r="V87" s="348" t="s">
        <v>631</v>
      </c>
      <c r="W87" s="348" t="s">
        <v>635</v>
      </c>
    </row>
    <row r="88" spans="1:23">
      <c r="A88" s="287" t="s">
        <v>218</v>
      </c>
      <c r="B88" s="357" t="s">
        <v>638</v>
      </c>
      <c r="C88" s="350">
        <v>4000</v>
      </c>
      <c r="D88" s="348" t="s">
        <v>631</v>
      </c>
      <c r="E88" s="348" t="s">
        <v>632</v>
      </c>
      <c r="G88" s="287" t="s">
        <v>175</v>
      </c>
      <c r="H88" s="357" t="s">
        <v>638</v>
      </c>
      <c r="I88" s="350">
        <v>4600</v>
      </c>
      <c r="J88" s="348" t="s">
        <v>631</v>
      </c>
      <c r="K88" s="348" t="s">
        <v>633</v>
      </c>
      <c r="S88" s="287" t="s">
        <v>218</v>
      </c>
      <c r="T88" s="357" t="s">
        <v>638</v>
      </c>
      <c r="U88" s="350">
        <v>1000</v>
      </c>
      <c r="V88" s="348" t="s">
        <v>631</v>
      </c>
      <c r="W88" s="348" t="s">
        <v>635</v>
      </c>
    </row>
    <row r="89" spans="1:23">
      <c r="A89" s="287" t="s">
        <v>206</v>
      </c>
      <c r="B89" s="357" t="s">
        <v>638</v>
      </c>
      <c r="C89" s="350">
        <v>4000</v>
      </c>
      <c r="D89" s="348" t="s">
        <v>631</v>
      </c>
      <c r="E89" s="348" t="s">
        <v>632</v>
      </c>
      <c r="G89" s="287" t="s">
        <v>176</v>
      </c>
      <c r="H89" s="357" t="s">
        <v>638</v>
      </c>
      <c r="I89" s="350">
        <v>4600</v>
      </c>
      <c r="J89" s="348" t="s">
        <v>631</v>
      </c>
      <c r="K89" s="348" t="s">
        <v>633</v>
      </c>
      <c r="S89" s="287" t="s">
        <v>206</v>
      </c>
      <c r="T89" s="357" t="s">
        <v>638</v>
      </c>
      <c r="U89" s="350">
        <v>1000</v>
      </c>
      <c r="V89" s="348" t="s">
        <v>631</v>
      </c>
      <c r="W89" s="348" t="s">
        <v>635</v>
      </c>
    </row>
    <row r="90" spans="1:23">
      <c r="A90" s="287" t="s">
        <v>161</v>
      </c>
      <c r="B90" s="357" t="s">
        <v>638</v>
      </c>
      <c r="C90" s="350">
        <v>4000</v>
      </c>
      <c r="D90" s="348" t="s">
        <v>631</v>
      </c>
      <c r="E90" s="348" t="s">
        <v>632</v>
      </c>
      <c r="G90" s="287" t="s">
        <v>177</v>
      </c>
      <c r="H90" s="357" t="s">
        <v>638</v>
      </c>
      <c r="I90" s="350">
        <v>4600</v>
      </c>
      <c r="J90" s="348" t="s">
        <v>631</v>
      </c>
      <c r="K90" s="348" t="s">
        <v>633</v>
      </c>
      <c r="S90" s="287" t="s">
        <v>161</v>
      </c>
      <c r="T90" s="357" t="s">
        <v>638</v>
      </c>
      <c r="U90" s="350">
        <v>1000</v>
      </c>
      <c r="V90" s="348" t="s">
        <v>631</v>
      </c>
      <c r="W90" s="348" t="s">
        <v>635</v>
      </c>
    </row>
    <row r="91" spans="1:23">
      <c r="A91" s="287" t="s">
        <v>162</v>
      </c>
      <c r="B91" s="357" t="s">
        <v>638</v>
      </c>
      <c r="C91" s="350">
        <v>4000</v>
      </c>
      <c r="D91" s="348" t="s">
        <v>631</v>
      </c>
      <c r="E91" s="348" t="s">
        <v>632</v>
      </c>
      <c r="G91" s="287" t="s">
        <v>178</v>
      </c>
      <c r="H91" s="357" t="s">
        <v>638</v>
      </c>
      <c r="I91" s="350">
        <v>4600</v>
      </c>
      <c r="J91" s="348" t="s">
        <v>631</v>
      </c>
      <c r="K91" s="348" t="s">
        <v>633</v>
      </c>
      <c r="S91" s="287" t="s">
        <v>162</v>
      </c>
      <c r="T91" s="357" t="s">
        <v>638</v>
      </c>
      <c r="U91" s="350">
        <v>1000</v>
      </c>
      <c r="V91" s="348" t="s">
        <v>631</v>
      </c>
      <c r="W91" s="348" t="s">
        <v>635</v>
      </c>
    </row>
    <row r="92" spans="1:23">
      <c r="A92" s="287" t="s">
        <v>207</v>
      </c>
      <c r="B92" s="357" t="s">
        <v>638</v>
      </c>
      <c r="C92" s="350">
        <v>4000</v>
      </c>
      <c r="D92" s="348" t="s">
        <v>631</v>
      </c>
      <c r="E92" s="348" t="s">
        <v>632</v>
      </c>
      <c r="G92" s="287" t="s">
        <v>179</v>
      </c>
      <c r="H92" s="357" t="s">
        <v>638</v>
      </c>
      <c r="I92" s="350">
        <v>4600</v>
      </c>
      <c r="J92" s="348" t="s">
        <v>631</v>
      </c>
      <c r="K92" s="348" t="s">
        <v>633</v>
      </c>
      <c r="S92" s="287" t="s">
        <v>207</v>
      </c>
      <c r="T92" s="357" t="s">
        <v>638</v>
      </c>
      <c r="U92" s="350">
        <v>1000</v>
      </c>
      <c r="V92" s="348" t="s">
        <v>631</v>
      </c>
      <c r="W92" s="348" t="s">
        <v>635</v>
      </c>
    </row>
    <row r="93" spans="1:23">
      <c r="A93" s="287" t="s">
        <v>224</v>
      </c>
      <c r="B93" s="357" t="s">
        <v>638</v>
      </c>
      <c r="C93" s="350">
        <v>4000</v>
      </c>
      <c r="D93" s="348" t="s">
        <v>631</v>
      </c>
      <c r="E93" s="348" t="s">
        <v>632</v>
      </c>
      <c r="G93" s="287" t="s">
        <v>180</v>
      </c>
      <c r="H93" s="357" t="s">
        <v>638</v>
      </c>
      <c r="I93" s="350">
        <v>4600</v>
      </c>
      <c r="J93" s="348" t="s">
        <v>631</v>
      </c>
      <c r="K93" s="348" t="s">
        <v>633</v>
      </c>
      <c r="S93" s="287" t="s">
        <v>224</v>
      </c>
      <c r="T93" s="357" t="s">
        <v>638</v>
      </c>
      <c r="U93" s="350">
        <v>1000</v>
      </c>
      <c r="V93" s="348" t="s">
        <v>631</v>
      </c>
      <c r="W93" s="348" t="s">
        <v>635</v>
      </c>
    </row>
    <row r="94" spans="1:23">
      <c r="A94" s="287" t="s">
        <v>219</v>
      </c>
      <c r="B94" s="357" t="s">
        <v>638</v>
      </c>
      <c r="C94" s="350">
        <v>4000</v>
      </c>
      <c r="D94" s="348" t="s">
        <v>631</v>
      </c>
      <c r="E94" s="348" t="s">
        <v>632</v>
      </c>
      <c r="G94" s="287" t="s">
        <v>181</v>
      </c>
      <c r="H94" s="357" t="s">
        <v>638</v>
      </c>
      <c r="I94" s="350">
        <v>4600</v>
      </c>
      <c r="J94" s="348" t="s">
        <v>631</v>
      </c>
      <c r="K94" s="348" t="s">
        <v>633</v>
      </c>
      <c r="S94" s="287" t="s">
        <v>219</v>
      </c>
      <c r="T94" s="357" t="s">
        <v>638</v>
      </c>
      <c r="U94" s="350">
        <v>1000</v>
      </c>
      <c r="V94" s="348" t="s">
        <v>631</v>
      </c>
      <c r="W94" s="348" t="s">
        <v>635</v>
      </c>
    </row>
    <row r="95" spans="1:23">
      <c r="A95" s="287" t="s">
        <v>163</v>
      </c>
      <c r="B95" s="357" t="s">
        <v>638</v>
      </c>
      <c r="C95" s="350">
        <v>4000</v>
      </c>
      <c r="D95" s="348" t="s">
        <v>631</v>
      </c>
      <c r="E95" s="348" t="s">
        <v>632</v>
      </c>
      <c r="G95" s="287" t="s">
        <v>182</v>
      </c>
      <c r="H95" s="357" t="s">
        <v>638</v>
      </c>
      <c r="I95" s="350">
        <v>4600</v>
      </c>
      <c r="J95" s="348" t="s">
        <v>631</v>
      </c>
      <c r="K95" s="348" t="s">
        <v>633</v>
      </c>
      <c r="S95" s="287" t="s">
        <v>163</v>
      </c>
      <c r="T95" s="357" t="s">
        <v>638</v>
      </c>
      <c r="U95" s="350">
        <v>1000</v>
      </c>
      <c r="V95" s="348" t="s">
        <v>631</v>
      </c>
      <c r="W95" s="348" t="s">
        <v>635</v>
      </c>
    </row>
    <row r="96" spans="1:23">
      <c r="A96" s="287" t="s">
        <v>164</v>
      </c>
      <c r="B96" s="357" t="s">
        <v>638</v>
      </c>
      <c r="C96" s="350">
        <v>4000</v>
      </c>
      <c r="D96" s="348" t="s">
        <v>631</v>
      </c>
      <c r="E96" s="348" t="s">
        <v>632</v>
      </c>
      <c r="G96" s="287" t="s">
        <v>183</v>
      </c>
      <c r="H96" s="357" t="s">
        <v>638</v>
      </c>
      <c r="I96" s="350">
        <v>4600</v>
      </c>
      <c r="J96" s="348" t="s">
        <v>631</v>
      </c>
      <c r="K96" s="348" t="s">
        <v>633</v>
      </c>
      <c r="S96" s="287" t="s">
        <v>164</v>
      </c>
      <c r="T96" s="357" t="s">
        <v>638</v>
      </c>
      <c r="U96" s="350">
        <v>1000</v>
      </c>
      <c r="V96" s="348" t="s">
        <v>631</v>
      </c>
      <c r="W96" s="348" t="s">
        <v>635</v>
      </c>
    </row>
    <row r="97" spans="1:23">
      <c r="A97" s="287" t="s">
        <v>208</v>
      </c>
      <c r="B97" s="357" t="s">
        <v>638</v>
      </c>
      <c r="C97" s="350">
        <v>4000</v>
      </c>
      <c r="D97" s="348" t="s">
        <v>631</v>
      </c>
      <c r="E97" s="348" t="s">
        <v>632</v>
      </c>
      <c r="G97" s="287" t="s">
        <v>184</v>
      </c>
      <c r="H97" s="357" t="s">
        <v>638</v>
      </c>
      <c r="I97" s="350">
        <v>4600</v>
      </c>
      <c r="J97" s="348" t="s">
        <v>631</v>
      </c>
      <c r="K97" s="348" t="s">
        <v>633</v>
      </c>
      <c r="S97" s="287" t="s">
        <v>208</v>
      </c>
      <c r="T97" s="357" t="s">
        <v>638</v>
      </c>
      <c r="U97" s="350">
        <v>1000</v>
      </c>
      <c r="V97" s="348" t="s">
        <v>631</v>
      </c>
      <c r="W97" s="348" t="s">
        <v>635</v>
      </c>
    </row>
    <row r="98" spans="1:23">
      <c r="A98" s="287" t="s">
        <v>165</v>
      </c>
      <c r="B98" s="357" t="s">
        <v>638</v>
      </c>
      <c r="C98" s="350">
        <v>4000</v>
      </c>
      <c r="D98" s="348" t="s">
        <v>631</v>
      </c>
      <c r="E98" s="348" t="s">
        <v>632</v>
      </c>
      <c r="G98" s="287" t="s">
        <v>210</v>
      </c>
      <c r="H98" s="357" t="s">
        <v>638</v>
      </c>
      <c r="I98" s="350">
        <v>4600</v>
      </c>
      <c r="J98" s="348" t="s">
        <v>631</v>
      </c>
      <c r="K98" s="348" t="s">
        <v>633</v>
      </c>
      <c r="S98" s="287" t="s">
        <v>165</v>
      </c>
      <c r="T98" s="357" t="s">
        <v>638</v>
      </c>
      <c r="U98" s="350">
        <v>1000</v>
      </c>
      <c r="V98" s="348" t="s">
        <v>631</v>
      </c>
      <c r="W98" s="348" t="s">
        <v>635</v>
      </c>
    </row>
    <row r="99" spans="1:23">
      <c r="A99" s="287" t="s">
        <v>166</v>
      </c>
      <c r="B99" s="357" t="s">
        <v>638</v>
      </c>
      <c r="C99" s="350">
        <v>4000</v>
      </c>
      <c r="D99" s="348" t="s">
        <v>631</v>
      </c>
      <c r="E99" s="348" t="s">
        <v>632</v>
      </c>
      <c r="G99" s="287" t="s">
        <v>211</v>
      </c>
      <c r="H99" s="357" t="s">
        <v>638</v>
      </c>
      <c r="I99" s="350">
        <v>4600</v>
      </c>
      <c r="J99" s="348" t="s">
        <v>631</v>
      </c>
      <c r="K99" s="348" t="s">
        <v>633</v>
      </c>
      <c r="S99" s="287" t="s">
        <v>166</v>
      </c>
      <c r="T99" s="357" t="s">
        <v>638</v>
      </c>
      <c r="U99" s="350">
        <v>1000</v>
      </c>
      <c r="V99" s="348" t="s">
        <v>631</v>
      </c>
      <c r="W99" s="348" t="s">
        <v>635</v>
      </c>
    </row>
    <row r="100" spans="1:23">
      <c r="A100" s="287" t="s">
        <v>167</v>
      </c>
      <c r="B100" s="357" t="s">
        <v>638</v>
      </c>
      <c r="C100" s="350">
        <v>4000</v>
      </c>
      <c r="D100" s="348" t="s">
        <v>631</v>
      </c>
      <c r="E100" s="348" t="s">
        <v>632</v>
      </c>
      <c r="G100" s="287" t="s">
        <v>185</v>
      </c>
      <c r="H100" s="357" t="s">
        <v>638</v>
      </c>
      <c r="I100" s="350">
        <v>4600</v>
      </c>
      <c r="J100" s="348" t="s">
        <v>631</v>
      </c>
      <c r="K100" s="348" t="s">
        <v>633</v>
      </c>
      <c r="S100" s="287" t="s">
        <v>167</v>
      </c>
      <c r="T100" s="357" t="s">
        <v>638</v>
      </c>
      <c r="U100" s="350">
        <v>1000</v>
      </c>
      <c r="V100" s="348" t="s">
        <v>631</v>
      </c>
      <c r="W100" s="348" t="s">
        <v>635</v>
      </c>
    </row>
    <row r="101" spans="1:23">
      <c r="A101" s="287" t="s">
        <v>168</v>
      </c>
      <c r="B101" s="357" t="s">
        <v>638</v>
      </c>
      <c r="C101" s="350">
        <v>4000</v>
      </c>
      <c r="D101" s="348" t="s">
        <v>631</v>
      </c>
      <c r="E101" s="348" t="s">
        <v>632</v>
      </c>
      <c r="G101" s="287" t="s">
        <v>186</v>
      </c>
      <c r="H101" s="357" t="s">
        <v>638</v>
      </c>
      <c r="I101" s="350">
        <v>4600</v>
      </c>
      <c r="J101" s="348" t="s">
        <v>631</v>
      </c>
      <c r="K101" s="348" t="s">
        <v>633</v>
      </c>
      <c r="S101" s="287" t="s">
        <v>168</v>
      </c>
      <c r="T101" s="357" t="s">
        <v>638</v>
      </c>
      <c r="U101" s="350">
        <v>1000</v>
      </c>
      <c r="V101" s="348" t="s">
        <v>631</v>
      </c>
      <c r="W101" s="348" t="s">
        <v>635</v>
      </c>
    </row>
    <row r="102" spans="1:23">
      <c r="A102" s="287" t="s">
        <v>169</v>
      </c>
      <c r="B102" s="357" t="s">
        <v>638</v>
      </c>
      <c r="C102" s="350">
        <v>4000</v>
      </c>
      <c r="D102" s="348" t="s">
        <v>631</v>
      </c>
      <c r="E102" s="348" t="s">
        <v>632</v>
      </c>
      <c r="G102" s="287" t="s">
        <v>187</v>
      </c>
      <c r="H102" s="357" t="s">
        <v>638</v>
      </c>
      <c r="I102" s="350">
        <v>4600</v>
      </c>
      <c r="J102" s="348" t="s">
        <v>631</v>
      </c>
      <c r="K102" s="348" t="s">
        <v>633</v>
      </c>
      <c r="S102" s="287" t="s">
        <v>169</v>
      </c>
      <c r="T102" s="357" t="s">
        <v>638</v>
      </c>
      <c r="U102" s="350">
        <v>1000</v>
      </c>
      <c r="V102" s="348" t="s">
        <v>631</v>
      </c>
      <c r="W102" s="348" t="s">
        <v>635</v>
      </c>
    </row>
    <row r="103" spans="1:23">
      <c r="A103" s="287" t="s">
        <v>170</v>
      </c>
      <c r="B103" s="357" t="s">
        <v>638</v>
      </c>
      <c r="C103" s="350">
        <v>4000</v>
      </c>
      <c r="D103" s="348" t="s">
        <v>631</v>
      </c>
      <c r="E103" s="348" t="s">
        <v>632</v>
      </c>
      <c r="G103" s="287" t="s">
        <v>188</v>
      </c>
      <c r="H103" s="357" t="s">
        <v>638</v>
      </c>
      <c r="I103" s="350">
        <v>4600</v>
      </c>
      <c r="J103" s="348" t="s">
        <v>631</v>
      </c>
      <c r="K103" s="348" t="s">
        <v>633</v>
      </c>
      <c r="S103" s="287" t="s">
        <v>170</v>
      </c>
      <c r="T103" s="357" t="s">
        <v>638</v>
      </c>
      <c r="U103" s="350">
        <v>1000</v>
      </c>
      <c r="V103" s="348" t="s">
        <v>631</v>
      </c>
      <c r="W103" s="348" t="s">
        <v>635</v>
      </c>
    </row>
    <row r="104" spans="1:23">
      <c r="A104" s="287" t="s">
        <v>171</v>
      </c>
      <c r="B104" s="357" t="s">
        <v>638</v>
      </c>
      <c r="C104" s="350">
        <v>4000</v>
      </c>
      <c r="D104" s="348" t="s">
        <v>631</v>
      </c>
      <c r="E104" s="348" t="s">
        <v>632</v>
      </c>
      <c r="G104" s="287" t="s">
        <v>189</v>
      </c>
      <c r="H104" s="357" t="s">
        <v>638</v>
      </c>
      <c r="I104" s="350">
        <v>4600</v>
      </c>
      <c r="J104" s="348" t="s">
        <v>631</v>
      </c>
      <c r="K104" s="348" t="s">
        <v>633</v>
      </c>
      <c r="S104" s="287" t="s">
        <v>171</v>
      </c>
      <c r="T104" s="357" t="s">
        <v>638</v>
      </c>
      <c r="U104" s="350">
        <v>1000</v>
      </c>
      <c r="V104" s="348" t="s">
        <v>631</v>
      </c>
      <c r="W104" s="348" t="s">
        <v>635</v>
      </c>
    </row>
    <row r="105" spans="1:23">
      <c r="A105" s="287" t="s">
        <v>172</v>
      </c>
      <c r="B105" s="357" t="s">
        <v>638</v>
      </c>
      <c r="C105" s="350">
        <v>4000</v>
      </c>
      <c r="D105" s="348" t="s">
        <v>631</v>
      </c>
      <c r="E105" s="348" t="s">
        <v>632</v>
      </c>
      <c r="G105" s="287" t="s">
        <v>190</v>
      </c>
      <c r="H105" s="357" t="s">
        <v>638</v>
      </c>
      <c r="I105" s="350">
        <v>4600</v>
      </c>
      <c r="J105" s="348" t="s">
        <v>631</v>
      </c>
      <c r="K105" s="348" t="s">
        <v>633</v>
      </c>
      <c r="S105" s="287" t="s">
        <v>172</v>
      </c>
      <c r="T105" s="357" t="s">
        <v>638</v>
      </c>
      <c r="U105" s="350">
        <v>1000</v>
      </c>
      <c r="V105" s="348" t="s">
        <v>631</v>
      </c>
      <c r="W105" s="348" t="s">
        <v>635</v>
      </c>
    </row>
    <row r="106" spans="1:23">
      <c r="A106" s="287" t="s">
        <v>173</v>
      </c>
      <c r="B106" s="357" t="s">
        <v>638</v>
      </c>
      <c r="C106" s="350">
        <v>4000</v>
      </c>
      <c r="D106" s="348" t="s">
        <v>631</v>
      </c>
      <c r="E106" s="348" t="s">
        <v>632</v>
      </c>
      <c r="G106" s="287" t="s">
        <v>220</v>
      </c>
      <c r="H106" s="357" t="s">
        <v>638</v>
      </c>
      <c r="I106" s="350">
        <v>4600</v>
      </c>
      <c r="J106" s="348" t="s">
        <v>631</v>
      </c>
      <c r="K106" s="348" t="s">
        <v>633</v>
      </c>
      <c r="S106" s="287" t="s">
        <v>173</v>
      </c>
      <c r="T106" s="357" t="s">
        <v>638</v>
      </c>
      <c r="U106" s="350">
        <v>1000</v>
      </c>
      <c r="V106" s="348" t="s">
        <v>631</v>
      </c>
      <c r="W106" s="348" t="s">
        <v>635</v>
      </c>
    </row>
    <row r="107" spans="1:23">
      <c r="A107" s="287" t="s">
        <v>174</v>
      </c>
      <c r="B107" s="357" t="s">
        <v>638</v>
      </c>
      <c r="C107" s="350">
        <v>4000</v>
      </c>
      <c r="D107" s="348" t="s">
        <v>631</v>
      </c>
      <c r="E107" s="348" t="s">
        <v>632</v>
      </c>
      <c r="G107" s="287" t="s">
        <v>191</v>
      </c>
      <c r="H107" s="357" t="s">
        <v>638</v>
      </c>
      <c r="I107" s="350">
        <v>4600</v>
      </c>
      <c r="J107" s="348" t="s">
        <v>631</v>
      </c>
      <c r="K107" s="348" t="s">
        <v>633</v>
      </c>
      <c r="S107" s="287" t="s">
        <v>174</v>
      </c>
      <c r="T107" s="357" t="s">
        <v>638</v>
      </c>
      <c r="U107" s="350">
        <v>1000</v>
      </c>
      <c r="V107" s="348" t="s">
        <v>631</v>
      </c>
      <c r="W107" s="348" t="s">
        <v>635</v>
      </c>
    </row>
    <row r="108" spans="1:23">
      <c r="A108" s="287" t="s">
        <v>209</v>
      </c>
      <c r="B108" s="357" t="s">
        <v>638</v>
      </c>
      <c r="C108" s="350">
        <v>4000</v>
      </c>
      <c r="D108" s="348" t="s">
        <v>631</v>
      </c>
      <c r="E108" s="348" t="s">
        <v>632</v>
      </c>
      <c r="G108" s="287" t="s">
        <v>192</v>
      </c>
      <c r="H108" s="357" t="s">
        <v>638</v>
      </c>
      <c r="I108" s="350">
        <v>4600</v>
      </c>
      <c r="J108" s="348" t="s">
        <v>631</v>
      </c>
      <c r="K108" s="348" t="s">
        <v>633</v>
      </c>
      <c r="S108" s="287" t="s">
        <v>209</v>
      </c>
      <c r="T108" s="357" t="s">
        <v>638</v>
      </c>
      <c r="U108" s="350">
        <v>1000</v>
      </c>
      <c r="V108" s="348" t="s">
        <v>631</v>
      </c>
      <c r="W108" s="348" t="s">
        <v>635</v>
      </c>
    </row>
    <row r="109" spans="1:23">
      <c r="A109" s="287" t="s">
        <v>175</v>
      </c>
      <c r="B109" s="357" t="s">
        <v>638</v>
      </c>
      <c r="C109" s="350">
        <v>4000</v>
      </c>
      <c r="D109" s="348" t="s">
        <v>631</v>
      </c>
      <c r="E109" s="348" t="s">
        <v>632</v>
      </c>
      <c r="G109" s="287" t="s">
        <v>193</v>
      </c>
      <c r="H109" s="357" t="s">
        <v>638</v>
      </c>
      <c r="I109" s="350">
        <v>4600</v>
      </c>
      <c r="J109" s="348" t="s">
        <v>631</v>
      </c>
      <c r="K109" s="348" t="s">
        <v>633</v>
      </c>
      <c r="S109" s="287" t="s">
        <v>175</v>
      </c>
      <c r="T109" s="357" t="s">
        <v>638</v>
      </c>
      <c r="U109" s="350">
        <v>1000</v>
      </c>
      <c r="V109" s="348" t="s">
        <v>631</v>
      </c>
      <c r="W109" s="348" t="s">
        <v>635</v>
      </c>
    </row>
    <row r="110" spans="1:23">
      <c r="A110" s="287" t="s">
        <v>176</v>
      </c>
      <c r="B110" s="357" t="s">
        <v>638</v>
      </c>
      <c r="C110" s="350">
        <v>4000</v>
      </c>
      <c r="D110" s="348" t="s">
        <v>631</v>
      </c>
      <c r="E110" s="348" t="s">
        <v>632</v>
      </c>
      <c r="G110" s="287" t="s">
        <v>194</v>
      </c>
      <c r="H110" s="357" t="s">
        <v>638</v>
      </c>
      <c r="I110" s="350">
        <v>4600</v>
      </c>
      <c r="J110" s="348" t="s">
        <v>631</v>
      </c>
      <c r="K110" s="348" t="s">
        <v>633</v>
      </c>
      <c r="S110" s="287" t="s">
        <v>176</v>
      </c>
      <c r="T110" s="357" t="s">
        <v>638</v>
      </c>
      <c r="U110" s="350">
        <v>1000</v>
      </c>
      <c r="V110" s="348" t="s">
        <v>631</v>
      </c>
      <c r="W110" s="348" t="s">
        <v>635</v>
      </c>
    </row>
    <row r="111" spans="1:23">
      <c r="A111" s="287" t="s">
        <v>177</v>
      </c>
      <c r="B111" s="357" t="s">
        <v>638</v>
      </c>
      <c r="C111" s="350">
        <v>4000</v>
      </c>
      <c r="D111" s="348" t="s">
        <v>631</v>
      </c>
      <c r="E111" s="348" t="s">
        <v>632</v>
      </c>
      <c r="G111" s="287" t="s">
        <v>212</v>
      </c>
      <c r="H111" s="357" t="s">
        <v>638</v>
      </c>
      <c r="I111" s="350">
        <v>4600</v>
      </c>
      <c r="J111" s="348" t="s">
        <v>631</v>
      </c>
      <c r="K111" s="348" t="s">
        <v>633</v>
      </c>
      <c r="S111" s="287" t="s">
        <v>177</v>
      </c>
      <c r="T111" s="357" t="s">
        <v>638</v>
      </c>
      <c r="U111" s="350">
        <v>1000</v>
      </c>
      <c r="V111" s="348" t="s">
        <v>631</v>
      </c>
      <c r="W111" s="348" t="s">
        <v>635</v>
      </c>
    </row>
    <row r="112" spans="1:23">
      <c r="A112" s="287" t="s">
        <v>178</v>
      </c>
      <c r="B112" s="357" t="s">
        <v>638</v>
      </c>
      <c r="C112" s="350">
        <v>4000</v>
      </c>
      <c r="D112" s="348" t="s">
        <v>631</v>
      </c>
      <c r="E112" s="348" t="s">
        <v>632</v>
      </c>
      <c r="G112" s="287" t="s">
        <v>195</v>
      </c>
      <c r="H112" s="357" t="s">
        <v>638</v>
      </c>
      <c r="I112" s="350">
        <v>4600</v>
      </c>
      <c r="J112" s="348" t="s">
        <v>631</v>
      </c>
      <c r="K112" s="348" t="s">
        <v>633</v>
      </c>
      <c r="S112" s="287" t="s">
        <v>178</v>
      </c>
      <c r="T112" s="357" t="s">
        <v>638</v>
      </c>
      <c r="U112" s="350">
        <v>1000</v>
      </c>
      <c r="V112" s="348" t="s">
        <v>631</v>
      </c>
      <c r="W112" s="348" t="s">
        <v>635</v>
      </c>
    </row>
    <row r="113" spans="1:23">
      <c r="A113" s="287" t="s">
        <v>179</v>
      </c>
      <c r="B113" s="357" t="s">
        <v>638</v>
      </c>
      <c r="C113" s="350">
        <v>4000</v>
      </c>
      <c r="D113" s="348" t="s">
        <v>631</v>
      </c>
      <c r="E113" s="348" t="s">
        <v>632</v>
      </c>
      <c r="G113" s="287" t="s">
        <v>196</v>
      </c>
      <c r="H113" s="357" t="s">
        <v>638</v>
      </c>
      <c r="I113" s="350">
        <v>4600</v>
      </c>
      <c r="J113" s="348" t="s">
        <v>631</v>
      </c>
      <c r="K113" s="348" t="s">
        <v>633</v>
      </c>
      <c r="S113" s="287" t="s">
        <v>179</v>
      </c>
      <c r="T113" s="357" t="s">
        <v>638</v>
      </c>
      <c r="U113" s="350">
        <v>1000</v>
      </c>
      <c r="V113" s="348" t="s">
        <v>631</v>
      </c>
      <c r="W113" s="348" t="s">
        <v>635</v>
      </c>
    </row>
    <row r="114" spans="1:23">
      <c r="A114" s="287" t="s">
        <v>180</v>
      </c>
      <c r="B114" s="357" t="s">
        <v>638</v>
      </c>
      <c r="C114" s="350">
        <v>4000</v>
      </c>
      <c r="D114" s="348" t="s">
        <v>631</v>
      </c>
      <c r="E114" s="348" t="s">
        <v>632</v>
      </c>
      <c r="G114" s="287" t="s">
        <v>221</v>
      </c>
      <c r="H114" s="357" t="s">
        <v>638</v>
      </c>
      <c r="I114" s="350">
        <v>4600</v>
      </c>
      <c r="J114" s="348" t="s">
        <v>631</v>
      </c>
      <c r="K114" s="348" t="s">
        <v>633</v>
      </c>
      <c r="S114" s="287" t="s">
        <v>180</v>
      </c>
      <c r="T114" s="357" t="s">
        <v>638</v>
      </c>
      <c r="U114" s="350">
        <v>1000</v>
      </c>
      <c r="V114" s="348" t="s">
        <v>631</v>
      </c>
      <c r="W114" s="348" t="s">
        <v>635</v>
      </c>
    </row>
    <row r="115" spans="1:23">
      <c r="A115" s="287" t="s">
        <v>181</v>
      </c>
      <c r="B115" s="357" t="s">
        <v>638</v>
      </c>
      <c r="C115" s="350">
        <v>4000</v>
      </c>
      <c r="D115" s="348" t="s">
        <v>631</v>
      </c>
      <c r="E115" s="348" t="s">
        <v>632</v>
      </c>
      <c r="G115" s="287" t="s">
        <v>228</v>
      </c>
      <c r="H115" s="357" t="s">
        <v>638</v>
      </c>
      <c r="I115" s="350">
        <v>4600</v>
      </c>
      <c r="J115" s="348" t="s">
        <v>631</v>
      </c>
      <c r="K115" s="348" t="s">
        <v>633</v>
      </c>
      <c r="S115" s="287" t="s">
        <v>181</v>
      </c>
      <c r="T115" s="357" t="s">
        <v>638</v>
      </c>
      <c r="U115" s="350">
        <v>1000</v>
      </c>
      <c r="V115" s="348" t="s">
        <v>631</v>
      </c>
      <c r="W115" s="348" t="s">
        <v>635</v>
      </c>
    </row>
    <row r="116" spans="1:23">
      <c r="A116" s="287" t="s">
        <v>182</v>
      </c>
      <c r="B116" s="357" t="s">
        <v>638</v>
      </c>
      <c r="C116" s="350">
        <v>4000</v>
      </c>
      <c r="D116" s="348" t="s">
        <v>631</v>
      </c>
      <c r="E116" s="348" t="s">
        <v>632</v>
      </c>
      <c r="G116" s="287" t="s">
        <v>229</v>
      </c>
      <c r="H116" s="357" t="s">
        <v>638</v>
      </c>
      <c r="I116" s="350">
        <v>4600</v>
      </c>
      <c r="J116" s="348" t="s">
        <v>631</v>
      </c>
      <c r="K116" s="348" t="s">
        <v>633</v>
      </c>
      <c r="S116" s="287" t="s">
        <v>182</v>
      </c>
      <c r="T116" s="357" t="s">
        <v>638</v>
      </c>
      <c r="U116" s="350">
        <v>1000</v>
      </c>
      <c r="V116" s="348" t="s">
        <v>631</v>
      </c>
      <c r="W116" s="348" t="s">
        <v>635</v>
      </c>
    </row>
    <row r="117" spans="1:23">
      <c r="A117" s="287" t="s">
        <v>183</v>
      </c>
      <c r="B117" s="357" t="s">
        <v>638</v>
      </c>
      <c r="C117" s="350">
        <v>4000</v>
      </c>
      <c r="D117" s="348" t="s">
        <v>631</v>
      </c>
      <c r="E117" s="348" t="s">
        <v>632</v>
      </c>
      <c r="G117" s="287" t="s">
        <v>230</v>
      </c>
      <c r="H117" s="357" t="s">
        <v>638</v>
      </c>
      <c r="I117" s="350">
        <v>4600</v>
      </c>
      <c r="J117" s="348" t="s">
        <v>631</v>
      </c>
      <c r="K117" s="348" t="s">
        <v>633</v>
      </c>
      <c r="S117" s="287" t="s">
        <v>183</v>
      </c>
      <c r="T117" s="357" t="s">
        <v>638</v>
      </c>
      <c r="U117" s="350">
        <v>1000</v>
      </c>
      <c r="V117" s="348" t="s">
        <v>631</v>
      </c>
      <c r="W117" s="348" t="s">
        <v>635</v>
      </c>
    </row>
    <row r="118" spans="1:23">
      <c r="A118" s="287" t="s">
        <v>184</v>
      </c>
      <c r="B118" s="357" t="s">
        <v>638</v>
      </c>
      <c r="C118" s="350">
        <v>4000</v>
      </c>
      <c r="D118" s="348" t="s">
        <v>631</v>
      </c>
      <c r="E118" s="348" t="s">
        <v>632</v>
      </c>
      <c r="G118" s="287" t="s">
        <v>348</v>
      </c>
      <c r="H118" s="357" t="s">
        <v>638</v>
      </c>
      <c r="I118" s="350">
        <v>4600</v>
      </c>
      <c r="J118" s="348" t="s">
        <v>631</v>
      </c>
      <c r="K118" s="348" t="s">
        <v>633</v>
      </c>
      <c r="S118" s="287" t="s">
        <v>184</v>
      </c>
      <c r="T118" s="357" t="s">
        <v>638</v>
      </c>
      <c r="U118" s="350">
        <v>1000</v>
      </c>
      <c r="V118" s="348" t="s">
        <v>631</v>
      </c>
      <c r="W118" s="348" t="s">
        <v>635</v>
      </c>
    </row>
    <row r="119" spans="1:23">
      <c r="A119" s="287" t="s">
        <v>210</v>
      </c>
      <c r="B119" s="357" t="s">
        <v>638</v>
      </c>
      <c r="C119" s="350">
        <v>4000</v>
      </c>
      <c r="D119" s="348" t="s">
        <v>631</v>
      </c>
      <c r="E119" s="348" t="s">
        <v>632</v>
      </c>
      <c r="G119" s="287" t="s">
        <v>349</v>
      </c>
      <c r="H119" s="357" t="s">
        <v>638</v>
      </c>
      <c r="I119" s="350">
        <v>4600</v>
      </c>
      <c r="J119" s="348" t="s">
        <v>631</v>
      </c>
      <c r="K119" s="348" t="s">
        <v>633</v>
      </c>
      <c r="S119" s="287" t="s">
        <v>210</v>
      </c>
      <c r="T119" s="357" t="s">
        <v>638</v>
      </c>
      <c r="U119" s="350">
        <v>1000</v>
      </c>
      <c r="V119" s="348" t="s">
        <v>631</v>
      </c>
      <c r="W119" s="348" t="s">
        <v>635</v>
      </c>
    </row>
    <row r="120" spans="1:23">
      <c r="A120" s="287" t="s">
        <v>211</v>
      </c>
      <c r="B120" s="357" t="s">
        <v>638</v>
      </c>
      <c r="C120" s="350">
        <v>4000</v>
      </c>
      <c r="D120" s="348" t="s">
        <v>631</v>
      </c>
      <c r="E120" s="348" t="s">
        <v>632</v>
      </c>
      <c r="G120" s="287" t="s">
        <v>350</v>
      </c>
      <c r="H120" s="357" t="s">
        <v>638</v>
      </c>
      <c r="I120" s="350">
        <v>4600</v>
      </c>
      <c r="J120" s="348" t="s">
        <v>631</v>
      </c>
      <c r="K120" s="348" t="s">
        <v>633</v>
      </c>
      <c r="S120" s="287" t="s">
        <v>211</v>
      </c>
      <c r="T120" s="357" t="s">
        <v>638</v>
      </c>
      <c r="U120" s="350">
        <v>1000</v>
      </c>
      <c r="V120" s="348" t="s">
        <v>631</v>
      </c>
      <c r="W120" s="348" t="s">
        <v>635</v>
      </c>
    </row>
    <row r="121" spans="1:23">
      <c r="A121" s="287" t="s">
        <v>185</v>
      </c>
      <c r="B121" s="357" t="s">
        <v>638</v>
      </c>
      <c r="C121" s="350">
        <v>4000</v>
      </c>
      <c r="D121" s="348" t="s">
        <v>631</v>
      </c>
      <c r="E121" s="348" t="s">
        <v>632</v>
      </c>
      <c r="G121" s="287" t="s">
        <v>351</v>
      </c>
      <c r="H121" s="357" t="s">
        <v>638</v>
      </c>
      <c r="I121" s="350">
        <v>4600</v>
      </c>
      <c r="J121" s="348" t="s">
        <v>631</v>
      </c>
      <c r="K121" s="348" t="s">
        <v>633</v>
      </c>
      <c r="S121" s="287" t="s">
        <v>185</v>
      </c>
      <c r="T121" s="357" t="s">
        <v>638</v>
      </c>
      <c r="U121" s="350">
        <v>1000</v>
      </c>
      <c r="V121" s="348" t="s">
        <v>631</v>
      </c>
      <c r="W121" s="348" t="s">
        <v>635</v>
      </c>
    </row>
    <row r="122" spans="1:23">
      <c r="A122" s="287" t="s">
        <v>186</v>
      </c>
      <c r="B122" s="357" t="s">
        <v>638</v>
      </c>
      <c r="C122" s="350">
        <v>4000</v>
      </c>
      <c r="D122" s="348" t="s">
        <v>631</v>
      </c>
      <c r="E122" s="348" t="s">
        <v>632</v>
      </c>
      <c r="G122" s="287" t="s">
        <v>352</v>
      </c>
      <c r="H122" s="357" t="s">
        <v>638</v>
      </c>
      <c r="I122" s="350">
        <v>4600</v>
      </c>
      <c r="J122" s="348" t="s">
        <v>631</v>
      </c>
      <c r="K122" s="348" t="s">
        <v>633</v>
      </c>
      <c r="S122" s="287" t="s">
        <v>186</v>
      </c>
      <c r="T122" s="357" t="s">
        <v>638</v>
      </c>
      <c r="U122" s="350">
        <v>1000</v>
      </c>
      <c r="V122" s="348" t="s">
        <v>631</v>
      </c>
      <c r="W122" s="348" t="s">
        <v>635</v>
      </c>
    </row>
    <row r="123" spans="1:23">
      <c r="A123" s="287" t="s">
        <v>187</v>
      </c>
      <c r="B123" s="357" t="s">
        <v>638</v>
      </c>
      <c r="C123" s="350">
        <v>4000</v>
      </c>
      <c r="D123" s="348" t="s">
        <v>631</v>
      </c>
      <c r="E123" s="348" t="s">
        <v>632</v>
      </c>
      <c r="G123" s="287" t="s">
        <v>353</v>
      </c>
      <c r="H123" s="357" t="s">
        <v>638</v>
      </c>
      <c r="I123" s="350">
        <v>4600</v>
      </c>
      <c r="J123" s="348" t="s">
        <v>631</v>
      </c>
      <c r="K123" s="348" t="s">
        <v>633</v>
      </c>
      <c r="S123" s="287" t="s">
        <v>187</v>
      </c>
      <c r="T123" s="357" t="s">
        <v>638</v>
      </c>
      <c r="U123" s="350">
        <v>1000</v>
      </c>
      <c r="V123" s="348" t="s">
        <v>631</v>
      </c>
      <c r="W123" s="348" t="s">
        <v>635</v>
      </c>
    </row>
    <row r="124" spans="1:23">
      <c r="A124" s="287" t="s">
        <v>188</v>
      </c>
      <c r="B124" s="357" t="s">
        <v>638</v>
      </c>
      <c r="C124" s="350">
        <v>4000</v>
      </c>
      <c r="D124" s="348" t="s">
        <v>631</v>
      </c>
      <c r="E124" s="348" t="s">
        <v>632</v>
      </c>
      <c r="G124" s="287" t="s">
        <v>354</v>
      </c>
      <c r="H124" s="357" t="s">
        <v>638</v>
      </c>
      <c r="I124" s="350">
        <v>4600</v>
      </c>
      <c r="J124" s="348" t="s">
        <v>631</v>
      </c>
      <c r="K124" s="348" t="s">
        <v>633</v>
      </c>
      <c r="S124" s="287" t="s">
        <v>188</v>
      </c>
      <c r="T124" s="357" t="s">
        <v>638</v>
      </c>
      <c r="U124" s="350">
        <v>1000</v>
      </c>
      <c r="V124" s="348" t="s">
        <v>631</v>
      </c>
      <c r="W124" s="348" t="s">
        <v>635</v>
      </c>
    </row>
    <row r="125" spans="1:23">
      <c r="A125" s="287" t="s">
        <v>189</v>
      </c>
      <c r="B125" s="357" t="s">
        <v>638</v>
      </c>
      <c r="C125" s="350">
        <v>4000</v>
      </c>
      <c r="D125" s="348" t="s">
        <v>631</v>
      </c>
      <c r="E125" s="348" t="s">
        <v>632</v>
      </c>
      <c r="G125" s="287" t="s">
        <v>355</v>
      </c>
      <c r="H125" s="357" t="s">
        <v>638</v>
      </c>
      <c r="I125" s="350">
        <v>4600</v>
      </c>
      <c r="J125" s="348" t="s">
        <v>631</v>
      </c>
      <c r="K125" s="348" t="s">
        <v>633</v>
      </c>
      <c r="S125" s="287" t="s">
        <v>189</v>
      </c>
      <c r="T125" s="357" t="s">
        <v>638</v>
      </c>
      <c r="U125" s="350">
        <v>1000</v>
      </c>
      <c r="V125" s="348" t="s">
        <v>631</v>
      </c>
      <c r="W125" s="348" t="s">
        <v>635</v>
      </c>
    </row>
    <row r="126" spans="1:23">
      <c r="A126" s="287" t="s">
        <v>190</v>
      </c>
      <c r="B126" s="357" t="s">
        <v>638</v>
      </c>
      <c r="C126" s="350">
        <v>4000</v>
      </c>
      <c r="D126" s="348" t="s">
        <v>631</v>
      </c>
      <c r="E126" s="348" t="s">
        <v>632</v>
      </c>
      <c r="G126" s="287" t="s">
        <v>356</v>
      </c>
      <c r="H126" s="357" t="s">
        <v>638</v>
      </c>
      <c r="I126" s="350">
        <v>4600</v>
      </c>
      <c r="J126" s="348" t="s">
        <v>631</v>
      </c>
      <c r="K126" s="348" t="s">
        <v>633</v>
      </c>
      <c r="S126" s="287" t="s">
        <v>190</v>
      </c>
      <c r="T126" s="357" t="s">
        <v>638</v>
      </c>
      <c r="U126" s="350">
        <v>1000</v>
      </c>
      <c r="V126" s="348" t="s">
        <v>631</v>
      </c>
      <c r="W126" s="348" t="s">
        <v>635</v>
      </c>
    </row>
    <row r="127" spans="1:23">
      <c r="A127" s="287" t="s">
        <v>220</v>
      </c>
      <c r="B127" s="357" t="s">
        <v>638</v>
      </c>
      <c r="C127" s="350">
        <v>4000</v>
      </c>
      <c r="D127" s="348" t="s">
        <v>631</v>
      </c>
      <c r="E127" s="348" t="s">
        <v>632</v>
      </c>
      <c r="G127" s="287" t="s">
        <v>357</v>
      </c>
      <c r="H127" s="357" t="s">
        <v>638</v>
      </c>
      <c r="I127" s="350">
        <v>4600</v>
      </c>
      <c r="J127" s="348" t="s">
        <v>631</v>
      </c>
      <c r="K127" s="348" t="s">
        <v>633</v>
      </c>
      <c r="S127" s="287" t="s">
        <v>220</v>
      </c>
      <c r="T127" s="357" t="s">
        <v>638</v>
      </c>
      <c r="U127" s="350">
        <v>1000</v>
      </c>
      <c r="V127" s="348" t="s">
        <v>631</v>
      </c>
      <c r="W127" s="348" t="s">
        <v>635</v>
      </c>
    </row>
    <row r="128" spans="1:23">
      <c r="A128" s="287" t="s">
        <v>191</v>
      </c>
      <c r="B128" s="357" t="s">
        <v>638</v>
      </c>
      <c r="C128" s="350">
        <v>4000</v>
      </c>
      <c r="D128" s="348" t="s">
        <v>631</v>
      </c>
      <c r="E128" s="348" t="s">
        <v>632</v>
      </c>
      <c r="G128" s="287" t="s">
        <v>358</v>
      </c>
      <c r="H128" s="357" t="s">
        <v>638</v>
      </c>
      <c r="I128" s="350">
        <v>4600</v>
      </c>
      <c r="J128" s="348" t="s">
        <v>631</v>
      </c>
      <c r="K128" s="348" t="s">
        <v>633</v>
      </c>
      <c r="S128" s="287" t="s">
        <v>191</v>
      </c>
      <c r="T128" s="357" t="s">
        <v>638</v>
      </c>
      <c r="U128" s="350">
        <v>1000</v>
      </c>
      <c r="V128" s="348" t="s">
        <v>631</v>
      </c>
      <c r="W128" s="348" t="s">
        <v>635</v>
      </c>
    </row>
    <row r="129" spans="1:23">
      <c r="A129" s="287" t="s">
        <v>192</v>
      </c>
      <c r="B129" s="357" t="s">
        <v>638</v>
      </c>
      <c r="C129" s="350">
        <v>4000</v>
      </c>
      <c r="D129" s="348" t="s">
        <v>631</v>
      </c>
      <c r="E129" s="348" t="s">
        <v>632</v>
      </c>
      <c r="G129" s="287" t="s">
        <v>359</v>
      </c>
      <c r="H129" s="357" t="s">
        <v>638</v>
      </c>
      <c r="I129" s="350">
        <v>4600</v>
      </c>
      <c r="J129" s="348" t="s">
        <v>631</v>
      </c>
      <c r="K129" s="348" t="s">
        <v>633</v>
      </c>
      <c r="S129" s="287" t="s">
        <v>192</v>
      </c>
      <c r="T129" s="357" t="s">
        <v>638</v>
      </c>
      <c r="U129" s="350">
        <v>1000</v>
      </c>
      <c r="V129" s="348" t="s">
        <v>631</v>
      </c>
      <c r="W129" s="348" t="s">
        <v>635</v>
      </c>
    </row>
    <row r="130" spans="1:23">
      <c r="A130" s="287" t="s">
        <v>193</v>
      </c>
      <c r="B130" s="357" t="s">
        <v>638</v>
      </c>
      <c r="C130" s="350">
        <v>4000</v>
      </c>
      <c r="D130" s="348" t="s">
        <v>631</v>
      </c>
      <c r="E130" s="348" t="s">
        <v>632</v>
      </c>
      <c r="G130" s="287" t="s">
        <v>360</v>
      </c>
      <c r="H130" s="357" t="s">
        <v>638</v>
      </c>
      <c r="I130" s="350">
        <v>4600</v>
      </c>
      <c r="J130" s="348" t="s">
        <v>631</v>
      </c>
      <c r="K130" s="348" t="s">
        <v>633</v>
      </c>
      <c r="S130" s="287" t="s">
        <v>193</v>
      </c>
      <c r="T130" s="357" t="s">
        <v>638</v>
      </c>
      <c r="U130" s="350">
        <v>1000</v>
      </c>
      <c r="V130" s="348" t="s">
        <v>631</v>
      </c>
      <c r="W130" s="348" t="s">
        <v>635</v>
      </c>
    </row>
    <row r="131" spans="1:23">
      <c r="A131" s="287" t="s">
        <v>194</v>
      </c>
      <c r="B131" s="357" t="s">
        <v>638</v>
      </c>
      <c r="C131" s="350">
        <v>4000</v>
      </c>
      <c r="D131" s="348" t="s">
        <v>631</v>
      </c>
      <c r="E131" s="348" t="s">
        <v>632</v>
      </c>
      <c r="G131" s="287" t="s">
        <v>361</v>
      </c>
      <c r="H131" s="357" t="s">
        <v>638</v>
      </c>
      <c r="I131" s="350">
        <v>4600</v>
      </c>
      <c r="J131" s="348" t="s">
        <v>631</v>
      </c>
      <c r="K131" s="348" t="s">
        <v>633</v>
      </c>
      <c r="S131" s="287" t="s">
        <v>194</v>
      </c>
      <c r="T131" s="357" t="s">
        <v>638</v>
      </c>
      <c r="U131" s="350">
        <v>1000</v>
      </c>
      <c r="V131" s="348" t="s">
        <v>631</v>
      </c>
      <c r="W131" s="348" t="s">
        <v>635</v>
      </c>
    </row>
    <row r="132" spans="1:23">
      <c r="A132" s="287" t="s">
        <v>212</v>
      </c>
      <c r="B132" s="357" t="s">
        <v>638</v>
      </c>
      <c r="C132" s="350">
        <v>4000</v>
      </c>
      <c r="D132" s="348" t="s">
        <v>631</v>
      </c>
      <c r="E132" s="348" t="s">
        <v>632</v>
      </c>
      <c r="G132" s="287" t="s">
        <v>231</v>
      </c>
      <c r="H132" s="357" t="s">
        <v>638</v>
      </c>
      <c r="I132" s="350">
        <v>4600</v>
      </c>
      <c r="J132" s="348" t="s">
        <v>631</v>
      </c>
      <c r="K132" s="348" t="s">
        <v>633</v>
      </c>
      <c r="S132" s="287" t="s">
        <v>212</v>
      </c>
      <c r="T132" s="357" t="s">
        <v>638</v>
      </c>
      <c r="U132" s="350">
        <v>1000</v>
      </c>
      <c r="V132" s="348" t="s">
        <v>631</v>
      </c>
      <c r="W132" s="348" t="s">
        <v>635</v>
      </c>
    </row>
    <row r="133" spans="1:23">
      <c r="A133" s="287" t="s">
        <v>195</v>
      </c>
      <c r="B133" s="357" t="s">
        <v>638</v>
      </c>
      <c r="C133" s="350">
        <v>4000</v>
      </c>
      <c r="D133" s="348" t="s">
        <v>631</v>
      </c>
      <c r="E133" s="348" t="s">
        <v>632</v>
      </c>
      <c r="G133" s="287" t="s">
        <v>232</v>
      </c>
      <c r="H133" s="357" t="s">
        <v>638</v>
      </c>
      <c r="I133" s="350">
        <v>4600</v>
      </c>
      <c r="J133" s="348" t="s">
        <v>631</v>
      </c>
      <c r="K133" s="348" t="s">
        <v>633</v>
      </c>
      <c r="S133" s="287" t="s">
        <v>195</v>
      </c>
      <c r="T133" s="357" t="s">
        <v>638</v>
      </c>
      <c r="U133" s="350">
        <v>1000</v>
      </c>
      <c r="V133" s="348" t="s">
        <v>631</v>
      </c>
      <c r="W133" s="348" t="s">
        <v>635</v>
      </c>
    </row>
    <row r="134" spans="1:23">
      <c r="A134" s="287" t="s">
        <v>196</v>
      </c>
      <c r="B134" s="357" t="s">
        <v>638</v>
      </c>
      <c r="C134" s="350">
        <v>4000</v>
      </c>
      <c r="D134" s="348" t="s">
        <v>631</v>
      </c>
      <c r="E134" s="348" t="s">
        <v>632</v>
      </c>
      <c r="G134" s="287" t="s">
        <v>233</v>
      </c>
      <c r="H134" s="357" t="s">
        <v>638</v>
      </c>
      <c r="I134" s="350">
        <v>4600</v>
      </c>
      <c r="J134" s="348" t="s">
        <v>631</v>
      </c>
      <c r="K134" s="348" t="s">
        <v>633</v>
      </c>
      <c r="S134" s="287" t="s">
        <v>196</v>
      </c>
      <c r="T134" s="357" t="s">
        <v>638</v>
      </c>
      <c r="U134" s="350">
        <v>1000</v>
      </c>
      <c r="V134" s="348" t="s">
        <v>631</v>
      </c>
      <c r="W134" s="348" t="s">
        <v>635</v>
      </c>
    </row>
    <row r="135" spans="1:23">
      <c r="A135" s="287" t="s">
        <v>221</v>
      </c>
      <c r="B135" s="357" t="s">
        <v>638</v>
      </c>
      <c r="C135" s="350">
        <v>4000</v>
      </c>
      <c r="D135" s="348" t="s">
        <v>631</v>
      </c>
      <c r="E135" s="348" t="s">
        <v>632</v>
      </c>
      <c r="G135" s="287" t="s">
        <v>234</v>
      </c>
      <c r="H135" s="357" t="s">
        <v>638</v>
      </c>
      <c r="I135" s="350">
        <v>4600</v>
      </c>
      <c r="J135" s="348" t="s">
        <v>631</v>
      </c>
      <c r="K135" s="348" t="s">
        <v>633</v>
      </c>
      <c r="S135" s="287" t="s">
        <v>221</v>
      </c>
      <c r="T135" s="357" t="s">
        <v>638</v>
      </c>
      <c r="U135" s="350">
        <v>1000</v>
      </c>
      <c r="V135" s="348" t="s">
        <v>631</v>
      </c>
      <c r="W135" s="348" t="s">
        <v>635</v>
      </c>
    </row>
    <row r="136" spans="1:23">
      <c r="A136" s="287" t="s">
        <v>100</v>
      </c>
      <c r="B136" s="357" t="s">
        <v>638</v>
      </c>
      <c r="C136" s="350">
        <v>4000</v>
      </c>
      <c r="D136" s="348" t="s">
        <v>631</v>
      </c>
      <c r="E136" s="348" t="s">
        <v>632</v>
      </c>
      <c r="G136" s="287" t="s">
        <v>235</v>
      </c>
      <c r="H136" s="357" t="s">
        <v>638</v>
      </c>
      <c r="I136" s="350">
        <v>4600</v>
      </c>
      <c r="J136" s="348" t="s">
        <v>631</v>
      </c>
      <c r="K136" s="348" t="s">
        <v>633</v>
      </c>
      <c r="S136" s="287" t="s">
        <v>100</v>
      </c>
      <c r="T136" s="357" t="s">
        <v>638</v>
      </c>
      <c r="U136" s="350">
        <v>1000</v>
      </c>
      <c r="V136" s="348" t="s">
        <v>631</v>
      </c>
      <c r="W136" s="348" t="s">
        <v>635</v>
      </c>
    </row>
    <row r="137" spans="1:23">
      <c r="A137" s="287" t="s">
        <v>101</v>
      </c>
      <c r="B137" s="357" t="s">
        <v>638</v>
      </c>
      <c r="C137" s="350">
        <v>4000</v>
      </c>
      <c r="D137" s="348" t="s">
        <v>631</v>
      </c>
      <c r="E137" s="348" t="s">
        <v>632</v>
      </c>
      <c r="G137" s="287" t="s">
        <v>236</v>
      </c>
      <c r="H137" s="357" t="s">
        <v>638</v>
      </c>
      <c r="I137" s="350">
        <v>4600</v>
      </c>
      <c r="J137" s="348" t="s">
        <v>631</v>
      </c>
      <c r="K137" s="348" t="s">
        <v>633</v>
      </c>
      <c r="S137" s="287" t="s">
        <v>101</v>
      </c>
      <c r="T137" s="357" t="s">
        <v>638</v>
      </c>
      <c r="U137" s="350">
        <v>1000</v>
      </c>
      <c r="V137" s="348" t="s">
        <v>631</v>
      </c>
      <c r="W137" s="348" t="s">
        <v>635</v>
      </c>
    </row>
    <row r="138" spans="1:23">
      <c r="A138" s="287" t="s">
        <v>102</v>
      </c>
      <c r="B138" s="357" t="s">
        <v>638</v>
      </c>
      <c r="C138" s="350">
        <v>4000</v>
      </c>
      <c r="D138" s="348" t="s">
        <v>631</v>
      </c>
      <c r="E138" s="348" t="s">
        <v>632</v>
      </c>
      <c r="G138" s="287" t="s">
        <v>237</v>
      </c>
      <c r="H138" s="357" t="s">
        <v>638</v>
      </c>
      <c r="I138" s="350">
        <v>4600</v>
      </c>
      <c r="J138" s="348" t="s">
        <v>631</v>
      </c>
      <c r="K138" s="348" t="s">
        <v>633</v>
      </c>
      <c r="S138" s="287" t="s">
        <v>102</v>
      </c>
      <c r="T138" s="357" t="s">
        <v>638</v>
      </c>
      <c r="U138" s="350">
        <v>1000</v>
      </c>
      <c r="V138" s="348" t="s">
        <v>631</v>
      </c>
      <c r="W138" s="348" t="s">
        <v>635</v>
      </c>
    </row>
    <row r="139" spans="1:23">
      <c r="A139" s="287" t="s">
        <v>103</v>
      </c>
      <c r="B139" s="357" t="s">
        <v>638</v>
      </c>
      <c r="C139" s="350">
        <v>4000</v>
      </c>
      <c r="D139" s="348" t="s">
        <v>631</v>
      </c>
      <c r="E139" s="348" t="s">
        <v>632</v>
      </c>
      <c r="G139" s="287" t="s">
        <v>362</v>
      </c>
      <c r="H139" s="357" t="s">
        <v>638</v>
      </c>
      <c r="I139" s="350">
        <v>4600</v>
      </c>
      <c r="J139" s="348" t="s">
        <v>631</v>
      </c>
      <c r="K139" s="348" t="s">
        <v>633</v>
      </c>
      <c r="S139" s="287" t="s">
        <v>103</v>
      </c>
      <c r="T139" s="357" t="s">
        <v>638</v>
      </c>
      <c r="U139" s="350">
        <v>1000</v>
      </c>
      <c r="V139" s="348" t="s">
        <v>631</v>
      </c>
      <c r="W139" s="348" t="s">
        <v>635</v>
      </c>
    </row>
    <row r="140" spans="1:23">
      <c r="A140" s="287" t="s">
        <v>225</v>
      </c>
      <c r="B140" s="357" t="s">
        <v>638</v>
      </c>
      <c r="C140" s="350">
        <v>4000</v>
      </c>
      <c r="D140" s="348" t="s">
        <v>631</v>
      </c>
      <c r="E140" s="348" t="s">
        <v>632</v>
      </c>
      <c r="G140" s="287" t="s">
        <v>392</v>
      </c>
      <c r="H140" s="357" t="s">
        <v>638</v>
      </c>
      <c r="I140" s="350">
        <v>4600</v>
      </c>
      <c r="J140" s="348" t="s">
        <v>631</v>
      </c>
      <c r="K140" s="348" t="s">
        <v>633</v>
      </c>
      <c r="S140" s="287" t="s">
        <v>225</v>
      </c>
      <c r="T140" s="357" t="s">
        <v>638</v>
      </c>
      <c r="U140" s="350">
        <v>1000</v>
      </c>
      <c r="V140" s="348" t="s">
        <v>631</v>
      </c>
      <c r="W140" s="348" t="s">
        <v>635</v>
      </c>
    </row>
    <row r="141" spans="1:23">
      <c r="A141" s="287" t="s">
        <v>226</v>
      </c>
      <c r="B141" s="357" t="s">
        <v>638</v>
      </c>
      <c r="C141" s="350">
        <v>4000</v>
      </c>
      <c r="D141" s="348" t="s">
        <v>631</v>
      </c>
      <c r="E141" s="348" t="s">
        <v>632</v>
      </c>
      <c r="G141" s="287" t="s">
        <v>238</v>
      </c>
      <c r="H141" s="357" t="s">
        <v>638</v>
      </c>
      <c r="I141" s="350">
        <v>4600</v>
      </c>
      <c r="J141" s="348" t="s">
        <v>631</v>
      </c>
      <c r="K141" s="348" t="s">
        <v>633</v>
      </c>
      <c r="S141" s="287" t="s">
        <v>226</v>
      </c>
      <c r="T141" s="357" t="s">
        <v>638</v>
      </c>
      <c r="U141" s="350">
        <v>1000</v>
      </c>
      <c r="V141" s="348" t="s">
        <v>631</v>
      </c>
      <c r="W141" s="348" t="s">
        <v>635</v>
      </c>
    </row>
    <row r="142" spans="1:23">
      <c r="A142" s="287" t="s">
        <v>228</v>
      </c>
      <c r="B142" s="357" t="s">
        <v>638</v>
      </c>
      <c r="C142" s="350">
        <v>4000</v>
      </c>
      <c r="D142" s="348" t="s">
        <v>631</v>
      </c>
      <c r="E142" s="348" t="s">
        <v>632</v>
      </c>
      <c r="G142" s="287" t="s">
        <v>239</v>
      </c>
      <c r="H142" s="357" t="s">
        <v>638</v>
      </c>
      <c r="I142" s="350">
        <v>4600</v>
      </c>
      <c r="J142" s="348" t="s">
        <v>631</v>
      </c>
      <c r="K142" s="348" t="s">
        <v>633</v>
      </c>
      <c r="S142" s="287" t="s">
        <v>228</v>
      </c>
      <c r="T142" s="357" t="s">
        <v>638</v>
      </c>
      <c r="U142" s="350">
        <v>1000</v>
      </c>
      <c r="V142" s="348" t="s">
        <v>631</v>
      </c>
      <c r="W142" s="348" t="s">
        <v>635</v>
      </c>
    </row>
    <row r="143" spans="1:23">
      <c r="A143" s="287" t="s">
        <v>229</v>
      </c>
      <c r="B143" s="357" t="s">
        <v>638</v>
      </c>
      <c r="C143" s="350">
        <v>4000</v>
      </c>
      <c r="D143" s="348" t="s">
        <v>631</v>
      </c>
      <c r="E143" s="348" t="s">
        <v>632</v>
      </c>
      <c r="G143" s="287" t="s">
        <v>240</v>
      </c>
      <c r="H143" s="357" t="s">
        <v>638</v>
      </c>
      <c r="I143" s="350">
        <v>4600</v>
      </c>
      <c r="J143" s="348" t="s">
        <v>631</v>
      </c>
      <c r="K143" s="348" t="s">
        <v>633</v>
      </c>
      <c r="S143" s="287" t="s">
        <v>229</v>
      </c>
      <c r="T143" s="357" t="s">
        <v>638</v>
      </c>
      <c r="U143" s="350">
        <v>1000</v>
      </c>
      <c r="V143" s="348" t="s">
        <v>631</v>
      </c>
      <c r="W143" s="348" t="s">
        <v>635</v>
      </c>
    </row>
    <row r="144" spans="1:23">
      <c r="A144" s="287" t="s">
        <v>230</v>
      </c>
      <c r="B144" s="357" t="s">
        <v>638</v>
      </c>
      <c r="C144" s="350">
        <v>4000</v>
      </c>
      <c r="D144" s="348" t="s">
        <v>631</v>
      </c>
      <c r="E144" s="348" t="s">
        <v>632</v>
      </c>
      <c r="G144" s="287" t="s">
        <v>241</v>
      </c>
      <c r="H144" s="357" t="s">
        <v>638</v>
      </c>
      <c r="I144" s="350">
        <v>4600</v>
      </c>
      <c r="J144" s="348" t="s">
        <v>631</v>
      </c>
      <c r="K144" s="348" t="s">
        <v>633</v>
      </c>
      <c r="S144" s="287" t="s">
        <v>230</v>
      </c>
      <c r="T144" s="357" t="s">
        <v>638</v>
      </c>
      <c r="U144" s="350">
        <v>1000</v>
      </c>
      <c r="V144" s="348" t="s">
        <v>631</v>
      </c>
      <c r="W144" s="348" t="s">
        <v>635</v>
      </c>
    </row>
    <row r="145" spans="1:23">
      <c r="A145" s="287" t="s">
        <v>348</v>
      </c>
      <c r="B145" s="357" t="s">
        <v>638</v>
      </c>
      <c r="C145" s="350">
        <v>4000</v>
      </c>
      <c r="D145" s="348" t="s">
        <v>631</v>
      </c>
      <c r="E145" s="348" t="s">
        <v>632</v>
      </c>
      <c r="G145" s="287" t="s">
        <v>242</v>
      </c>
      <c r="H145" s="357" t="s">
        <v>638</v>
      </c>
      <c r="I145" s="350">
        <v>4600</v>
      </c>
      <c r="J145" s="348" t="s">
        <v>631</v>
      </c>
      <c r="K145" s="348" t="s">
        <v>633</v>
      </c>
      <c r="S145" s="287" t="s">
        <v>348</v>
      </c>
      <c r="T145" s="357" t="s">
        <v>638</v>
      </c>
      <c r="U145" s="350">
        <v>1000</v>
      </c>
      <c r="V145" s="348" t="s">
        <v>631</v>
      </c>
      <c r="W145" s="348" t="s">
        <v>635</v>
      </c>
    </row>
    <row r="146" spans="1:23">
      <c r="A146" s="287" t="s">
        <v>349</v>
      </c>
      <c r="B146" s="357" t="s">
        <v>638</v>
      </c>
      <c r="C146" s="350">
        <v>4000</v>
      </c>
      <c r="D146" s="348" t="s">
        <v>631</v>
      </c>
      <c r="E146" s="348" t="s">
        <v>632</v>
      </c>
      <c r="G146" s="287" t="s">
        <v>243</v>
      </c>
      <c r="H146" s="357" t="s">
        <v>638</v>
      </c>
      <c r="I146" s="350">
        <v>4600</v>
      </c>
      <c r="J146" s="348" t="s">
        <v>631</v>
      </c>
      <c r="K146" s="348" t="s">
        <v>633</v>
      </c>
      <c r="S146" s="287" t="s">
        <v>349</v>
      </c>
      <c r="T146" s="357" t="s">
        <v>638</v>
      </c>
      <c r="U146" s="350">
        <v>1000</v>
      </c>
      <c r="V146" s="348" t="s">
        <v>631</v>
      </c>
      <c r="W146" s="348" t="s">
        <v>635</v>
      </c>
    </row>
    <row r="147" spans="1:23">
      <c r="A147" s="287" t="s">
        <v>350</v>
      </c>
      <c r="B147" s="357" t="s">
        <v>638</v>
      </c>
      <c r="C147" s="350">
        <v>4000</v>
      </c>
      <c r="D147" s="348" t="s">
        <v>631</v>
      </c>
      <c r="E147" s="348" t="s">
        <v>632</v>
      </c>
      <c r="G147" s="287" t="s">
        <v>374</v>
      </c>
      <c r="H147" s="357" t="s">
        <v>638</v>
      </c>
      <c r="I147" s="350">
        <v>4600</v>
      </c>
      <c r="J147" s="348" t="s">
        <v>631</v>
      </c>
      <c r="K147" s="348" t="s">
        <v>633</v>
      </c>
      <c r="S147" s="287" t="s">
        <v>350</v>
      </c>
      <c r="T147" s="357" t="s">
        <v>638</v>
      </c>
      <c r="U147" s="350">
        <v>1000</v>
      </c>
      <c r="V147" s="348" t="s">
        <v>631</v>
      </c>
      <c r="W147" s="348" t="s">
        <v>635</v>
      </c>
    </row>
    <row r="148" spans="1:23">
      <c r="A148" s="287" t="s">
        <v>351</v>
      </c>
      <c r="B148" s="357" t="s">
        <v>638</v>
      </c>
      <c r="C148" s="350">
        <v>4000</v>
      </c>
      <c r="D148" s="348" t="s">
        <v>631</v>
      </c>
      <c r="E148" s="348" t="s">
        <v>632</v>
      </c>
      <c r="G148" s="287" t="s">
        <v>244</v>
      </c>
      <c r="H148" s="357" t="s">
        <v>638</v>
      </c>
      <c r="I148" s="350">
        <v>4600</v>
      </c>
      <c r="J148" s="348" t="s">
        <v>631</v>
      </c>
      <c r="K148" s="348" t="s">
        <v>633</v>
      </c>
      <c r="S148" s="287" t="s">
        <v>351</v>
      </c>
      <c r="T148" s="357" t="s">
        <v>638</v>
      </c>
      <c r="U148" s="350">
        <v>1000</v>
      </c>
      <c r="V148" s="348" t="s">
        <v>631</v>
      </c>
      <c r="W148" s="348" t="s">
        <v>635</v>
      </c>
    </row>
    <row r="149" spans="1:23">
      <c r="A149" s="287" t="s">
        <v>352</v>
      </c>
      <c r="B149" s="357" t="s">
        <v>638</v>
      </c>
      <c r="C149" s="350">
        <v>4000</v>
      </c>
      <c r="D149" s="348" t="s">
        <v>631</v>
      </c>
      <c r="E149" s="348" t="s">
        <v>632</v>
      </c>
      <c r="G149" s="287" t="s">
        <v>375</v>
      </c>
      <c r="H149" s="357" t="s">
        <v>638</v>
      </c>
      <c r="I149" s="350">
        <v>4600</v>
      </c>
      <c r="J149" s="348" t="s">
        <v>631</v>
      </c>
      <c r="K149" s="348" t="s">
        <v>633</v>
      </c>
      <c r="S149" s="287" t="s">
        <v>352</v>
      </c>
      <c r="T149" s="357" t="s">
        <v>638</v>
      </c>
      <c r="U149" s="350">
        <v>1000</v>
      </c>
      <c r="V149" s="348" t="s">
        <v>631</v>
      </c>
      <c r="W149" s="348" t="s">
        <v>635</v>
      </c>
    </row>
    <row r="150" spans="1:23">
      <c r="A150" s="287" t="s">
        <v>353</v>
      </c>
      <c r="B150" s="357" t="s">
        <v>638</v>
      </c>
      <c r="C150" s="350">
        <v>4000</v>
      </c>
      <c r="D150" s="348" t="s">
        <v>631</v>
      </c>
      <c r="E150" s="348" t="s">
        <v>632</v>
      </c>
      <c r="G150" s="287" t="s">
        <v>245</v>
      </c>
      <c r="H150" s="357" t="s">
        <v>638</v>
      </c>
      <c r="I150" s="350">
        <v>4600</v>
      </c>
      <c r="J150" s="348" t="s">
        <v>631</v>
      </c>
      <c r="K150" s="348" t="s">
        <v>633</v>
      </c>
      <c r="S150" s="287" t="s">
        <v>353</v>
      </c>
      <c r="T150" s="357" t="s">
        <v>638</v>
      </c>
      <c r="U150" s="350">
        <v>1000</v>
      </c>
      <c r="V150" s="348" t="s">
        <v>631</v>
      </c>
      <c r="W150" s="348" t="s">
        <v>635</v>
      </c>
    </row>
    <row r="151" spans="1:23">
      <c r="A151" s="287" t="s">
        <v>354</v>
      </c>
      <c r="B151" s="357" t="s">
        <v>638</v>
      </c>
      <c r="C151" s="350">
        <v>4000</v>
      </c>
      <c r="D151" s="348" t="s">
        <v>631</v>
      </c>
      <c r="E151" s="348" t="s">
        <v>632</v>
      </c>
      <c r="G151" s="287" t="s">
        <v>363</v>
      </c>
      <c r="H151" s="357" t="s">
        <v>638</v>
      </c>
      <c r="I151" s="350">
        <v>4600</v>
      </c>
      <c r="J151" s="348" t="s">
        <v>631</v>
      </c>
      <c r="K151" s="348" t="s">
        <v>633</v>
      </c>
      <c r="S151" s="287" t="s">
        <v>354</v>
      </c>
      <c r="T151" s="357" t="s">
        <v>638</v>
      </c>
      <c r="U151" s="350">
        <v>1000</v>
      </c>
      <c r="V151" s="348" t="s">
        <v>631</v>
      </c>
      <c r="W151" s="348" t="s">
        <v>635</v>
      </c>
    </row>
    <row r="152" spans="1:23">
      <c r="A152" s="287" t="s">
        <v>355</v>
      </c>
      <c r="B152" s="357" t="s">
        <v>638</v>
      </c>
      <c r="C152" s="350">
        <v>4000</v>
      </c>
      <c r="D152" s="348" t="s">
        <v>631</v>
      </c>
      <c r="E152" s="348" t="s">
        <v>632</v>
      </c>
      <c r="G152" s="287" t="s">
        <v>246</v>
      </c>
      <c r="H152" s="357" t="s">
        <v>638</v>
      </c>
      <c r="I152" s="350">
        <v>4600</v>
      </c>
      <c r="J152" s="348" t="s">
        <v>631</v>
      </c>
      <c r="K152" s="348" t="s">
        <v>633</v>
      </c>
      <c r="S152" s="287" t="s">
        <v>355</v>
      </c>
      <c r="T152" s="357" t="s">
        <v>638</v>
      </c>
      <c r="U152" s="350">
        <v>1000</v>
      </c>
      <c r="V152" s="348" t="s">
        <v>631</v>
      </c>
      <c r="W152" s="348" t="s">
        <v>635</v>
      </c>
    </row>
    <row r="153" spans="1:23">
      <c r="A153" s="287" t="s">
        <v>356</v>
      </c>
      <c r="B153" s="357" t="s">
        <v>638</v>
      </c>
      <c r="C153" s="350">
        <v>4000</v>
      </c>
      <c r="D153" s="348" t="s">
        <v>631</v>
      </c>
      <c r="E153" s="348" t="s">
        <v>632</v>
      </c>
      <c r="G153" s="287" t="s">
        <v>247</v>
      </c>
      <c r="H153" s="357" t="s">
        <v>638</v>
      </c>
      <c r="I153" s="350">
        <v>4600</v>
      </c>
      <c r="J153" s="348" t="s">
        <v>631</v>
      </c>
      <c r="K153" s="348" t="s">
        <v>633</v>
      </c>
      <c r="S153" s="287" t="s">
        <v>356</v>
      </c>
      <c r="T153" s="357" t="s">
        <v>638</v>
      </c>
      <c r="U153" s="350">
        <v>1000</v>
      </c>
      <c r="V153" s="348" t="s">
        <v>631</v>
      </c>
      <c r="W153" s="348" t="s">
        <v>635</v>
      </c>
    </row>
    <row r="154" spans="1:23">
      <c r="A154" s="287" t="s">
        <v>357</v>
      </c>
      <c r="B154" s="357" t="s">
        <v>638</v>
      </c>
      <c r="C154" s="350">
        <v>4000</v>
      </c>
      <c r="D154" s="348" t="s">
        <v>631</v>
      </c>
      <c r="E154" s="348" t="s">
        <v>632</v>
      </c>
      <c r="G154" s="287" t="s">
        <v>376</v>
      </c>
      <c r="H154" s="357" t="s">
        <v>638</v>
      </c>
      <c r="I154" s="350">
        <v>4600</v>
      </c>
      <c r="J154" s="348" t="s">
        <v>631</v>
      </c>
      <c r="K154" s="348" t="s">
        <v>633</v>
      </c>
      <c r="S154" s="287" t="s">
        <v>357</v>
      </c>
      <c r="T154" s="357" t="s">
        <v>638</v>
      </c>
      <c r="U154" s="350">
        <v>1000</v>
      </c>
      <c r="V154" s="348" t="s">
        <v>631</v>
      </c>
      <c r="W154" s="348" t="s">
        <v>635</v>
      </c>
    </row>
    <row r="155" spans="1:23">
      <c r="A155" s="287" t="s">
        <v>358</v>
      </c>
      <c r="B155" s="357" t="s">
        <v>638</v>
      </c>
      <c r="C155" s="350">
        <v>4000</v>
      </c>
      <c r="D155" s="348" t="s">
        <v>631</v>
      </c>
      <c r="E155" s="348" t="s">
        <v>632</v>
      </c>
      <c r="G155" s="287" t="s">
        <v>377</v>
      </c>
      <c r="H155" s="357" t="s">
        <v>638</v>
      </c>
      <c r="I155" s="350">
        <v>4600</v>
      </c>
      <c r="J155" s="348" t="s">
        <v>631</v>
      </c>
      <c r="K155" s="348" t="s">
        <v>633</v>
      </c>
      <c r="S155" s="287" t="s">
        <v>358</v>
      </c>
      <c r="T155" s="357" t="s">
        <v>638</v>
      </c>
      <c r="U155" s="350">
        <v>1000</v>
      </c>
      <c r="V155" s="348" t="s">
        <v>631</v>
      </c>
      <c r="W155" s="348" t="s">
        <v>635</v>
      </c>
    </row>
    <row r="156" spans="1:23">
      <c r="A156" s="287" t="s">
        <v>359</v>
      </c>
      <c r="B156" s="357" t="s">
        <v>638</v>
      </c>
      <c r="C156" s="350">
        <v>4000</v>
      </c>
      <c r="D156" s="348" t="s">
        <v>631</v>
      </c>
      <c r="E156" s="348" t="s">
        <v>632</v>
      </c>
      <c r="G156" s="287" t="s">
        <v>248</v>
      </c>
      <c r="H156" s="357" t="s">
        <v>638</v>
      </c>
      <c r="I156" s="350">
        <v>4600</v>
      </c>
      <c r="J156" s="348" t="s">
        <v>631</v>
      </c>
      <c r="K156" s="348" t="s">
        <v>633</v>
      </c>
      <c r="S156" s="287" t="s">
        <v>359</v>
      </c>
      <c r="T156" s="357" t="s">
        <v>638</v>
      </c>
      <c r="U156" s="350">
        <v>1000</v>
      </c>
      <c r="V156" s="348" t="s">
        <v>631</v>
      </c>
      <c r="W156" s="348" t="s">
        <v>635</v>
      </c>
    </row>
    <row r="157" spans="1:23">
      <c r="A157" s="287" t="s">
        <v>360</v>
      </c>
      <c r="B157" s="357" t="s">
        <v>638</v>
      </c>
      <c r="C157" s="350">
        <v>4000</v>
      </c>
      <c r="D157" s="348" t="s">
        <v>631</v>
      </c>
      <c r="E157" s="348" t="s">
        <v>632</v>
      </c>
      <c r="G157" s="287" t="s">
        <v>249</v>
      </c>
      <c r="H157" s="357" t="s">
        <v>638</v>
      </c>
      <c r="I157" s="350">
        <v>4600</v>
      </c>
      <c r="J157" s="348" t="s">
        <v>631</v>
      </c>
      <c r="K157" s="348" t="s">
        <v>633</v>
      </c>
      <c r="S157" s="287" t="s">
        <v>360</v>
      </c>
      <c r="T157" s="357" t="s">
        <v>638</v>
      </c>
      <c r="U157" s="350">
        <v>1000</v>
      </c>
      <c r="V157" s="348" t="s">
        <v>631</v>
      </c>
      <c r="W157" s="348" t="s">
        <v>635</v>
      </c>
    </row>
    <row r="158" spans="1:23">
      <c r="A158" s="287" t="s">
        <v>361</v>
      </c>
      <c r="B158" s="357" t="s">
        <v>638</v>
      </c>
      <c r="C158" s="350">
        <v>4000</v>
      </c>
      <c r="D158" s="348" t="s">
        <v>631</v>
      </c>
      <c r="E158" s="348" t="s">
        <v>632</v>
      </c>
      <c r="G158" s="287" t="s">
        <v>250</v>
      </c>
      <c r="H158" s="357" t="s">
        <v>638</v>
      </c>
      <c r="I158" s="350">
        <v>4600</v>
      </c>
      <c r="J158" s="348" t="s">
        <v>631</v>
      </c>
      <c r="K158" s="348" t="s">
        <v>633</v>
      </c>
      <c r="S158" s="287" t="s">
        <v>361</v>
      </c>
      <c r="T158" s="357" t="s">
        <v>638</v>
      </c>
      <c r="U158" s="350">
        <v>1000</v>
      </c>
      <c r="V158" s="348" t="s">
        <v>631</v>
      </c>
      <c r="W158" s="348" t="s">
        <v>635</v>
      </c>
    </row>
    <row r="159" spans="1:23">
      <c r="A159" s="287" t="s">
        <v>231</v>
      </c>
      <c r="B159" s="357" t="s">
        <v>638</v>
      </c>
      <c r="C159" s="350">
        <v>4000</v>
      </c>
      <c r="D159" s="348" t="s">
        <v>631</v>
      </c>
      <c r="E159" s="348" t="s">
        <v>632</v>
      </c>
      <c r="G159" s="287" t="s">
        <v>251</v>
      </c>
      <c r="H159" s="357" t="s">
        <v>638</v>
      </c>
      <c r="I159" s="350">
        <v>4600</v>
      </c>
      <c r="J159" s="348" t="s">
        <v>631</v>
      </c>
      <c r="K159" s="348" t="s">
        <v>633</v>
      </c>
      <c r="S159" s="287" t="s">
        <v>231</v>
      </c>
      <c r="T159" s="357" t="s">
        <v>638</v>
      </c>
      <c r="U159" s="350">
        <v>1000</v>
      </c>
      <c r="V159" s="348" t="s">
        <v>631</v>
      </c>
      <c r="W159" s="348" t="s">
        <v>635</v>
      </c>
    </row>
    <row r="160" spans="1:23">
      <c r="A160" s="287" t="s">
        <v>232</v>
      </c>
      <c r="B160" s="357" t="s">
        <v>638</v>
      </c>
      <c r="C160" s="350">
        <v>4000</v>
      </c>
      <c r="D160" s="348" t="s">
        <v>631</v>
      </c>
      <c r="E160" s="348" t="s">
        <v>632</v>
      </c>
      <c r="G160" s="287" t="s">
        <v>252</v>
      </c>
      <c r="H160" s="357" t="s">
        <v>638</v>
      </c>
      <c r="I160" s="350">
        <v>4600</v>
      </c>
      <c r="J160" s="348" t="s">
        <v>631</v>
      </c>
      <c r="K160" s="348" t="s">
        <v>633</v>
      </c>
      <c r="S160" s="287" t="s">
        <v>232</v>
      </c>
      <c r="T160" s="357" t="s">
        <v>638</v>
      </c>
      <c r="U160" s="350">
        <v>1000</v>
      </c>
      <c r="V160" s="348" t="s">
        <v>631</v>
      </c>
      <c r="W160" s="348" t="s">
        <v>635</v>
      </c>
    </row>
    <row r="161" spans="1:23">
      <c r="A161" s="287" t="s">
        <v>233</v>
      </c>
      <c r="B161" s="357" t="s">
        <v>638</v>
      </c>
      <c r="C161" s="350">
        <v>4000</v>
      </c>
      <c r="D161" s="348" t="s">
        <v>631</v>
      </c>
      <c r="E161" s="348" t="s">
        <v>632</v>
      </c>
      <c r="G161" s="287" t="s">
        <v>253</v>
      </c>
      <c r="H161" s="357" t="s">
        <v>638</v>
      </c>
      <c r="I161" s="350">
        <v>4600</v>
      </c>
      <c r="J161" s="348" t="s">
        <v>631</v>
      </c>
      <c r="K161" s="348" t="s">
        <v>633</v>
      </c>
      <c r="S161" s="287" t="s">
        <v>233</v>
      </c>
      <c r="T161" s="357" t="s">
        <v>638</v>
      </c>
      <c r="U161" s="350">
        <v>1000</v>
      </c>
      <c r="V161" s="348" t="s">
        <v>631</v>
      </c>
      <c r="W161" s="348" t="s">
        <v>635</v>
      </c>
    </row>
    <row r="162" spans="1:23">
      <c r="A162" s="287" t="s">
        <v>234</v>
      </c>
      <c r="B162" s="357" t="s">
        <v>638</v>
      </c>
      <c r="C162" s="350">
        <v>4000</v>
      </c>
      <c r="D162" s="348" t="s">
        <v>631</v>
      </c>
      <c r="E162" s="348" t="s">
        <v>632</v>
      </c>
      <c r="G162" s="287" t="s">
        <v>254</v>
      </c>
      <c r="H162" s="357" t="s">
        <v>638</v>
      </c>
      <c r="I162" s="350">
        <v>4600</v>
      </c>
      <c r="J162" s="348" t="s">
        <v>631</v>
      </c>
      <c r="K162" s="348" t="s">
        <v>633</v>
      </c>
      <c r="S162" s="287" t="s">
        <v>234</v>
      </c>
      <c r="T162" s="357" t="s">
        <v>638</v>
      </c>
      <c r="U162" s="350">
        <v>1000</v>
      </c>
      <c r="V162" s="348" t="s">
        <v>631</v>
      </c>
      <c r="W162" s="348" t="s">
        <v>635</v>
      </c>
    </row>
    <row r="163" spans="1:23">
      <c r="A163" s="287" t="s">
        <v>235</v>
      </c>
      <c r="B163" s="357" t="s">
        <v>638</v>
      </c>
      <c r="C163" s="350">
        <v>4000</v>
      </c>
      <c r="D163" s="348" t="s">
        <v>631</v>
      </c>
      <c r="E163" s="348" t="s">
        <v>632</v>
      </c>
      <c r="G163" s="287" t="s">
        <v>255</v>
      </c>
      <c r="H163" s="357" t="s">
        <v>638</v>
      </c>
      <c r="I163" s="350">
        <v>4600</v>
      </c>
      <c r="J163" s="348" t="s">
        <v>631</v>
      </c>
      <c r="K163" s="348" t="s">
        <v>633</v>
      </c>
      <c r="S163" s="287" t="s">
        <v>235</v>
      </c>
      <c r="T163" s="357" t="s">
        <v>638</v>
      </c>
      <c r="U163" s="350">
        <v>1000</v>
      </c>
      <c r="V163" s="348" t="s">
        <v>631</v>
      </c>
      <c r="W163" s="348" t="s">
        <v>635</v>
      </c>
    </row>
    <row r="164" spans="1:23">
      <c r="A164" s="287" t="s">
        <v>236</v>
      </c>
      <c r="B164" s="357" t="s">
        <v>638</v>
      </c>
      <c r="C164" s="350">
        <v>4000</v>
      </c>
      <c r="D164" s="348" t="s">
        <v>631</v>
      </c>
      <c r="E164" s="348" t="s">
        <v>632</v>
      </c>
      <c r="G164" s="287" t="s">
        <v>256</v>
      </c>
      <c r="H164" s="357" t="s">
        <v>638</v>
      </c>
      <c r="I164" s="350">
        <v>4600</v>
      </c>
      <c r="J164" s="348" t="s">
        <v>631</v>
      </c>
      <c r="K164" s="348" t="s">
        <v>633</v>
      </c>
      <c r="S164" s="287" t="s">
        <v>236</v>
      </c>
      <c r="T164" s="357" t="s">
        <v>638</v>
      </c>
      <c r="U164" s="350">
        <v>1000</v>
      </c>
      <c r="V164" s="348" t="s">
        <v>631</v>
      </c>
      <c r="W164" s="348" t="s">
        <v>635</v>
      </c>
    </row>
    <row r="165" spans="1:23">
      <c r="A165" s="287" t="s">
        <v>237</v>
      </c>
      <c r="B165" s="357" t="s">
        <v>638</v>
      </c>
      <c r="C165" s="350">
        <v>4000</v>
      </c>
      <c r="D165" s="348" t="s">
        <v>631</v>
      </c>
      <c r="E165" s="348" t="s">
        <v>632</v>
      </c>
      <c r="G165" s="287" t="s">
        <v>257</v>
      </c>
      <c r="H165" s="357" t="s">
        <v>638</v>
      </c>
      <c r="I165" s="350">
        <v>4600</v>
      </c>
      <c r="J165" s="348" t="s">
        <v>631</v>
      </c>
      <c r="K165" s="348" t="s">
        <v>633</v>
      </c>
      <c r="S165" s="287" t="s">
        <v>237</v>
      </c>
      <c r="T165" s="357" t="s">
        <v>638</v>
      </c>
      <c r="U165" s="350">
        <v>1000</v>
      </c>
      <c r="V165" s="348" t="s">
        <v>631</v>
      </c>
      <c r="W165" s="348" t="s">
        <v>635</v>
      </c>
    </row>
    <row r="166" spans="1:23">
      <c r="A166" s="287" t="s">
        <v>362</v>
      </c>
      <c r="B166" s="357" t="s">
        <v>638</v>
      </c>
      <c r="C166" s="350">
        <v>4000</v>
      </c>
      <c r="D166" s="348" t="s">
        <v>631</v>
      </c>
      <c r="E166" s="348" t="s">
        <v>632</v>
      </c>
      <c r="G166" s="287" t="s">
        <v>258</v>
      </c>
      <c r="H166" s="357" t="s">
        <v>638</v>
      </c>
      <c r="I166" s="350">
        <v>4600</v>
      </c>
      <c r="J166" s="348" t="s">
        <v>631</v>
      </c>
      <c r="K166" s="348" t="s">
        <v>633</v>
      </c>
      <c r="S166" s="287" t="s">
        <v>362</v>
      </c>
      <c r="T166" s="357" t="s">
        <v>638</v>
      </c>
      <c r="U166" s="350">
        <v>1000</v>
      </c>
      <c r="V166" s="348" t="s">
        <v>631</v>
      </c>
      <c r="W166" s="348" t="s">
        <v>635</v>
      </c>
    </row>
    <row r="167" spans="1:23">
      <c r="A167" s="287" t="s">
        <v>392</v>
      </c>
      <c r="B167" s="357" t="s">
        <v>638</v>
      </c>
      <c r="C167" s="350">
        <v>4000</v>
      </c>
      <c r="D167" s="348" t="s">
        <v>631</v>
      </c>
      <c r="E167" s="348" t="s">
        <v>632</v>
      </c>
      <c r="G167" s="287" t="s">
        <v>259</v>
      </c>
      <c r="H167" s="357" t="s">
        <v>638</v>
      </c>
      <c r="I167" s="350">
        <v>4600</v>
      </c>
      <c r="J167" s="348" t="s">
        <v>631</v>
      </c>
      <c r="K167" s="348" t="s">
        <v>633</v>
      </c>
      <c r="S167" s="287" t="s">
        <v>392</v>
      </c>
      <c r="T167" s="357" t="s">
        <v>638</v>
      </c>
      <c r="U167" s="350">
        <v>1000</v>
      </c>
      <c r="V167" s="348" t="s">
        <v>631</v>
      </c>
      <c r="W167" s="348" t="s">
        <v>635</v>
      </c>
    </row>
    <row r="168" spans="1:23">
      <c r="A168" s="287" t="s">
        <v>238</v>
      </c>
      <c r="B168" s="357" t="s">
        <v>638</v>
      </c>
      <c r="C168" s="350">
        <v>4000</v>
      </c>
      <c r="D168" s="348" t="s">
        <v>631</v>
      </c>
      <c r="E168" s="348" t="s">
        <v>632</v>
      </c>
      <c r="G168" s="287" t="s">
        <v>260</v>
      </c>
      <c r="H168" s="357" t="s">
        <v>638</v>
      </c>
      <c r="I168" s="350">
        <v>4600</v>
      </c>
      <c r="J168" s="348" t="s">
        <v>631</v>
      </c>
      <c r="K168" s="348" t="s">
        <v>633</v>
      </c>
      <c r="S168" s="287" t="s">
        <v>238</v>
      </c>
      <c r="T168" s="357" t="s">
        <v>638</v>
      </c>
      <c r="U168" s="350">
        <v>1000</v>
      </c>
      <c r="V168" s="348" t="s">
        <v>631</v>
      </c>
      <c r="W168" s="348" t="s">
        <v>635</v>
      </c>
    </row>
    <row r="169" spans="1:23">
      <c r="A169" s="287" t="s">
        <v>239</v>
      </c>
      <c r="B169" s="357" t="s">
        <v>638</v>
      </c>
      <c r="C169" s="350">
        <v>4000</v>
      </c>
      <c r="D169" s="348" t="s">
        <v>631</v>
      </c>
      <c r="E169" s="348" t="s">
        <v>632</v>
      </c>
      <c r="G169" s="287" t="s">
        <v>261</v>
      </c>
      <c r="H169" s="357" t="s">
        <v>638</v>
      </c>
      <c r="I169" s="350">
        <v>4600</v>
      </c>
      <c r="J169" s="348" t="s">
        <v>631</v>
      </c>
      <c r="K169" s="348" t="s">
        <v>633</v>
      </c>
      <c r="S169" s="287" t="s">
        <v>239</v>
      </c>
      <c r="T169" s="357" t="s">
        <v>638</v>
      </c>
      <c r="U169" s="350">
        <v>1000</v>
      </c>
      <c r="V169" s="348" t="s">
        <v>631</v>
      </c>
      <c r="W169" s="348" t="s">
        <v>635</v>
      </c>
    </row>
    <row r="170" spans="1:23">
      <c r="A170" s="287" t="s">
        <v>240</v>
      </c>
      <c r="B170" s="357" t="s">
        <v>638</v>
      </c>
      <c r="C170" s="350">
        <v>4000</v>
      </c>
      <c r="D170" s="348" t="s">
        <v>631</v>
      </c>
      <c r="E170" s="348" t="s">
        <v>632</v>
      </c>
      <c r="G170" s="287" t="s">
        <v>262</v>
      </c>
      <c r="H170" s="357" t="s">
        <v>638</v>
      </c>
      <c r="I170" s="350">
        <v>4600</v>
      </c>
      <c r="J170" s="348" t="s">
        <v>631</v>
      </c>
      <c r="K170" s="348" t="s">
        <v>633</v>
      </c>
      <c r="S170" s="287" t="s">
        <v>240</v>
      </c>
      <c r="T170" s="357" t="s">
        <v>638</v>
      </c>
      <c r="U170" s="350">
        <v>1000</v>
      </c>
      <c r="V170" s="348" t="s">
        <v>631</v>
      </c>
      <c r="W170" s="348" t="s">
        <v>635</v>
      </c>
    </row>
    <row r="171" spans="1:23">
      <c r="A171" s="287" t="s">
        <v>241</v>
      </c>
      <c r="B171" s="357" t="s">
        <v>638</v>
      </c>
      <c r="C171" s="350">
        <v>4000</v>
      </c>
      <c r="D171" s="348" t="s">
        <v>631</v>
      </c>
      <c r="E171" s="348" t="s">
        <v>632</v>
      </c>
      <c r="G171" s="287" t="s">
        <v>263</v>
      </c>
      <c r="H171" s="357" t="s">
        <v>638</v>
      </c>
      <c r="I171" s="350">
        <v>4600</v>
      </c>
      <c r="J171" s="348" t="s">
        <v>631</v>
      </c>
      <c r="K171" s="348" t="s">
        <v>633</v>
      </c>
      <c r="S171" s="287" t="s">
        <v>241</v>
      </c>
      <c r="T171" s="357" t="s">
        <v>638</v>
      </c>
      <c r="U171" s="350">
        <v>1000</v>
      </c>
      <c r="V171" s="348" t="s">
        <v>631</v>
      </c>
      <c r="W171" s="348" t="s">
        <v>635</v>
      </c>
    </row>
    <row r="172" spans="1:23">
      <c r="A172" s="287" t="s">
        <v>242</v>
      </c>
      <c r="B172" s="357" t="s">
        <v>638</v>
      </c>
      <c r="C172" s="350">
        <v>4000</v>
      </c>
      <c r="D172" s="348" t="s">
        <v>631</v>
      </c>
      <c r="E172" s="348" t="s">
        <v>632</v>
      </c>
      <c r="G172" s="287" t="s">
        <v>264</v>
      </c>
      <c r="H172" s="357" t="s">
        <v>638</v>
      </c>
      <c r="I172" s="350">
        <v>4600</v>
      </c>
      <c r="J172" s="348" t="s">
        <v>631</v>
      </c>
      <c r="K172" s="348" t="s">
        <v>633</v>
      </c>
      <c r="S172" s="287" t="s">
        <v>242</v>
      </c>
      <c r="T172" s="357" t="s">
        <v>638</v>
      </c>
      <c r="U172" s="350">
        <v>1000</v>
      </c>
      <c r="V172" s="348" t="s">
        <v>631</v>
      </c>
      <c r="W172" s="348" t="s">
        <v>635</v>
      </c>
    </row>
    <row r="173" spans="1:23">
      <c r="A173" s="287" t="s">
        <v>243</v>
      </c>
      <c r="B173" s="357" t="s">
        <v>638</v>
      </c>
      <c r="C173" s="350">
        <v>4000</v>
      </c>
      <c r="D173" s="348" t="s">
        <v>631</v>
      </c>
      <c r="E173" s="348" t="s">
        <v>632</v>
      </c>
      <c r="G173" s="287" t="s">
        <v>265</v>
      </c>
      <c r="H173" s="357" t="s">
        <v>638</v>
      </c>
      <c r="I173" s="350">
        <v>4600</v>
      </c>
      <c r="J173" s="348" t="s">
        <v>631</v>
      </c>
      <c r="K173" s="348" t="s">
        <v>633</v>
      </c>
      <c r="S173" s="287" t="s">
        <v>243</v>
      </c>
      <c r="T173" s="357" t="s">
        <v>638</v>
      </c>
      <c r="U173" s="350">
        <v>1000</v>
      </c>
      <c r="V173" s="348" t="s">
        <v>631</v>
      </c>
      <c r="W173" s="348" t="s">
        <v>635</v>
      </c>
    </row>
    <row r="174" spans="1:23">
      <c r="A174" s="287" t="s">
        <v>374</v>
      </c>
      <c r="B174" s="357" t="s">
        <v>638</v>
      </c>
      <c r="C174" s="350">
        <v>4000</v>
      </c>
      <c r="D174" s="348" t="s">
        <v>631</v>
      </c>
      <c r="E174" s="348" t="s">
        <v>632</v>
      </c>
      <c r="G174" s="287" t="s">
        <v>266</v>
      </c>
      <c r="H174" s="357" t="s">
        <v>638</v>
      </c>
      <c r="I174" s="350">
        <v>4600</v>
      </c>
      <c r="J174" s="348" t="s">
        <v>631</v>
      </c>
      <c r="K174" s="348" t="s">
        <v>633</v>
      </c>
      <c r="S174" s="287" t="s">
        <v>374</v>
      </c>
      <c r="T174" s="357" t="s">
        <v>638</v>
      </c>
      <c r="U174" s="350">
        <v>1000</v>
      </c>
      <c r="V174" s="348" t="s">
        <v>631</v>
      </c>
      <c r="W174" s="348" t="s">
        <v>635</v>
      </c>
    </row>
    <row r="175" spans="1:23">
      <c r="A175" s="287" t="s">
        <v>244</v>
      </c>
      <c r="B175" s="357" t="s">
        <v>638</v>
      </c>
      <c r="C175" s="350">
        <v>4000</v>
      </c>
      <c r="D175" s="348" t="s">
        <v>631</v>
      </c>
      <c r="E175" s="348" t="s">
        <v>632</v>
      </c>
      <c r="G175" s="287" t="s">
        <v>267</v>
      </c>
      <c r="H175" s="357" t="s">
        <v>638</v>
      </c>
      <c r="I175" s="350">
        <v>4600</v>
      </c>
      <c r="J175" s="348" t="s">
        <v>631</v>
      </c>
      <c r="K175" s="348" t="s">
        <v>633</v>
      </c>
      <c r="S175" s="287" t="s">
        <v>244</v>
      </c>
      <c r="T175" s="357" t="s">
        <v>638</v>
      </c>
      <c r="U175" s="350">
        <v>1000</v>
      </c>
      <c r="V175" s="348" t="s">
        <v>631</v>
      </c>
      <c r="W175" s="348" t="s">
        <v>635</v>
      </c>
    </row>
    <row r="176" spans="1:23">
      <c r="A176" s="287" t="s">
        <v>375</v>
      </c>
      <c r="B176" s="357" t="s">
        <v>638</v>
      </c>
      <c r="C176" s="350">
        <v>4000</v>
      </c>
      <c r="D176" s="348" t="s">
        <v>631</v>
      </c>
      <c r="E176" s="348" t="s">
        <v>632</v>
      </c>
      <c r="G176" s="287" t="s">
        <v>268</v>
      </c>
      <c r="H176" s="357" t="s">
        <v>638</v>
      </c>
      <c r="I176" s="350">
        <v>4600</v>
      </c>
      <c r="J176" s="348" t="s">
        <v>631</v>
      </c>
      <c r="K176" s="348" t="s">
        <v>633</v>
      </c>
      <c r="S176" s="287" t="s">
        <v>375</v>
      </c>
      <c r="T176" s="357" t="s">
        <v>638</v>
      </c>
      <c r="U176" s="350">
        <v>1000</v>
      </c>
      <c r="V176" s="348" t="s">
        <v>631</v>
      </c>
      <c r="W176" s="348" t="s">
        <v>635</v>
      </c>
    </row>
    <row r="177" spans="1:23">
      <c r="A177" s="287" t="s">
        <v>245</v>
      </c>
      <c r="B177" s="357" t="s">
        <v>638</v>
      </c>
      <c r="C177" s="350">
        <v>4000</v>
      </c>
      <c r="D177" s="348" t="s">
        <v>631</v>
      </c>
      <c r="E177" s="348" t="s">
        <v>632</v>
      </c>
      <c r="G177" s="287" t="s">
        <v>269</v>
      </c>
      <c r="H177" s="357" t="s">
        <v>638</v>
      </c>
      <c r="I177" s="350">
        <v>4600</v>
      </c>
      <c r="J177" s="348" t="s">
        <v>631</v>
      </c>
      <c r="K177" s="348" t="s">
        <v>633</v>
      </c>
      <c r="S177" s="287" t="s">
        <v>245</v>
      </c>
      <c r="T177" s="357" t="s">
        <v>638</v>
      </c>
      <c r="U177" s="350">
        <v>1000</v>
      </c>
      <c r="V177" s="348" t="s">
        <v>631</v>
      </c>
      <c r="W177" s="348" t="s">
        <v>635</v>
      </c>
    </row>
    <row r="178" spans="1:23">
      <c r="A178" s="287" t="s">
        <v>363</v>
      </c>
      <c r="B178" s="357" t="s">
        <v>638</v>
      </c>
      <c r="C178" s="350">
        <v>4000</v>
      </c>
      <c r="D178" s="348" t="s">
        <v>631</v>
      </c>
      <c r="E178" s="348" t="s">
        <v>632</v>
      </c>
      <c r="G178" s="287" t="s">
        <v>270</v>
      </c>
      <c r="H178" s="357" t="s">
        <v>638</v>
      </c>
      <c r="I178" s="350">
        <v>4600</v>
      </c>
      <c r="J178" s="348" t="s">
        <v>631</v>
      </c>
      <c r="K178" s="348" t="s">
        <v>633</v>
      </c>
      <c r="S178" s="287" t="s">
        <v>363</v>
      </c>
      <c r="T178" s="357" t="s">
        <v>638</v>
      </c>
      <c r="U178" s="350">
        <v>1000</v>
      </c>
      <c r="V178" s="348" t="s">
        <v>631</v>
      </c>
      <c r="W178" s="348" t="s">
        <v>635</v>
      </c>
    </row>
    <row r="179" spans="1:23">
      <c r="A179" s="287" t="s">
        <v>246</v>
      </c>
      <c r="B179" s="357" t="s">
        <v>638</v>
      </c>
      <c r="C179" s="350">
        <v>4000</v>
      </c>
      <c r="D179" s="348" t="s">
        <v>631</v>
      </c>
      <c r="E179" s="348" t="s">
        <v>632</v>
      </c>
      <c r="G179" s="287" t="s">
        <v>271</v>
      </c>
      <c r="H179" s="357" t="s">
        <v>638</v>
      </c>
      <c r="I179" s="350">
        <v>4600</v>
      </c>
      <c r="J179" s="348" t="s">
        <v>631</v>
      </c>
      <c r="K179" s="348" t="s">
        <v>633</v>
      </c>
      <c r="S179" s="287" t="s">
        <v>246</v>
      </c>
      <c r="T179" s="357" t="s">
        <v>638</v>
      </c>
      <c r="U179" s="350">
        <v>1000</v>
      </c>
      <c r="V179" s="348" t="s">
        <v>631</v>
      </c>
      <c r="W179" s="348" t="s">
        <v>635</v>
      </c>
    </row>
    <row r="180" spans="1:23">
      <c r="A180" s="287" t="s">
        <v>247</v>
      </c>
      <c r="B180" s="357" t="s">
        <v>638</v>
      </c>
      <c r="C180" s="350">
        <v>4000</v>
      </c>
      <c r="D180" s="348" t="s">
        <v>631</v>
      </c>
      <c r="E180" s="348" t="s">
        <v>632</v>
      </c>
      <c r="G180" s="287" t="s">
        <v>272</v>
      </c>
      <c r="H180" s="357" t="s">
        <v>638</v>
      </c>
      <c r="I180" s="350">
        <v>4600</v>
      </c>
      <c r="J180" s="348" t="s">
        <v>631</v>
      </c>
      <c r="K180" s="348" t="s">
        <v>633</v>
      </c>
      <c r="S180" s="287" t="s">
        <v>247</v>
      </c>
      <c r="T180" s="357" t="s">
        <v>638</v>
      </c>
      <c r="U180" s="350">
        <v>1000</v>
      </c>
      <c r="V180" s="348" t="s">
        <v>631</v>
      </c>
      <c r="W180" s="348" t="s">
        <v>635</v>
      </c>
    </row>
    <row r="181" spans="1:23">
      <c r="A181" s="287" t="s">
        <v>376</v>
      </c>
      <c r="B181" s="357" t="s">
        <v>638</v>
      </c>
      <c r="C181" s="350">
        <v>4000</v>
      </c>
      <c r="D181" s="348" t="s">
        <v>631</v>
      </c>
      <c r="E181" s="348" t="s">
        <v>632</v>
      </c>
      <c r="G181" s="287" t="s">
        <v>273</v>
      </c>
      <c r="H181" s="357" t="s">
        <v>638</v>
      </c>
      <c r="I181" s="350">
        <v>4600</v>
      </c>
      <c r="J181" s="348" t="s">
        <v>631</v>
      </c>
      <c r="K181" s="348" t="s">
        <v>633</v>
      </c>
      <c r="S181" s="287" t="s">
        <v>376</v>
      </c>
      <c r="T181" s="357" t="s">
        <v>638</v>
      </c>
      <c r="U181" s="350">
        <v>1000</v>
      </c>
      <c r="V181" s="348" t="s">
        <v>631</v>
      </c>
      <c r="W181" s="348" t="s">
        <v>635</v>
      </c>
    </row>
    <row r="182" spans="1:23">
      <c r="A182" s="287" t="s">
        <v>377</v>
      </c>
      <c r="B182" s="357" t="s">
        <v>638</v>
      </c>
      <c r="C182" s="350">
        <v>4000</v>
      </c>
      <c r="D182" s="348" t="s">
        <v>631</v>
      </c>
      <c r="E182" s="348" t="s">
        <v>632</v>
      </c>
      <c r="G182" s="287" t="s">
        <v>274</v>
      </c>
      <c r="H182" s="357" t="s">
        <v>638</v>
      </c>
      <c r="I182" s="350">
        <v>4600</v>
      </c>
      <c r="J182" s="348" t="s">
        <v>631</v>
      </c>
      <c r="K182" s="348" t="s">
        <v>633</v>
      </c>
      <c r="S182" s="287" t="s">
        <v>377</v>
      </c>
      <c r="T182" s="357" t="s">
        <v>638</v>
      </c>
      <c r="U182" s="350">
        <v>1000</v>
      </c>
      <c r="V182" s="348" t="s">
        <v>631</v>
      </c>
      <c r="W182" s="348" t="s">
        <v>635</v>
      </c>
    </row>
    <row r="183" spans="1:23">
      <c r="A183" s="287" t="s">
        <v>248</v>
      </c>
      <c r="B183" s="357" t="s">
        <v>638</v>
      </c>
      <c r="C183" s="350">
        <v>4000</v>
      </c>
      <c r="D183" s="348" t="s">
        <v>631</v>
      </c>
      <c r="E183" s="348" t="s">
        <v>632</v>
      </c>
      <c r="G183" s="287" t="s">
        <v>275</v>
      </c>
      <c r="H183" s="357" t="s">
        <v>638</v>
      </c>
      <c r="I183" s="350">
        <v>4600</v>
      </c>
      <c r="J183" s="348" t="s">
        <v>631</v>
      </c>
      <c r="K183" s="348" t="s">
        <v>633</v>
      </c>
      <c r="S183" s="287" t="s">
        <v>248</v>
      </c>
      <c r="T183" s="357" t="s">
        <v>638</v>
      </c>
      <c r="U183" s="350">
        <v>1000</v>
      </c>
      <c r="V183" s="348" t="s">
        <v>631</v>
      </c>
      <c r="W183" s="348" t="s">
        <v>635</v>
      </c>
    </row>
    <row r="184" spans="1:23">
      <c r="A184" s="287" t="s">
        <v>249</v>
      </c>
      <c r="B184" s="357" t="s">
        <v>638</v>
      </c>
      <c r="C184" s="350">
        <v>4000</v>
      </c>
      <c r="D184" s="348" t="s">
        <v>631</v>
      </c>
      <c r="E184" s="348" t="s">
        <v>632</v>
      </c>
      <c r="G184" s="287" t="s">
        <v>276</v>
      </c>
      <c r="H184" s="357" t="s">
        <v>638</v>
      </c>
      <c r="I184" s="350">
        <v>4600</v>
      </c>
      <c r="J184" s="348" t="s">
        <v>631</v>
      </c>
      <c r="K184" s="348" t="s">
        <v>633</v>
      </c>
      <c r="S184" s="287" t="s">
        <v>249</v>
      </c>
      <c r="T184" s="357" t="s">
        <v>638</v>
      </c>
      <c r="U184" s="350">
        <v>1000</v>
      </c>
      <c r="V184" s="348" t="s">
        <v>631</v>
      </c>
      <c r="W184" s="348" t="s">
        <v>635</v>
      </c>
    </row>
    <row r="185" spans="1:23">
      <c r="A185" s="287" t="s">
        <v>250</v>
      </c>
      <c r="B185" s="357" t="s">
        <v>638</v>
      </c>
      <c r="C185" s="350">
        <v>4000</v>
      </c>
      <c r="D185" s="348" t="s">
        <v>631</v>
      </c>
      <c r="E185" s="348" t="s">
        <v>632</v>
      </c>
      <c r="G185" s="287" t="s">
        <v>277</v>
      </c>
      <c r="H185" s="357" t="s">
        <v>638</v>
      </c>
      <c r="I185" s="350">
        <v>4600</v>
      </c>
      <c r="J185" s="348" t="s">
        <v>631</v>
      </c>
      <c r="K185" s="348" t="s">
        <v>633</v>
      </c>
      <c r="S185" s="287" t="s">
        <v>250</v>
      </c>
      <c r="T185" s="357" t="s">
        <v>638</v>
      </c>
      <c r="U185" s="350">
        <v>1000</v>
      </c>
      <c r="V185" s="348" t="s">
        <v>631</v>
      </c>
      <c r="W185" s="348" t="s">
        <v>635</v>
      </c>
    </row>
    <row r="186" spans="1:23">
      <c r="A186" s="287" t="s">
        <v>251</v>
      </c>
      <c r="B186" s="357" t="s">
        <v>638</v>
      </c>
      <c r="C186" s="350">
        <v>4000</v>
      </c>
      <c r="D186" s="348" t="s">
        <v>631</v>
      </c>
      <c r="E186" s="348" t="s">
        <v>632</v>
      </c>
      <c r="G186" s="287" t="s">
        <v>278</v>
      </c>
      <c r="H186" s="357" t="s">
        <v>638</v>
      </c>
      <c r="I186" s="350">
        <v>4600</v>
      </c>
      <c r="J186" s="348" t="s">
        <v>631</v>
      </c>
      <c r="K186" s="348" t="s">
        <v>633</v>
      </c>
      <c r="S186" s="287" t="s">
        <v>251</v>
      </c>
      <c r="T186" s="357" t="s">
        <v>638</v>
      </c>
      <c r="U186" s="350">
        <v>1000</v>
      </c>
      <c r="V186" s="348" t="s">
        <v>631</v>
      </c>
      <c r="W186" s="348" t="s">
        <v>635</v>
      </c>
    </row>
    <row r="187" spans="1:23">
      <c r="A187" s="287" t="s">
        <v>252</v>
      </c>
      <c r="B187" s="357" t="s">
        <v>638</v>
      </c>
      <c r="C187" s="350">
        <v>4000</v>
      </c>
      <c r="D187" s="348" t="s">
        <v>631</v>
      </c>
      <c r="E187" s="348" t="s">
        <v>632</v>
      </c>
      <c r="G187" s="287" t="s">
        <v>279</v>
      </c>
      <c r="H187" s="357" t="s">
        <v>638</v>
      </c>
      <c r="I187" s="350">
        <v>4600</v>
      </c>
      <c r="J187" s="348" t="s">
        <v>631</v>
      </c>
      <c r="K187" s="348" t="s">
        <v>633</v>
      </c>
      <c r="S187" s="287" t="s">
        <v>252</v>
      </c>
      <c r="T187" s="357" t="s">
        <v>638</v>
      </c>
      <c r="U187" s="350">
        <v>1000</v>
      </c>
      <c r="V187" s="348" t="s">
        <v>631</v>
      </c>
      <c r="W187" s="348" t="s">
        <v>635</v>
      </c>
    </row>
    <row r="188" spans="1:23">
      <c r="A188" s="287" t="s">
        <v>253</v>
      </c>
      <c r="B188" s="357" t="s">
        <v>638</v>
      </c>
      <c r="C188" s="350">
        <v>4000</v>
      </c>
      <c r="D188" s="348" t="s">
        <v>631</v>
      </c>
      <c r="E188" s="348" t="s">
        <v>632</v>
      </c>
      <c r="G188" s="287" t="s">
        <v>280</v>
      </c>
      <c r="H188" s="357" t="s">
        <v>638</v>
      </c>
      <c r="I188" s="350">
        <v>4600</v>
      </c>
      <c r="J188" s="348" t="s">
        <v>631</v>
      </c>
      <c r="K188" s="348" t="s">
        <v>633</v>
      </c>
      <c r="S188" s="287" t="s">
        <v>253</v>
      </c>
      <c r="T188" s="357" t="s">
        <v>638</v>
      </c>
      <c r="U188" s="350">
        <v>1000</v>
      </c>
      <c r="V188" s="348" t="s">
        <v>631</v>
      </c>
      <c r="W188" s="348" t="s">
        <v>635</v>
      </c>
    </row>
    <row r="189" spans="1:23">
      <c r="A189" s="287" t="s">
        <v>254</v>
      </c>
      <c r="B189" s="357" t="s">
        <v>638</v>
      </c>
      <c r="C189" s="350">
        <v>4000</v>
      </c>
      <c r="D189" s="348" t="s">
        <v>631</v>
      </c>
      <c r="E189" s="348" t="s">
        <v>632</v>
      </c>
      <c r="G189" s="287" t="s">
        <v>393</v>
      </c>
      <c r="H189" s="357" t="s">
        <v>638</v>
      </c>
      <c r="I189" s="350">
        <v>4600</v>
      </c>
      <c r="J189" s="348" t="s">
        <v>631</v>
      </c>
      <c r="K189" s="348" t="s">
        <v>633</v>
      </c>
      <c r="S189" s="287" t="s">
        <v>254</v>
      </c>
      <c r="T189" s="357" t="s">
        <v>638</v>
      </c>
      <c r="U189" s="350">
        <v>1000</v>
      </c>
      <c r="V189" s="348" t="s">
        <v>631</v>
      </c>
      <c r="W189" s="348" t="s">
        <v>635</v>
      </c>
    </row>
    <row r="190" spans="1:23">
      <c r="A190" s="287" t="s">
        <v>255</v>
      </c>
      <c r="B190" s="357" t="s">
        <v>638</v>
      </c>
      <c r="C190" s="350">
        <v>4000</v>
      </c>
      <c r="D190" s="348" t="s">
        <v>631</v>
      </c>
      <c r="E190" s="348" t="s">
        <v>632</v>
      </c>
      <c r="G190" s="287" t="s">
        <v>281</v>
      </c>
      <c r="H190" s="357" t="s">
        <v>638</v>
      </c>
      <c r="I190" s="350">
        <v>4600</v>
      </c>
      <c r="J190" s="348" t="s">
        <v>631</v>
      </c>
      <c r="K190" s="348" t="s">
        <v>633</v>
      </c>
      <c r="S190" s="287" t="s">
        <v>255</v>
      </c>
      <c r="T190" s="357" t="s">
        <v>638</v>
      </c>
      <c r="U190" s="350">
        <v>1000</v>
      </c>
      <c r="V190" s="348" t="s">
        <v>631</v>
      </c>
      <c r="W190" s="348" t="s">
        <v>635</v>
      </c>
    </row>
    <row r="191" spans="1:23">
      <c r="A191" s="287" t="s">
        <v>256</v>
      </c>
      <c r="B191" s="357" t="s">
        <v>638</v>
      </c>
      <c r="C191" s="350">
        <v>4000</v>
      </c>
      <c r="D191" s="348" t="s">
        <v>631</v>
      </c>
      <c r="E191" s="348" t="s">
        <v>632</v>
      </c>
      <c r="G191" s="287" t="s">
        <v>282</v>
      </c>
      <c r="H191" s="357" t="s">
        <v>638</v>
      </c>
      <c r="I191" s="350">
        <v>4600</v>
      </c>
      <c r="J191" s="348" t="s">
        <v>631</v>
      </c>
      <c r="K191" s="348" t="s">
        <v>633</v>
      </c>
      <c r="S191" s="287" t="s">
        <v>256</v>
      </c>
      <c r="T191" s="357" t="s">
        <v>638</v>
      </c>
      <c r="U191" s="350">
        <v>1000</v>
      </c>
      <c r="V191" s="348" t="s">
        <v>631</v>
      </c>
      <c r="W191" s="348" t="s">
        <v>635</v>
      </c>
    </row>
    <row r="192" spans="1:23">
      <c r="A192" s="287" t="s">
        <v>257</v>
      </c>
      <c r="B192" s="357" t="s">
        <v>638</v>
      </c>
      <c r="C192" s="350">
        <v>4000</v>
      </c>
      <c r="D192" s="348" t="s">
        <v>631</v>
      </c>
      <c r="E192" s="348" t="s">
        <v>632</v>
      </c>
      <c r="G192" s="287" t="s">
        <v>364</v>
      </c>
      <c r="H192" s="357" t="s">
        <v>638</v>
      </c>
      <c r="I192" s="350">
        <v>4600</v>
      </c>
      <c r="J192" s="348" t="s">
        <v>631</v>
      </c>
      <c r="K192" s="348" t="s">
        <v>633</v>
      </c>
      <c r="S192" s="287" t="s">
        <v>257</v>
      </c>
      <c r="T192" s="357" t="s">
        <v>638</v>
      </c>
      <c r="U192" s="350">
        <v>1000</v>
      </c>
      <c r="V192" s="348" t="s">
        <v>631</v>
      </c>
      <c r="W192" s="348" t="s">
        <v>635</v>
      </c>
    </row>
    <row r="193" spans="1:23">
      <c r="A193" s="287" t="s">
        <v>258</v>
      </c>
      <c r="B193" s="357" t="s">
        <v>638</v>
      </c>
      <c r="C193" s="350">
        <v>4000</v>
      </c>
      <c r="D193" s="348" t="s">
        <v>631</v>
      </c>
      <c r="E193" s="348" t="s">
        <v>632</v>
      </c>
      <c r="G193" s="287" t="s">
        <v>283</v>
      </c>
      <c r="H193" s="357" t="s">
        <v>638</v>
      </c>
      <c r="I193" s="350">
        <v>4600</v>
      </c>
      <c r="J193" s="348" t="s">
        <v>631</v>
      </c>
      <c r="K193" s="348" t="s">
        <v>633</v>
      </c>
      <c r="S193" s="287" t="s">
        <v>258</v>
      </c>
      <c r="T193" s="357" t="s">
        <v>638</v>
      </c>
      <c r="U193" s="350">
        <v>1000</v>
      </c>
      <c r="V193" s="348" t="s">
        <v>631</v>
      </c>
      <c r="W193" s="348" t="s">
        <v>635</v>
      </c>
    </row>
    <row r="194" spans="1:23">
      <c r="A194" s="287" t="s">
        <v>259</v>
      </c>
      <c r="B194" s="357" t="s">
        <v>638</v>
      </c>
      <c r="C194" s="350">
        <v>4000</v>
      </c>
      <c r="D194" s="348" t="s">
        <v>631</v>
      </c>
      <c r="E194" s="348" t="s">
        <v>632</v>
      </c>
      <c r="G194" s="287" t="s">
        <v>378</v>
      </c>
      <c r="H194" s="357" t="s">
        <v>638</v>
      </c>
      <c r="I194" s="350">
        <v>4600</v>
      </c>
      <c r="J194" s="348" t="s">
        <v>631</v>
      </c>
      <c r="K194" s="348" t="s">
        <v>633</v>
      </c>
      <c r="S194" s="287" t="s">
        <v>259</v>
      </c>
      <c r="T194" s="357" t="s">
        <v>638</v>
      </c>
      <c r="U194" s="350">
        <v>1000</v>
      </c>
      <c r="V194" s="348" t="s">
        <v>631</v>
      </c>
      <c r="W194" s="348" t="s">
        <v>635</v>
      </c>
    </row>
    <row r="195" spans="1:23">
      <c r="A195" s="287" t="s">
        <v>260</v>
      </c>
      <c r="B195" s="357" t="s">
        <v>638</v>
      </c>
      <c r="C195" s="350">
        <v>4000</v>
      </c>
      <c r="D195" s="348" t="s">
        <v>631</v>
      </c>
      <c r="E195" s="348" t="s">
        <v>632</v>
      </c>
      <c r="G195" s="287" t="s">
        <v>284</v>
      </c>
      <c r="H195" s="357" t="s">
        <v>638</v>
      </c>
      <c r="I195" s="350">
        <v>4600</v>
      </c>
      <c r="J195" s="348" t="s">
        <v>631</v>
      </c>
      <c r="K195" s="348" t="s">
        <v>633</v>
      </c>
      <c r="S195" s="287" t="s">
        <v>260</v>
      </c>
      <c r="T195" s="357" t="s">
        <v>638</v>
      </c>
      <c r="U195" s="350">
        <v>1000</v>
      </c>
      <c r="V195" s="348" t="s">
        <v>631</v>
      </c>
      <c r="W195" s="348" t="s">
        <v>635</v>
      </c>
    </row>
    <row r="196" spans="1:23">
      <c r="A196" s="287" t="s">
        <v>261</v>
      </c>
      <c r="B196" s="357" t="s">
        <v>638</v>
      </c>
      <c r="C196" s="350">
        <v>4000</v>
      </c>
      <c r="D196" s="348" t="s">
        <v>631</v>
      </c>
      <c r="E196" s="348" t="s">
        <v>632</v>
      </c>
      <c r="G196" s="287" t="s">
        <v>379</v>
      </c>
      <c r="H196" s="357" t="s">
        <v>638</v>
      </c>
      <c r="I196" s="350">
        <v>4600</v>
      </c>
      <c r="J196" s="348" t="s">
        <v>631</v>
      </c>
      <c r="K196" s="348" t="s">
        <v>633</v>
      </c>
      <c r="S196" s="287" t="s">
        <v>261</v>
      </c>
      <c r="T196" s="357" t="s">
        <v>638</v>
      </c>
      <c r="U196" s="350">
        <v>1000</v>
      </c>
      <c r="V196" s="348" t="s">
        <v>631</v>
      </c>
      <c r="W196" s="348" t="s">
        <v>635</v>
      </c>
    </row>
    <row r="197" spans="1:23">
      <c r="A197" s="287" t="s">
        <v>262</v>
      </c>
      <c r="B197" s="357" t="s">
        <v>638</v>
      </c>
      <c r="C197" s="350">
        <v>4000</v>
      </c>
      <c r="D197" s="348" t="s">
        <v>631</v>
      </c>
      <c r="E197" s="348" t="s">
        <v>632</v>
      </c>
      <c r="G197" s="287" t="s">
        <v>285</v>
      </c>
      <c r="H197" s="357" t="s">
        <v>638</v>
      </c>
      <c r="I197" s="350">
        <v>4600</v>
      </c>
      <c r="J197" s="348" t="s">
        <v>631</v>
      </c>
      <c r="K197" s="348" t="s">
        <v>633</v>
      </c>
      <c r="S197" s="287" t="s">
        <v>262</v>
      </c>
      <c r="T197" s="357" t="s">
        <v>638</v>
      </c>
      <c r="U197" s="350">
        <v>1000</v>
      </c>
      <c r="V197" s="348" t="s">
        <v>631</v>
      </c>
      <c r="W197" s="348" t="s">
        <v>635</v>
      </c>
    </row>
    <row r="198" spans="1:23">
      <c r="A198" s="287" t="s">
        <v>263</v>
      </c>
      <c r="B198" s="357" t="s">
        <v>638</v>
      </c>
      <c r="C198" s="350">
        <v>4000</v>
      </c>
      <c r="D198" s="348" t="s">
        <v>631</v>
      </c>
      <c r="E198" s="348" t="s">
        <v>632</v>
      </c>
      <c r="G198" s="287" t="s">
        <v>286</v>
      </c>
      <c r="H198" s="357" t="s">
        <v>638</v>
      </c>
      <c r="I198" s="350">
        <v>4600</v>
      </c>
      <c r="J198" s="348" t="s">
        <v>631</v>
      </c>
      <c r="K198" s="348" t="s">
        <v>633</v>
      </c>
      <c r="S198" s="287" t="s">
        <v>263</v>
      </c>
      <c r="T198" s="357" t="s">
        <v>638</v>
      </c>
      <c r="U198" s="350">
        <v>1000</v>
      </c>
      <c r="V198" s="348" t="s">
        <v>631</v>
      </c>
      <c r="W198" s="348" t="s">
        <v>635</v>
      </c>
    </row>
    <row r="199" spans="1:23">
      <c r="A199" s="287" t="s">
        <v>264</v>
      </c>
      <c r="B199" s="357" t="s">
        <v>638</v>
      </c>
      <c r="C199" s="350">
        <v>4000</v>
      </c>
      <c r="D199" s="348" t="s">
        <v>631</v>
      </c>
      <c r="E199" s="348" t="s">
        <v>632</v>
      </c>
      <c r="G199" s="287" t="s">
        <v>394</v>
      </c>
      <c r="H199" s="357" t="s">
        <v>638</v>
      </c>
      <c r="I199" s="350">
        <v>4600</v>
      </c>
      <c r="J199" s="348" t="s">
        <v>631</v>
      </c>
      <c r="K199" s="348" t="s">
        <v>633</v>
      </c>
      <c r="S199" s="287" t="s">
        <v>264</v>
      </c>
      <c r="T199" s="357" t="s">
        <v>638</v>
      </c>
      <c r="U199" s="350">
        <v>1000</v>
      </c>
      <c r="V199" s="348" t="s">
        <v>631</v>
      </c>
      <c r="W199" s="348" t="s">
        <v>635</v>
      </c>
    </row>
    <row r="200" spans="1:23">
      <c r="A200" s="287" t="s">
        <v>265</v>
      </c>
      <c r="B200" s="357" t="s">
        <v>638</v>
      </c>
      <c r="C200" s="350">
        <v>4000</v>
      </c>
      <c r="D200" s="348" t="s">
        <v>631</v>
      </c>
      <c r="E200" s="348" t="s">
        <v>632</v>
      </c>
      <c r="G200" s="287" t="s">
        <v>287</v>
      </c>
      <c r="H200" s="357" t="s">
        <v>638</v>
      </c>
      <c r="I200" s="350">
        <v>4600</v>
      </c>
      <c r="J200" s="348" t="s">
        <v>631</v>
      </c>
      <c r="K200" s="348" t="s">
        <v>633</v>
      </c>
      <c r="S200" s="287" t="s">
        <v>265</v>
      </c>
      <c r="T200" s="357" t="s">
        <v>638</v>
      </c>
      <c r="U200" s="350">
        <v>1000</v>
      </c>
      <c r="V200" s="348" t="s">
        <v>631</v>
      </c>
      <c r="W200" s="348" t="s">
        <v>635</v>
      </c>
    </row>
    <row r="201" spans="1:23">
      <c r="A201" s="287" t="s">
        <v>266</v>
      </c>
      <c r="B201" s="357" t="s">
        <v>638</v>
      </c>
      <c r="C201" s="350">
        <v>4000</v>
      </c>
      <c r="D201" s="348" t="s">
        <v>631</v>
      </c>
      <c r="E201" s="348" t="s">
        <v>632</v>
      </c>
      <c r="G201" s="287" t="s">
        <v>288</v>
      </c>
      <c r="H201" s="357" t="s">
        <v>638</v>
      </c>
      <c r="I201" s="350">
        <v>4600</v>
      </c>
      <c r="J201" s="348" t="s">
        <v>631</v>
      </c>
      <c r="K201" s="348" t="s">
        <v>633</v>
      </c>
      <c r="S201" s="287" t="s">
        <v>266</v>
      </c>
      <c r="T201" s="357" t="s">
        <v>638</v>
      </c>
      <c r="U201" s="350">
        <v>1000</v>
      </c>
      <c r="V201" s="348" t="s">
        <v>631</v>
      </c>
      <c r="W201" s="348" t="s">
        <v>635</v>
      </c>
    </row>
    <row r="202" spans="1:23">
      <c r="A202" s="287" t="s">
        <v>267</v>
      </c>
      <c r="B202" s="357" t="s">
        <v>638</v>
      </c>
      <c r="C202" s="350">
        <v>4000</v>
      </c>
      <c r="D202" s="348" t="s">
        <v>631</v>
      </c>
      <c r="E202" s="348" t="s">
        <v>632</v>
      </c>
      <c r="G202" s="287" t="s">
        <v>289</v>
      </c>
      <c r="H202" s="357" t="s">
        <v>638</v>
      </c>
      <c r="I202" s="350">
        <v>4600</v>
      </c>
      <c r="J202" s="348" t="s">
        <v>631</v>
      </c>
      <c r="K202" s="348" t="s">
        <v>633</v>
      </c>
      <c r="S202" s="287" t="s">
        <v>267</v>
      </c>
      <c r="T202" s="357" t="s">
        <v>638</v>
      </c>
      <c r="U202" s="350">
        <v>1000</v>
      </c>
      <c r="V202" s="348" t="s">
        <v>631</v>
      </c>
      <c r="W202" s="348" t="s">
        <v>635</v>
      </c>
    </row>
    <row r="203" spans="1:23">
      <c r="A203" s="287" t="s">
        <v>268</v>
      </c>
      <c r="B203" s="357" t="s">
        <v>638</v>
      </c>
      <c r="C203" s="350">
        <v>4000</v>
      </c>
      <c r="D203" s="348" t="s">
        <v>631</v>
      </c>
      <c r="E203" s="348" t="s">
        <v>632</v>
      </c>
      <c r="G203" s="287" t="s">
        <v>290</v>
      </c>
      <c r="H203" s="357" t="s">
        <v>638</v>
      </c>
      <c r="I203" s="350">
        <v>4600</v>
      </c>
      <c r="J203" s="348" t="s">
        <v>631</v>
      </c>
      <c r="K203" s="348" t="s">
        <v>633</v>
      </c>
      <c r="S203" s="287" t="s">
        <v>268</v>
      </c>
      <c r="T203" s="357" t="s">
        <v>638</v>
      </c>
      <c r="U203" s="350">
        <v>1000</v>
      </c>
      <c r="V203" s="348" t="s">
        <v>631</v>
      </c>
      <c r="W203" s="348" t="s">
        <v>635</v>
      </c>
    </row>
    <row r="204" spans="1:23">
      <c r="A204" s="287" t="s">
        <v>269</v>
      </c>
      <c r="B204" s="357" t="s">
        <v>638</v>
      </c>
      <c r="C204" s="350">
        <v>4000</v>
      </c>
      <c r="D204" s="348" t="s">
        <v>631</v>
      </c>
      <c r="E204" s="348" t="s">
        <v>632</v>
      </c>
      <c r="G204" s="287" t="s">
        <v>291</v>
      </c>
      <c r="H204" s="357" t="s">
        <v>638</v>
      </c>
      <c r="I204" s="350">
        <v>4600</v>
      </c>
      <c r="J204" s="348" t="s">
        <v>631</v>
      </c>
      <c r="K204" s="348" t="s">
        <v>633</v>
      </c>
      <c r="S204" s="287" t="s">
        <v>269</v>
      </c>
      <c r="T204" s="357" t="s">
        <v>638</v>
      </c>
      <c r="U204" s="350">
        <v>1000</v>
      </c>
      <c r="V204" s="348" t="s">
        <v>631</v>
      </c>
      <c r="W204" s="348" t="s">
        <v>635</v>
      </c>
    </row>
    <row r="205" spans="1:23">
      <c r="A205" s="287" t="s">
        <v>270</v>
      </c>
      <c r="B205" s="357" t="s">
        <v>638</v>
      </c>
      <c r="C205" s="350">
        <v>4000</v>
      </c>
      <c r="D205" s="348" t="s">
        <v>631</v>
      </c>
      <c r="E205" s="348" t="s">
        <v>632</v>
      </c>
      <c r="G205" s="287" t="s">
        <v>292</v>
      </c>
      <c r="H205" s="357" t="s">
        <v>638</v>
      </c>
      <c r="I205" s="350">
        <v>4600</v>
      </c>
      <c r="J205" s="348" t="s">
        <v>631</v>
      </c>
      <c r="K205" s="348" t="s">
        <v>633</v>
      </c>
      <c r="S205" s="287" t="s">
        <v>270</v>
      </c>
      <c r="T205" s="357" t="s">
        <v>638</v>
      </c>
      <c r="U205" s="350">
        <v>1000</v>
      </c>
      <c r="V205" s="348" t="s">
        <v>631</v>
      </c>
      <c r="W205" s="348" t="s">
        <v>635</v>
      </c>
    </row>
    <row r="206" spans="1:23">
      <c r="A206" s="287" t="s">
        <v>271</v>
      </c>
      <c r="B206" s="357" t="s">
        <v>638</v>
      </c>
      <c r="C206" s="350">
        <v>4000</v>
      </c>
      <c r="D206" s="348" t="s">
        <v>631</v>
      </c>
      <c r="E206" s="348" t="s">
        <v>632</v>
      </c>
      <c r="G206" s="287" t="s">
        <v>293</v>
      </c>
      <c r="H206" s="357" t="s">
        <v>638</v>
      </c>
      <c r="I206" s="350">
        <v>4600</v>
      </c>
      <c r="J206" s="348" t="s">
        <v>631</v>
      </c>
      <c r="K206" s="348" t="s">
        <v>633</v>
      </c>
      <c r="S206" s="287" t="s">
        <v>271</v>
      </c>
      <c r="T206" s="357" t="s">
        <v>638</v>
      </c>
      <c r="U206" s="350">
        <v>1000</v>
      </c>
      <c r="V206" s="348" t="s">
        <v>631</v>
      </c>
      <c r="W206" s="348" t="s">
        <v>635</v>
      </c>
    </row>
    <row r="207" spans="1:23">
      <c r="A207" s="287" t="s">
        <v>272</v>
      </c>
      <c r="B207" s="357" t="s">
        <v>638</v>
      </c>
      <c r="C207" s="350">
        <v>4000</v>
      </c>
      <c r="D207" s="348" t="s">
        <v>631</v>
      </c>
      <c r="E207" s="348" t="s">
        <v>632</v>
      </c>
      <c r="G207" s="287" t="s">
        <v>380</v>
      </c>
      <c r="H207" s="357" t="s">
        <v>638</v>
      </c>
      <c r="I207" s="350">
        <v>4600</v>
      </c>
      <c r="J207" s="348" t="s">
        <v>631</v>
      </c>
      <c r="K207" s="348" t="s">
        <v>633</v>
      </c>
      <c r="S207" s="287" t="s">
        <v>272</v>
      </c>
      <c r="T207" s="357" t="s">
        <v>638</v>
      </c>
      <c r="U207" s="350">
        <v>1000</v>
      </c>
      <c r="V207" s="348" t="s">
        <v>631</v>
      </c>
      <c r="W207" s="348" t="s">
        <v>635</v>
      </c>
    </row>
    <row r="208" spans="1:23">
      <c r="A208" s="287" t="s">
        <v>273</v>
      </c>
      <c r="B208" s="357" t="s">
        <v>638</v>
      </c>
      <c r="C208" s="350">
        <v>4000</v>
      </c>
      <c r="D208" s="348" t="s">
        <v>631</v>
      </c>
      <c r="E208" s="348" t="s">
        <v>632</v>
      </c>
      <c r="G208" s="287" t="s">
        <v>365</v>
      </c>
      <c r="H208" s="357" t="s">
        <v>638</v>
      </c>
      <c r="I208" s="350">
        <v>4600</v>
      </c>
      <c r="J208" s="348" t="s">
        <v>631</v>
      </c>
      <c r="K208" s="348" t="s">
        <v>633</v>
      </c>
      <c r="S208" s="287" t="s">
        <v>273</v>
      </c>
      <c r="T208" s="357" t="s">
        <v>638</v>
      </c>
      <c r="U208" s="350">
        <v>1000</v>
      </c>
      <c r="V208" s="348" t="s">
        <v>631</v>
      </c>
      <c r="W208" s="348" t="s">
        <v>635</v>
      </c>
    </row>
    <row r="209" spans="1:23">
      <c r="A209" s="287" t="s">
        <v>274</v>
      </c>
      <c r="B209" s="357" t="s">
        <v>638</v>
      </c>
      <c r="C209" s="350">
        <v>4000</v>
      </c>
      <c r="D209" s="348" t="s">
        <v>631</v>
      </c>
      <c r="E209" s="348" t="s">
        <v>632</v>
      </c>
      <c r="G209" s="287" t="s">
        <v>366</v>
      </c>
      <c r="H209" s="357" t="s">
        <v>638</v>
      </c>
      <c r="I209" s="350">
        <v>4600</v>
      </c>
      <c r="J209" s="348" t="s">
        <v>631</v>
      </c>
      <c r="K209" s="348" t="s">
        <v>633</v>
      </c>
      <c r="S209" s="287" t="s">
        <v>274</v>
      </c>
      <c r="T209" s="357" t="s">
        <v>638</v>
      </c>
      <c r="U209" s="350">
        <v>1000</v>
      </c>
      <c r="V209" s="348" t="s">
        <v>631</v>
      </c>
      <c r="W209" s="348" t="s">
        <v>635</v>
      </c>
    </row>
    <row r="210" spans="1:23">
      <c r="A210" s="287" t="s">
        <v>275</v>
      </c>
      <c r="B210" s="357" t="s">
        <v>638</v>
      </c>
      <c r="C210" s="350">
        <v>4000</v>
      </c>
      <c r="D210" s="348" t="s">
        <v>631</v>
      </c>
      <c r="E210" s="348" t="s">
        <v>632</v>
      </c>
      <c r="G210" s="287" t="s">
        <v>294</v>
      </c>
      <c r="H210" s="357" t="s">
        <v>638</v>
      </c>
      <c r="I210" s="350">
        <v>4600</v>
      </c>
      <c r="J210" s="348" t="s">
        <v>631</v>
      </c>
      <c r="K210" s="348" t="s">
        <v>633</v>
      </c>
      <c r="S210" s="287" t="s">
        <v>275</v>
      </c>
      <c r="T210" s="357" t="s">
        <v>638</v>
      </c>
      <c r="U210" s="350">
        <v>1000</v>
      </c>
      <c r="V210" s="348" t="s">
        <v>631</v>
      </c>
      <c r="W210" s="348" t="s">
        <v>635</v>
      </c>
    </row>
    <row r="211" spans="1:23">
      <c r="A211" s="287" t="s">
        <v>276</v>
      </c>
      <c r="B211" s="357" t="s">
        <v>638</v>
      </c>
      <c r="C211" s="350">
        <v>4000</v>
      </c>
      <c r="D211" s="348" t="s">
        <v>631</v>
      </c>
      <c r="E211" s="348" t="s">
        <v>632</v>
      </c>
      <c r="G211" s="287" t="s">
        <v>295</v>
      </c>
      <c r="H211" s="357" t="s">
        <v>638</v>
      </c>
      <c r="I211" s="350">
        <v>4600</v>
      </c>
      <c r="J211" s="348" t="s">
        <v>631</v>
      </c>
      <c r="K211" s="348" t="s">
        <v>633</v>
      </c>
      <c r="S211" s="287" t="s">
        <v>276</v>
      </c>
      <c r="T211" s="357" t="s">
        <v>638</v>
      </c>
      <c r="U211" s="350">
        <v>1000</v>
      </c>
      <c r="V211" s="348" t="s">
        <v>631</v>
      </c>
      <c r="W211" s="348" t="s">
        <v>635</v>
      </c>
    </row>
    <row r="212" spans="1:23">
      <c r="A212" s="287" t="s">
        <v>277</v>
      </c>
      <c r="B212" s="357" t="s">
        <v>638</v>
      </c>
      <c r="C212" s="350">
        <v>4000</v>
      </c>
      <c r="D212" s="348" t="s">
        <v>631</v>
      </c>
      <c r="E212" s="348" t="s">
        <v>632</v>
      </c>
      <c r="G212" s="287" t="s">
        <v>296</v>
      </c>
      <c r="H212" s="357" t="s">
        <v>638</v>
      </c>
      <c r="I212" s="350">
        <v>4600</v>
      </c>
      <c r="J212" s="348" t="s">
        <v>631</v>
      </c>
      <c r="K212" s="348" t="s">
        <v>633</v>
      </c>
      <c r="S212" s="287" t="s">
        <v>277</v>
      </c>
      <c r="T212" s="357" t="s">
        <v>638</v>
      </c>
      <c r="U212" s="350">
        <v>1000</v>
      </c>
      <c r="V212" s="348" t="s">
        <v>631</v>
      </c>
      <c r="W212" s="348" t="s">
        <v>635</v>
      </c>
    </row>
    <row r="213" spans="1:23">
      <c r="A213" s="287" t="s">
        <v>278</v>
      </c>
      <c r="B213" s="357" t="s">
        <v>638</v>
      </c>
      <c r="C213" s="350">
        <v>4000</v>
      </c>
      <c r="D213" s="348" t="s">
        <v>631</v>
      </c>
      <c r="E213" s="348" t="s">
        <v>632</v>
      </c>
      <c r="G213" s="287" t="s">
        <v>381</v>
      </c>
      <c r="H213" s="357" t="s">
        <v>638</v>
      </c>
      <c r="I213" s="350">
        <v>4600</v>
      </c>
      <c r="J213" s="348" t="s">
        <v>631</v>
      </c>
      <c r="K213" s="348" t="s">
        <v>633</v>
      </c>
      <c r="S213" s="287" t="s">
        <v>278</v>
      </c>
      <c r="T213" s="357" t="s">
        <v>638</v>
      </c>
      <c r="U213" s="350">
        <v>1000</v>
      </c>
      <c r="V213" s="348" t="s">
        <v>631</v>
      </c>
      <c r="W213" s="348" t="s">
        <v>635</v>
      </c>
    </row>
    <row r="214" spans="1:23">
      <c r="A214" s="287" t="s">
        <v>279</v>
      </c>
      <c r="B214" s="357" t="s">
        <v>638</v>
      </c>
      <c r="C214" s="350">
        <v>4000</v>
      </c>
      <c r="D214" s="348" t="s">
        <v>631</v>
      </c>
      <c r="E214" s="348" t="s">
        <v>632</v>
      </c>
      <c r="G214" s="287" t="s">
        <v>297</v>
      </c>
      <c r="H214" s="357" t="s">
        <v>638</v>
      </c>
      <c r="I214" s="350">
        <v>4600</v>
      </c>
      <c r="J214" s="348" t="s">
        <v>631</v>
      </c>
      <c r="K214" s="348" t="s">
        <v>633</v>
      </c>
      <c r="S214" s="287" t="s">
        <v>279</v>
      </c>
      <c r="T214" s="357" t="s">
        <v>638</v>
      </c>
      <c r="U214" s="350">
        <v>1000</v>
      </c>
      <c r="V214" s="348" t="s">
        <v>631</v>
      </c>
      <c r="W214" s="348" t="s">
        <v>635</v>
      </c>
    </row>
    <row r="215" spans="1:23">
      <c r="A215" s="287" t="s">
        <v>280</v>
      </c>
      <c r="B215" s="357" t="s">
        <v>638</v>
      </c>
      <c r="C215" s="350">
        <v>4000</v>
      </c>
      <c r="D215" s="348" t="s">
        <v>631</v>
      </c>
      <c r="E215" s="348" t="s">
        <v>632</v>
      </c>
      <c r="G215" s="287" t="s">
        <v>298</v>
      </c>
      <c r="H215" s="357" t="s">
        <v>638</v>
      </c>
      <c r="I215" s="350">
        <v>4600</v>
      </c>
      <c r="J215" s="348" t="s">
        <v>631</v>
      </c>
      <c r="K215" s="348" t="s">
        <v>633</v>
      </c>
      <c r="S215" s="287" t="s">
        <v>280</v>
      </c>
      <c r="T215" s="357" t="s">
        <v>638</v>
      </c>
      <c r="U215" s="350">
        <v>1000</v>
      </c>
      <c r="V215" s="348" t="s">
        <v>631</v>
      </c>
      <c r="W215" s="348" t="s">
        <v>635</v>
      </c>
    </row>
    <row r="216" spans="1:23">
      <c r="A216" s="287" t="s">
        <v>393</v>
      </c>
      <c r="B216" s="357" t="s">
        <v>638</v>
      </c>
      <c r="C216" s="350">
        <v>4000</v>
      </c>
      <c r="D216" s="348" t="s">
        <v>631</v>
      </c>
      <c r="E216" s="348" t="s">
        <v>632</v>
      </c>
      <c r="G216" s="287" t="s">
        <v>299</v>
      </c>
      <c r="H216" s="357" t="s">
        <v>638</v>
      </c>
      <c r="I216" s="350">
        <v>4600</v>
      </c>
      <c r="J216" s="348" t="s">
        <v>631</v>
      </c>
      <c r="K216" s="348" t="s">
        <v>633</v>
      </c>
      <c r="S216" s="287" t="s">
        <v>393</v>
      </c>
      <c r="T216" s="357" t="s">
        <v>638</v>
      </c>
      <c r="U216" s="350">
        <v>1000</v>
      </c>
      <c r="V216" s="348" t="s">
        <v>631</v>
      </c>
      <c r="W216" s="348" t="s">
        <v>635</v>
      </c>
    </row>
    <row r="217" spans="1:23">
      <c r="A217" s="287" t="s">
        <v>281</v>
      </c>
      <c r="B217" s="357" t="s">
        <v>638</v>
      </c>
      <c r="C217" s="350">
        <v>4000</v>
      </c>
      <c r="D217" s="348" t="s">
        <v>631</v>
      </c>
      <c r="E217" s="348" t="s">
        <v>632</v>
      </c>
      <c r="G217" s="287" t="s">
        <v>300</v>
      </c>
      <c r="H217" s="357" t="s">
        <v>638</v>
      </c>
      <c r="I217" s="350">
        <v>4600</v>
      </c>
      <c r="J217" s="348" t="s">
        <v>631</v>
      </c>
      <c r="K217" s="348" t="s">
        <v>633</v>
      </c>
      <c r="S217" s="287" t="s">
        <v>281</v>
      </c>
      <c r="T217" s="357" t="s">
        <v>638</v>
      </c>
      <c r="U217" s="350">
        <v>1000</v>
      </c>
      <c r="V217" s="348" t="s">
        <v>631</v>
      </c>
      <c r="W217" s="348" t="s">
        <v>635</v>
      </c>
    </row>
    <row r="218" spans="1:23">
      <c r="A218" s="287" t="s">
        <v>282</v>
      </c>
      <c r="B218" s="357" t="s">
        <v>638</v>
      </c>
      <c r="C218" s="350">
        <v>4000</v>
      </c>
      <c r="D218" s="348" t="s">
        <v>631</v>
      </c>
      <c r="E218" s="348" t="s">
        <v>632</v>
      </c>
      <c r="G218" s="287" t="s">
        <v>301</v>
      </c>
      <c r="H218" s="357" t="s">
        <v>638</v>
      </c>
      <c r="I218" s="350">
        <v>4600</v>
      </c>
      <c r="J218" s="348" t="s">
        <v>631</v>
      </c>
      <c r="K218" s="348" t="s">
        <v>633</v>
      </c>
      <c r="S218" s="287" t="s">
        <v>282</v>
      </c>
      <c r="T218" s="357" t="s">
        <v>638</v>
      </c>
      <c r="U218" s="350">
        <v>1000</v>
      </c>
      <c r="V218" s="348" t="s">
        <v>631</v>
      </c>
      <c r="W218" s="348" t="s">
        <v>635</v>
      </c>
    </row>
    <row r="219" spans="1:23">
      <c r="A219" s="287" t="s">
        <v>364</v>
      </c>
      <c r="B219" s="357" t="s">
        <v>638</v>
      </c>
      <c r="C219" s="350">
        <v>4000</v>
      </c>
      <c r="D219" s="348" t="s">
        <v>631</v>
      </c>
      <c r="E219" s="348" t="s">
        <v>632</v>
      </c>
      <c r="G219" s="287" t="s">
        <v>395</v>
      </c>
      <c r="H219" s="357" t="s">
        <v>638</v>
      </c>
      <c r="I219" s="350">
        <v>4600</v>
      </c>
      <c r="J219" s="348" t="s">
        <v>631</v>
      </c>
      <c r="K219" s="348" t="s">
        <v>633</v>
      </c>
      <c r="S219" s="287" t="s">
        <v>364</v>
      </c>
      <c r="T219" s="357" t="s">
        <v>638</v>
      </c>
      <c r="U219" s="350">
        <v>1000</v>
      </c>
      <c r="V219" s="348" t="s">
        <v>631</v>
      </c>
      <c r="W219" s="348" t="s">
        <v>635</v>
      </c>
    </row>
    <row r="220" spans="1:23">
      <c r="A220" s="287" t="s">
        <v>283</v>
      </c>
      <c r="B220" s="357" t="s">
        <v>638</v>
      </c>
      <c r="C220" s="350">
        <v>4000</v>
      </c>
      <c r="D220" s="348" t="s">
        <v>631</v>
      </c>
      <c r="E220" s="348" t="s">
        <v>632</v>
      </c>
      <c r="G220" s="287" t="s">
        <v>382</v>
      </c>
      <c r="H220" s="357" t="s">
        <v>638</v>
      </c>
      <c r="I220" s="350">
        <v>4600</v>
      </c>
      <c r="J220" s="348" t="s">
        <v>631</v>
      </c>
      <c r="K220" s="348" t="s">
        <v>633</v>
      </c>
      <c r="S220" s="287" t="s">
        <v>283</v>
      </c>
      <c r="T220" s="357" t="s">
        <v>638</v>
      </c>
      <c r="U220" s="350">
        <v>1000</v>
      </c>
      <c r="V220" s="348" t="s">
        <v>631</v>
      </c>
      <c r="W220" s="348" t="s">
        <v>635</v>
      </c>
    </row>
    <row r="221" spans="1:23">
      <c r="A221" s="287" t="s">
        <v>378</v>
      </c>
      <c r="B221" s="357" t="s">
        <v>638</v>
      </c>
      <c r="C221" s="350">
        <v>4000</v>
      </c>
      <c r="D221" s="348" t="s">
        <v>631</v>
      </c>
      <c r="E221" s="348" t="s">
        <v>632</v>
      </c>
      <c r="G221" s="287" t="s">
        <v>302</v>
      </c>
      <c r="H221" s="357" t="s">
        <v>638</v>
      </c>
      <c r="I221" s="350">
        <v>4600</v>
      </c>
      <c r="J221" s="348" t="s">
        <v>631</v>
      </c>
      <c r="K221" s="348" t="s">
        <v>633</v>
      </c>
      <c r="S221" s="287" t="s">
        <v>378</v>
      </c>
      <c r="T221" s="357" t="s">
        <v>638</v>
      </c>
      <c r="U221" s="350">
        <v>1000</v>
      </c>
      <c r="V221" s="348" t="s">
        <v>631</v>
      </c>
      <c r="W221" s="348" t="s">
        <v>635</v>
      </c>
    </row>
    <row r="222" spans="1:23">
      <c r="A222" s="287" t="s">
        <v>284</v>
      </c>
      <c r="B222" s="357" t="s">
        <v>638</v>
      </c>
      <c r="C222" s="350">
        <v>4000</v>
      </c>
      <c r="D222" s="348" t="s">
        <v>631</v>
      </c>
      <c r="E222" s="348" t="s">
        <v>632</v>
      </c>
      <c r="G222" s="287" t="s">
        <v>367</v>
      </c>
      <c r="H222" s="357" t="s">
        <v>638</v>
      </c>
      <c r="I222" s="350">
        <v>4600</v>
      </c>
      <c r="J222" s="348" t="s">
        <v>631</v>
      </c>
      <c r="K222" s="348" t="s">
        <v>633</v>
      </c>
      <c r="S222" s="287" t="s">
        <v>284</v>
      </c>
      <c r="T222" s="357" t="s">
        <v>638</v>
      </c>
      <c r="U222" s="350">
        <v>1000</v>
      </c>
      <c r="V222" s="348" t="s">
        <v>631</v>
      </c>
      <c r="W222" s="348" t="s">
        <v>635</v>
      </c>
    </row>
    <row r="223" spans="1:23">
      <c r="A223" s="287" t="s">
        <v>379</v>
      </c>
      <c r="B223" s="357" t="s">
        <v>638</v>
      </c>
      <c r="C223" s="350">
        <v>4000</v>
      </c>
      <c r="D223" s="348" t="s">
        <v>631</v>
      </c>
      <c r="E223" s="348" t="s">
        <v>632</v>
      </c>
      <c r="G223" s="287" t="s">
        <v>303</v>
      </c>
      <c r="H223" s="357" t="s">
        <v>638</v>
      </c>
      <c r="I223" s="350">
        <v>4600</v>
      </c>
      <c r="J223" s="348" t="s">
        <v>631</v>
      </c>
      <c r="K223" s="348" t="s">
        <v>633</v>
      </c>
      <c r="S223" s="287" t="s">
        <v>379</v>
      </c>
      <c r="T223" s="357" t="s">
        <v>638</v>
      </c>
      <c r="U223" s="350">
        <v>1000</v>
      </c>
      <c r="V223" s="348" t="s">
        <v>631</v>
      </c>
      <c r="W223" s="348" t="s">
        <v>635</v>
      </c>
    </row>
    <row r="224" spans="1:23">
      <c r="A224" s="287" t="s">
        <v>285</v>
      </c>
      <c r="B224" s="357" t="s">
        <v>638</v>
      </c>
      <c r="C224" s="350">
        <v>4000</v>
      </c>
      <c r="D224" s="348" t="s">
        <v>631</v>
      </c>
      <c r="E224" s="348" t="s">
        <v>632</v>
      </c>
      <c r="G224" s="287" t="s">
        <v>383</v>
      </c>
      <c r="H224" s="357" t="s">
        <v>638</v>
      </c>
      <c r="I224" s="350">
        <v>4600</v>
      </c>
      <c r="J224" s="348" t="s">
        <v>631</v>
      </c>
      <c r="K224" s="348" t="s">
        <v>633</v>
      </c>
      <c r="S224" s="287" t="s">
        <v>285</v>
      </c>
      <c r="T224" s="357" t="s">
        <v>638</v>
      </c>
      <c r="U224" s="350">
        <v>1000</v>
      </c>
      <c r="V224" s="348" t="s">
        <v>631</v>
      </c>
      <c r="W224" s="348" t="s">
        <v>635</v>
      </c>
    </row>
    <row r="225" spans="1:23">
      <c r="A225" s="287" t="s">
        <v>286</v>
      </c>
      <c r="B225" s="357" t="s">
        <v>638</v>
      </c>
      <c r="C225" s="350">
        <v>4000</v>
      </c>
      <c r="D225" s="348" t="s">
        <v>631</v>
      </c>
      <c r="E225" s="348" t="s">
        <v>632</v>
      </c>
      <c r="G225" s="287" t="s">
        <v>384</v>
      </c>
      <c r="H225" s="357" t="s">
        <v>638</v>
      </c>
      <c r="I225" s="350">
        <v>4600</v>
      </c>
      <c r="J225" s="348" t="s">
        <v>631</v>
      </c>
      <c r="K225" s="348" t="s">
        <v>633</v>
      </c>
      <c r="S225" s="287" t="s">
        <v>286</v>
      </c>
      <c r="T225" s="357" t="s">
        <v>638</v>
      </c>
      <c r="U225" s="350">
        <v>1000</v>
      </c>
      <c r="V225" s="348" t="s">
        <v>631</v>
      </c>
      <c r="W225" s="348" t="s">
        <v>635</v>
      </c>
    </row>
    <row r="226" spans="1:23">
      <c r="A226" s="287" t="s">
        <v>394</v>
      </c>
      <c r="B226" s="357" t="s">
        <v>638</v>
      </c>
      <c r="C226" s="350">
        <v>4000</v>
      </c>
      <c r="D226" s="348" t="s">
        <v>631</v>
      </c>
      <c r="E226" s="348" t="s">
        <v>632</v>
      </c>
      <c r="G226" s="287" t="s">
        <v>304</v>
      </c>
      <c r="H226" s="357" t="s">
        <v>638</v>
      </c>
      <c r="I226" s="350">
        <v>4600</v>
      </c>
      <c r="J226" s="348" t="s">
        <v>631</v>
      </c>
      <c r="K226" s="348" t="s">
        <v>633</v>
      </c>
      <c r="S226" s="287" t="s">
        <v>394</v>
      </c>
      <c r="T226" s="357" t="s">
        <v>638</v>
      </c>
      <c r="U226" s="350">
        <v>1000</v>
      </c>
      <c r="V226" s="348" t="s">
        <v>631</v>
      </c>
      <c r="W226" s="348" t="s">
        <v>635</v>
      </c>
    </row>
    <row r="227" spans="1:23">
      <c r="A227" s="287" t="s">
        <v>287</v>
      </c>
      <c r="B227" s="357" t="s">
        <v>638</v>
      </c>
      <c r="C227" s="350">
        <v>4000</v>
      </c>
      <c r="D227" s="348" t="s">
        <v>631</v>
      </c>
      <c r="E227" s="348" t="s">
        <v>632</v>
      </c>
      <c r="G227" s="287" t="s">
        <v>305</v>
      </c>
      <c r="H227" s="357" t="s">
        <v>638</v>
      </c>
      <c r="I227" s="350">
        <v>4600</v>
      </c>
      <c r="J227" s="348" t="s">
        <v>631</v>
      </c>
      <c r="K227" s="348" t="s">
        <v>633</v>
      </c>
      <c r="S227" s="287" t="s">
        <v>287</v>
      </c>
      <c r="T227" s="357" t="s">
        <v>638</v>
      </c>
      <c r="U227" s="350">
        <v>1000</v>
      </c>
      <c r="V227" s="348" t="s">
        <v>631</v>
      </c>
      <c r="W227" s="348" t="s">
        <v>635</v>
      </c>
    </row>
    <row r="228" spans="1:23">
      <c r="A228" s="287" t="s">
        <v>288</v>
      </c>
      <c r="B228" s="357" t="s">
        <v>638</v>
      </c>
      <c r="C228" s="350">
        <v>4000</v>
      </c>
      <c r="D228" s="348" t="s">
        <v>631</v>
      </c>
      <c r="E228" s="348" t="s">
        <v>632</v>
      </c>
      <c r="G228" s="287" t="s">
        <v>306</v>
      </c>
      <c r="H228" s="357" t="s">
        <v>638</v>
      </c>
      <c r="I228" s="350">
        <v>4600</v>
      </c>
      <c r="J228" s="348" t="s">
        <v>631</v>
      </c>
      <c r="K228" s="348" t="s">
        <v>633</v>
      </c>
      <c r="S228" s="287" t="s">
        <v>288</v>
      </c>
      <c r="T228" s="357" t="s">
        <v>638</v>
      </c>
      <c r="U228" s="350">
        <v>1000</v>
      </c>
      <c r="V228" s="348" t="s">
        <v>631</v>
      </c>
      <c r="W228" s="348" t="s">
        <v>635</v>
      </c>
    </row>
    <row r="229" spans="1:23">
      <c r="A229" s="287" t="s">
        <v>289</v>
      </c>
      <c r="B229" s="357" t="s">
        <v>638</v>
      </c>
      <c r="C229" s="350">
        <v>4000</v>
      </c>
      <c r="D229" s="348" t="s">
        <v>631</v>
      </c>
      <c r="E229" s="348" t="s">
        <v>632</v>
      </c>
      <c r="G229" s="287" t="s">
        <v>307</v>
      </c>
      <c r="H229" s="357" t="s">
        <v>638</v>
      </c>
      <c r="I229" s="350">
        <v>4600</v>
      </c>
      <c r="J229" s="348" t="s">
        <v>631</v>
      </c>
      <c r="K229" s="348" t="s">
        <v>633</v>
      </c>
      <c r="S229" s="287" t="s">
        <v>289</v>
      </c>
      <c r="T229" s="357" t="s">
        <v>638</v>
      </c>
      <c r="U229" s="350">
        <v>1000</v>
      </c>
      <c r="V229" s="348" t="s">
        <v>631</v>
      </c>
      <c r="W229" s="348" t="s">
        <v>635</v>
      </c>
    </row>
    <row r="230" spans="1:23">
      <c r="A230" s="287" t="s">
        <v>290</v>
      </c>
      <c r="B230" s="357" t="s">
        <v>638</v>
      </c>
      <c r="C230" s="350">
        <v>4000</v>
      </c>
      <c r="D230" s="348" t="s">
        <v>631</v>
      </c>
      <c r="E230" s="348" t="s">
        <v>632</v>
      </c>
      <c r="G230" s="287" t="s">
        <v>308</v>
      </c>
      <c r="H230" s="357" t="s">
        <v>638</v>
      </c>
      <c r="I230" s="350">
        <v>4600</v>
      </c>
      <c r="J230" s="348" t="s">
        <v>631</v>
      </c>
      <c r="K230" s="348" t="s">
        <v>633</v>
      </c>
      <c r="S230" s="287" t="s">
        <v>290</v>
      </c>
      <c r="T230" s="357" t="s">
        <v>638</v>
      </c>
      <c r="U230" s="350">
        <v>1000</v>
      </c>
      <c r="V230" s="348" t="s">
        <v>631</v>
      </c>
      <c r="W230" s="348" t="s">
        <v>635</v>
      </c>
    </row>
    <row r="231" spans="1:23">
      <c r="A231" s="287" t="s">
        <v>291</v>
      </c>
      <c r="B231" s="357" t="s">
        <v>638</v>
      </c>
      <c r="C231" s="350">
        <v>4000</v>
      </c>
      <c r="D231" s="348" t="s">
        <v>631</v>
      </c>
      <c r="E231" s="348" t="s">
        <v>632</v>
      </c>
      <c r="G231" s="287" t="s">
        <v>309</v>
      </c>
      <c r="H231" s="357" t="s">
        <v>638</v>
      </c>
      <c r="I231" s="350">
        <v>4600</v>
      </c>
      <c r="J231" s="348" t="s">
        <v>631</v>
      </c>
      <c r="K231" s="348" t="s">
        <v>633</v>
      </c>
      <c r="S231" s="287" t="s">
        <v>291</v>
      </c>
      <c r="T231" s="357" t="s">
        <v>638</v>
      </c>
      <c r="U231" s="350">
        <v>1000</v>
      </c>
      <c r="V231" s="348" t="s">
        <v>631</v>
      </c>
      <c r="W231" s="348" t="s">
        <v>635</v>
      </c>
    </row>
    <row r="232" spans="1:23">
      <c r="A232" s="287" t="s">
        <v>292</v>
      </c>
      <c r="B232" s="357" t="s">
        <v>638</v>
      </c>
      <c r="C232" s="350">
        <v>4000</v>
      </c>
      <c r="D232" s="348" t="s">
        <v>631</v>
      </c>
      <c r="E232" s="348" t="s">
        <v>632</v>
      </c>
      <c r="G232" s="287" t="s">
        <v>310</v>
      </c>
      <c r="H232" s="357" t="s">
        <v>638</v>
      </c>
      <c r="I232" s="350">
        <v>4600</v>
      </c>
      <c r="J232" s="348" t="s">
        <v>631</v>
      </c>
      <c r="K232" s="348" t="s">
        <v>633</v>
      </c>
      <c r="S232" s="287" t="s">
        <v>292</v>
      </c>
      <c r="T232" s="357" t="s">
        <v>638</v>
      </c>
      <c r="U232" s="350">
        <v>1000</v>
      </c>
      <c r="V232" s="348" t="s">
        <v>631</v>
      </c>
      <c r="W232" s="348" t="s">
        <v>635</v>
      </c>
    </row>
    <row r="233" spans="1:23">
      <c r="A233" s="287" t="s">
        <v>293</v>
      </c>
      <c r="B233" s="357" t="s">
        <v>638</v>
      </c>
      <c r="C233" s="350">
        <v>4000</v>
      </c>
      <c r="D233" s="348" t="s">
        <v>631</v>
      </c>
      <c r="E233" s="348" t="s">
        <v>632</v>
      </c>
      <c r="G233" s="287" t="s">
        <v>311</v>
      </c>
      <c r="H233" s="357" t="s">
        <v>638</v>
      </c>
      <c r="I233" s="350">
        <v>4600</v>
      </c>
      <c r="J233" s="348" t="s">
        <v>631</v>
      </c>
      <c r="K233" s="348" t="s">
        <v>633</v>
      </c>
      <c r="S233" s="287" t="s">
        <v>293</v>
      </c>
      <c r="T233" s="357" t="s">
        <v>638</v>
      </c>
      <c r="U233" s="350">
        <v>1000</v>
      </c>
      <c r="V233" s="348" t="s">
        <v>631</v>
      </c>
      <c r="W233" s="348" t="s">
        <v>635</v>
      </c>
    </row>
    <row r="234" spans="1:23">
      <c r="A234" s="287" t="s">
        <v>380</v>
      </c>
      <c r="B234" s="357" t="s">
        <v>638</v>
      </c>
      <c r="C234" s="350">
        <v>4000</v>
      </c>
      <c r="D234" s="348" t="s">
        <v>631</v>
      </c>
      <c r="E234" s="348" t="s">
        <v>632</v>
      </c>
      <c r="G234" s="287" t="s">
        <v>312</v>
      </c>
      <c r="H234" s="357" t="s">
        <v>638</v>
      </c>
      <c r="I234" s="350">
        <v>4600</v>
      </c>
      <c r="J234" s="348" t="s">
        <v>631</v>
      </c>
      <c r="K234" s="348" t="s">
        <v>633</v>
      </c>
      <c r="S234" s="287" t="s">
        <v>380</v>
      </c>
      <c r="T234" s="357" t="s">
        <v>638</v>
      </c>
      <c r="U234" s="350">
        <v>1000</v>
      </c>
      <c r="V234" s="348" t="s">
        <v>631</v>
      </c>
      <c r="W234" s="348" t="s">
        <v>635</v>
      </c>
    </row>
    <row r="235" spans="1:23">
      <c r="A235" s="287" t="s">
        <v>365</v>
      </c>
      <c r="B235" s="357" t="s">
        <v>638</v>
      </c>
      <c r="C235" s="350">
        <v>4000</v>
      </c>
      <c r="D235" s="348" t="s">
        <v>631</v>
      </c>
      <c r="E235" s="348" t="s">
        <v>632</v>
      </c>
      <c r="G235" s="287" t="s">
        <v>313</v>
      </c>
      <c r="H235" s="357" t="s">
        <v>638</v>
      </c>
      <c r="I235" s="350">
        <v>4600</v>
      </c>
      <c r="J235" s="348" t="s">
        <v>631</v>
      </c>
      <c r="K235" s="348" t="s">
        <v>633</v>
      </c>
      <c r="S235" s="287" t="s">
        <v>365</v>
      </c>
      <c r="T235" s="357" t="s">
        <v>638</v>
      </c>
      <c r="U235" s="350">
        <v>1000</v>
      </c>
      <c r="V235" s="348" t="s">
        <v>631</v>
      </c>
      <c r="W235" s="348" t="s">
        <v>635</v>
      </c>
    </row>
    <row r="236" spans="1:23">
      <c r="A236" s="287" t="s">
        <v>366</v>
      </c>
      <c r="B236" s="357" t="s">
        <v>638</v>
      </c>
      <c r="C236" s="350">
        <v>4000</v>
      </c>
      <c r="D236" s="348" t="s">
        <v>631</v>
      </c>
      <c r="E236" s="348" t="s">
        <v>632</v>
      </c>
      <c r="G236" s="287" t="s">
        <v>368</v>
      </c>
      <c r="H236" s="357" t="s">
        <v>638</v>
      </c>
      <c r="I236" s="350">
        <v>4600</v>
      </c>
      <c r="J236" s="348" t="s">
        <v>631</v>
      </c>
      <c r="K236" s="348" t="s">
        <v>633</v>
      </c>
      <c r="S236" s="287" t="s">
        <v>366</v>
      </c>
      <c r="T236" s="357" t="s">
        <v>638</v>
      </c>
      <c r="U236" s="350">
        <v>1000</v>
      </c>
      <c r="V236" s="348" t="s">
        <v>631</v>
      </c>
      <c r="W236" s="348" t="s">
        <v>635</v>
      </c>
    </row>
    <row r="237" spans="1:23">
      <c r="A237" s="287" t="s">
        <v>294</v>
      </c>
      <c r="B237" s="357" t="s">
        <v>638</v>
      </c>
      <c r="C237" s="350">
        <v>4000</v>
      </c>
      <c r="D237" s="348" t="s">
        <v>631</v>
      </c>
      <c r="E237" s="348" t="s">
        <v>632</v>
      </c>
      <c r="G237" s="287" t="s">
        <v>314</v>
      </c>
      <c r="H237" s="357" t="s">
        <v>638</v>
      </c>
      <c r="I237" s="350">
        <v>4600</v>
      </c>
      <c r="J237" s="348" t="s">
        <v>631</v>
      </c>
      <c r="K237" s="348" t="s">
        <v>633</v>
      </c>
      <c r="S237" s="287" t="s">
        <v>294</v>
      </c>
      <c r="T237" s="357" t="s">
        <v>638</v>
      </c>
      <c r="U237" s="350">
        <v>1000</v>
      </c>
      <c r="V237" s="348" t="s">
        <v>631</v>
      </c>
      <c r="W237" s="348" t="s">
        <v>635</v>
      </c>
    </row>
    <row r="238" spans="1:23">
      <c r="A238" s="287" t="s">
        <v>295</v>
      </c>
      <c r="B238" s="357" t="s">
        <v>638</v>
      </c>
      <c r="C238" s="350">
        <v>4000</v>
      </c>
      <c r="D238" s="348" t="s">
        <v>631</v>
      </c>
      <c r="E238" s="348" t="s">
        <v>632</v>
      </c>
      <c r="G238" s="287" t="s">
        <v>315</v>
      </c>
      <c r="H238" s="357" t="s">
        <v>638</v>
      </c>
      <c r="I238" s="350">
        <v>4600</v>
      </c>
      <c r="J238" s="348" t="s">
        <v>631</v>
      </c>
      <c r="K238" s="348" t="s">
        <v>633</v>
      </c>
      <c r="S238" s="287" t="s">
        <v>295</v>
      </c>
      <c r="T238" s="357" t="s">
        <v>638</v>
      </c>
      <c r="U238" s="350">
        <v>1000</v>
      </c>
      <c r="V238" s="348" t="s">
        <v>631</v>
      </c>
      <c r="W238" s="348" t="s">
        <v>635</v>
      </c>
    </row>
    <row r="239" spans="1:23">
      <c r="A239" s="287" t="s">
        <v>296</v>
      </c>
      <c r="B239" s="357" t="s">
        <v>638</v>
      </c>
      <c r="C239" s="350">
        <v>4000</v>
      </c>
      <c r="D239" s="348" t="s">
        <v>631</v>
      </c>
      <c r="E239" s="348" t="s">
        <v>632</v>
      </c>
      <c r="G239" s="287" t="s">
        <v>316</v>
      </c>
      <c r="H239" s="357" t="s">
        <v>638</v>
      </c>
      <c r="I239" s="350">
        <v>4600</v>
      </c>
      <c r="J239" s="348" t="s">
        <v>631</v>
      </c>
      <c r="K239" s="348" t="s">
        <v>633</v>
      </c>
      <c r="S239" s="287" t="s">
        <v>296</v>
      </c>
      <c r="T239" s="357" t="s">
        <v>638</v>
      </c>
      <c r="U239" s="350">
        <v>1000</v>
      </c>
      <c r="V239" s="348" t="s">
        <v>631</v>
      </c>
      <c r="W239" s="348" t="s">
        <v>635</v>
      </c>
    </row>
    <row r="240" spans="1:23">
      <c r="A240" s="287" t="s">
        <v>381</v>
      </c>
      <c r="B240" s="357" t="s">
        <v>638</v>
      </c>
      <c r="C240" s="350">
        <v>4000</v>
      </c>
      <c r="D240" s="348" t="s">
        <v>631</v>
      </c>
      <c r="E240" s="348" t="s">
        <v>632</v>
      </c>
      <c r="G240" s="287" t="s">
        <v>317</v>
      </c>
      <c r="H240" s="357" t="s">
        <v>638</v>
      </c>
      <c r="I240" s="350">
        <v>4600</v>
      </c>
      <c r="J240" s="348" t="s">
        <v>631</v>
      </c>
      <c r="K240" s="348" t="s">
        <v>633</v>
      </c>
      <c r="S240" s="287" t="s">
        <v>381</v>
      </c>
      <c r="T240" s="357" t="s">
        <v>638</v>
      </c>
      <c r="U240" s="350">
        <v>1000</v>
      </c>
      <c r="V240" s="348" t="s">
        <v>631</v>
      </c>
      <c r="W240" s="348" t="s">
        <v>635</v>
      </c>
    </row>
    <row r="241" spans="1:23">
      <c r="A241" s="287" t="s">
        <v>297</v>
      </c>
      <c r="B241" s="357" t="s">
        <v>638</v>
      </c>
      <c r="C241" s="350">
        <v>4000</v>
      </c>
      <c r="D241" s="348" t="s">
        <v>631</v>
      </c>
      <c r="E241" s="348" t="s">
        <v>632</v>
      </c>
      <c r="G241" s="287" t="s">
        <v>318</v>
      </c>
      <c r="H241" s="357" t="s">
        <v>638</v>
      </c>
      <c r="I241" s="350">
        <v>4600</v>
      </c>
      <c r="J241" s="348" t="s">
        <v>631</v>
      </c>
      <c r="K241" s="348" t="s">
        <v>633</v>
      </c>
      <c r="S241" s="287" t="s">
        <v>297</v>
      </c>
      <c r="T241" s="357" t="s">
        <v>638</v>
      </c>
      <c r="U241" s="350">
        <v>1000</v>
      </c>
      <c r="V241" s="348" t="s">
        <v>631</v>
      </c>
      <c r="W241" s="348" t="s">
        <v>635</v>
      </c>
    </row>
    <row r="242" spans="1:23">
      <c r="A242" s="287" t="s">
        <v>298</v>
      </c>
      <c r="B242" s="357" t="s">
        <v>638</v>
      </c>
      <c r="C242" s="350">
        <v>4000</v>
      </c>
      <c r="D242" s="348" t="s">
        <v>631</v>
      </c>
      <c r="E242" s="348" t="s">
        <v>632</v>
      </c>
      <c r="G242" s="287" t="s">
        <v>369</v>
      </c>
      <c r="H242" s="357" t="s">
        <v>638</v>
      </c>
      <c r="I242" s="350">
        <v>4600</v>
      </c>
      <c r="J242" s="348" t="s">
        <v>631</v>
      </c>
      <c r="K242" s="348" t="s">
        <v>633</v>
      </c>
      <c r="S242" s="287" t="s">
        <v>298</v>
      </c>
      <c r="T242" s="357" t="s">
        <v>638</v>
      </c>
      <c r="U242" s="350">
        <v>1000</v>
      </c>
      <c r="V242" s="348" t="s">
        <v>631</v>
      </c>
      <c r="W242" s="348" t="s">
        <v>635</v>
      </c>
    </row>
    <row r="243" spans="1:23">
      <c r="A243" s="287" t="s">
        <v>299</v>
      </c>
      <c r="B243" s="357" t="s">
        <v>638</v>
      </c>
      <c r="C243" s="350">
        <v>4000</v>
      </c>
      <c r="D243" s="348" t="s">
        <v>631</v>
      </c>
      <c r="E243" s="348" t="s">
        <v>632</v>
      </c>
      <c r="G243" s="287" t="s">
        <v>319</v>
      </c>
      <c r="H243" s="357" t="s">
        <v>638</v>
      </c>
      <c r="I243" s="350">
        <v>4600</v>
      </c>
      <c r="J243" s="348" t="s">
        <v>631</v>
      </c>
      <c r="K243" s="348" t="s">
        <v>633</v>
      </c>
      <c r="S243" s="287" t="s">
        <v>299</v>
      </c>
      <c r="T243" s="357" t="s">
        <v>638</v>
      </c>
      <c r="U243" s="350">
        <v>1000</v>
      </c>
      <c r="V243" s="348" t="s">
        <v>631</v>
      </c>
      <c r="W243" s="348" t="s">
        <v>635</v>
      </c>
    </row>
    <row r="244" spans="1:23">
      <c r="A244" s="287" t="s">
        <v>300</v>
      </c>
      <c r="B244" s="357" t="s">
        <v>638</v>
      </c>
      <c r="C244" s="350">
        <v>4000</v>
      </c>
      <c r="D244" s="348" t="s">
        <v>631</v>
      </c>
      <c r="E244" s="348" t="s">
        <v>632</v>
      </c>
      <c r="G244" s="287" t="s">
        <v>370</v>
      </c>
      <c r="H244" s="357" t="s">
        <v>638</v>
      </c>
      <c r="I244" s="350">
        <v>4600</v>
      </c>
      <c r="J244" s="348" t="s">
        <v>631</v>
      </c>
      <c r="K244" s="348" t="s">
        <v>633</v>
      </c>
      <c r="S244" s="287" t="s">
        <v>300</v>
      </c>
      <c r="T244" s="357" t="s">
        <v>638</v>
      </c>
      <c r="U244" s="350">
        <v>1000</v>
      </c>
      <c r="V244" s="348" t="s">
        <v>631</v>
      </c>
      <c r="W244" s="348" t="s">
        <v>635</v>
      </c>
    </row>
    <row r="245" spans="1:23">
      <c r="A245" s="287" t="s">
        <v>301</v>
      </c>
      <c r="B245" s="357" t="s">
        <v>638</v>
      </c>
      <c r="C245" s="350">
        <v>4000</v>
      </c>
      <c r="D245" s="348" t="s">
        <v>631</v>
      </c>
      <c r="E245" s="348" t="s">
        <v>632</v>
      </c>
      <c r="G245" s="287" t="s">
        <v>396</v>
      </c>
      <c r="H245" s="357" t="s">
        <v>638</v>
      </c>
      <c r="I245" s="350">
        <v>4600</v>
      </c>
      <c r="J245" s="348" t="s">
        <v>631</v>
      </c>
      <c r="K245" s="348" t="s">
        <v>633</v>
      </c>
      <c r="S245" s="287" t="s">
        <v>301</v>
      </c>
      <c r="T245" s="357" t="s">
        <v>638</v>
      </c>
      <c r="U245" s="350">
        <v>1000</v>
      </c>
      <c r="V245" s="348" t="s">
        <v>631</v>
      </c>
      <c r="W245" s="348" t="s">
        <v>635</v>
      </c>
    </row>
    <row r="246" spans="1:23">
      <c r="A246" s="287" t="s">
        <v>395</v>
      </c>
      <c r="B246" s="357" t="s">
        <v>638</v>
      </c>
      <c r="C246" s="350">
        <v>4000</v>
      </c>
      <c r="D246" s="348" t="s">
        <v>631</v>
      </c>
      <c r="E246" s="348" t="s">
        <v>632</v>
      </c>
      <c r="G246" s="287" t="s">
        <v>320</v>
      </c>
      <c r="H246" s="357" t="s">
        <v>638</v>
      </c>
      <c r="I246" s="350">
        <v>4600</v>
      </c>
      <c r="J246" s="348" t="s">
        <v>631</v>
      </c>
      <c r="K246" s="348" t="s">
        <v>633</v>
      </c>
      <c r="S246" s="287" t="s">
        <v>395</v>
      </c>
      <c r="T246" s="357" t="s">
        <v>638</v>
      </c>
      <c r="U246" s="350">
        <v>1000</v>
      </c>
      <c r="V246" s="348" t="s">
        <v>631</v>
      </c>
      <c r="W246" s="348" t="s">
        <v>635</v>
      </c>
    </row>
    <row r="247" spans="1:23">
      <c r="A247" s="287" t="s">
        <v>382</v>
      </c>
      <c r="B247" s="357" t="s">
        <v>638</v>
      </c>
      <c r="C247" s="350">
        <v>4000</v>
      </c>
      <c r="D247" s="348" t="s">
        <v>631</v>
      </c>
      <c r="E247" s="348" t="s">
        <v>632</v>
      </c>
      <c r="G247" s="287" t="s">
        <v>385</v>
      </c>
      <c r="H247" s="357" t="s">
        <v>638</v>
      </c>
      <c r="I247" s="350">
        <v>4600</v>
      </c>
      <c r="J247" s="348" t="s">
        <v>631</v>
      </c>
      <c r="K247" s="348" t="s">
        <v>633</v>
      </c>
      <c r="S247" s="287" t="s">
        <v>382</v>
      </c>
      <c r="T247" s="357" t="s">
        <v>638</v>
      </c>
      <c r="U247" s="350">
        <v>1000</v>
      </c>
      <c r="V247" s="348" t="s">
        <v>631</v>
      </c>
      <c r="W247" s="348" t="s">
        <v>635</v>
      </c>
    </row>
    <row r="248" spans="1:23">
      <c r="A248" s="287" t="s">
        <v>302</v>
      </c>
      <c r="B248" s="357" t="s">
        <v>638</v>
      </c>
      <c r="C248" s="350">
        <v>4000</v>
      </c>
      <c r="D248" s="348" t="s">
        <v>631</v>
      </c>
      <c r="E248" s="348" t="s">
        <v>632</v>
      </c>
      <c r="G248" s="287" t="s">
        <v>321</v>
      </c>
      <c r="H248" s="357" t="s">
        <v>638</v>
      </c>
      <c r="I248" s="350">
        <v>4600</v>
      </c>
      <c r="J248" s="348" t="s">
        <v>631</v>
      </c>
      <c r="K248" s="348" t="s">
        <v>633</v>
      </c>
      <c r="S248" s="287" t="s">
        <v>302</v>
      </c>
      <c r="T248" s="357" t="s">
        <v>638</v>
      </c>
      <c r="U248" s="350">
        <v>1000</v>
      </c>
      <c r="V248" s="348" t="s">
        <v>631</v>
      </c>
      <c r="W248" s="348" t="s">
        <v>635</v>
      </c>
    </row>
    <row r="249" spans="1:23">
      <c r="A249" s="287" t="s">
        <v>367</v>
      </c>
      <c r="B249" s="357" t="s">
        <v>638</v>
      </c>
      <c r="C249" s="350">
        <v>4000</v>
      </c>
      <c r="D249" s="348" t="s">
        <v>631</v>
      </c>
      <c r="E249" s="348" t="s">
        <v>632</v>
      </c>
      <c r="G249" s="287" t="s">
        <v>322</v>
      </c>
      <c r="H249" s="357" t="s">
        <v>638</v>
      </c>
      <c r="I249" s="350">
        <v>4600</v>
      </c>
      <c r="J249" s="348" t="s">
        <v>631</v>
      </c>
      <c r="K249" s="348" t="s">
        <v>633</v>
      </c>
      <c r="S249" s="287" t="s">
        <v>367</v>
      </c>
      <c r="T249" s="357" t="s">
        <v>638</v>
      </c>
      <c r="U249" s="350">
        <v>1000</v>
      </c>
      <c r="V249" s="348" t="s">
        <v>631</v>
      </c>
      <c r="W249" s="348" t="s">
        <v>635</v>
      </c>
    </row>
    <row r="250" spans="1:23">
      <c r="A250" s="287" t="s">
        <v>303</v>
      </c>
      <c r="B250" s="357" t="s">
        <v>638</v>
      </c>
      <c r="C250" s="350">
        <v>4000</v>
      </c>
      <c r="D250" s="348" t="s">
        <v>631</v>
      </c>
      <c r="E250" s="348" t="s">
        <v>632</v>
      </c>
      <c r="G250" s="287" t="s">
        <v>386</v>
      </c>
      <c r="H250" s="357" t="s">
        <v>638</v>
      </c>
      <c r="I250" s="350">
        <v>4600</v>
      </c>
      <c r="J250" s="348" t="s">
        <v>631</v>
      </c>
      <c r="K250" s="348" t="s">
        <v>633</v>
      </c>
      <c r="S250" s="287" t="s">
        <v>303</v>
      </c>
      <c r="T250" s="357" t="s">
        <v>638</v>
      </c>
      <c r="U250" s="350">
        <v>1000</v>
      </c>
      <c r="V250" s="348" t="s">
        <v>631</v>
      </c>
      <c r="W250" s="348" t="s">
        <v>635</v>
      </c>
    </row>
    <row r="251" spans="1:23">
      <c r="A251" s="287" t="s">
        <v>383</v>
      </c>
      <c r="B251" s="357" t="s">
        <v>638</v>
      </c>
      <c r="C251" s="350">
        <v>4000</v>
      </c>
      <c r="D251" s="348" t="s">
        <v>631</v>
      </c>
      <c r="E251" s="348" t="s">
        <v>632</v>
      </c>
      <c r="G251" s="287" t="s">
        <v>323</v>
      </c>
      <c r="H251" s="357" t="s">
        <v>638</v>
      </c>
      <c r="I251" s="350">
        <v>4600</v>
      </c>
      <c r="J251" s="348" t="s">
        <v>631</v>
      </c>
      <c r="K251" s="348" t="s">
        <v>633</v>
      </c>
      <c r="S251" s="287" t="s">
        <v>383</v>
      </c>
      <c r="T251" s="357" t="s">
        <v>638</v>
      </c>
      <c r="U251" s="350">
        <v>1000</v>
      </c>
      <c r="V251" s="348" t="s">
        <v>631</v>
      </c>
      <c r="W251" s="348" t="s">
        <v>635</v>
      </c>
    </row>
    <row r="252" spans="1:23">
      <c r="A252" s="287" t="s">
        <v>384</v>
      </c>
      <c r="B252" s="357" t="s">
        <v>638</v>
      </c>
      <c r="C252" s="350">
        <v>4000</v>
      </c>
      <c r="D252" s="348" t="s">
        <v>631</v>
      </c>
      <c r="E252" s="348" t="s">
        <v>632</v>
      </c>
      <c r="G252" s="287" t="s">
        <v>324</v>
      </c>
      <c r="H252" s="357" t="s">
        <v>638</v>
      </c>
      <c r="I252" s="350">
        <v>4600</v>
      </c>
      <c r="J252" s="348" t="s">
        <v>631</v>
      </c>
      <c r="K252" s="348" t="s">
        <v>633</v>
      </c>
      <c r="S252" s="287" t="s">
        <v>384</v>
      </c>
      <c r="T252" s="357" t="s">
        <v>638</v>
      </c>
      <c r="U252" s="350">
        <v>1000</v>
      </c>
      <c r="V252" s="348" t="s">
        <v>631</v>
      </c>
      <c r="W252" s="348" t="s">
        <v>635</v>
      </c>
    </row>
    <row r="253" spans="1:23">
      <c r="A253" s="287" t="s">
        <v>304</v>
      </c>
      <c r="B253" s="357" t="s">
        <v>638</v>
      </c>
      <c r="C253" s="350">
        <v>4000</v>
      </c>
      <c r="D253" s="348" t="s">
        <v>631</v>
      </c>
      <c r="E253" s="348" t="s">
        <v>632</v>
      </c>
      <c r="G253" s="287" t="s">
        <v>397</v>
      </c>
      <c r="H253" s="357" t="s">
        <v>638</v>
      </c>
      <c r="I253" s="350">
        <v>4600</v>
      </c>
      <c r="J253" s="348" t="s">
        <v>631</v>
      </c>
      <c r="K253" s="348" t="s">
        <v>633</v>
      </c>
      <c r="S253" s="287" t="s">
        <v>304</v>
      </c>
      <c r="T253" s="357" t="s">
        <v>638</v>
      </c>
      <c r="U253" s="350">
        <v>1000</v>
      </c>
      <c r="V253" s="348" t="s">
        <v>631</v>
      </c>
      <c r="W253" s="348" t="s">
        <v>635</v>
      </c>
    </row>
    <row r="254" spans="1:23">
      <c r="A254" s="287" t="s">
        <v>305</v>
      </c>
      <c r="B254" s="357" t="s">
        <v>638</v>
      </c>
      <c r="C254" s="350">
        <v>4000</v>
      </c>
      <c r="D254" s="348" t="s">
        <v>631</v>
      </c>
      <c r="E254" s="348" t="s">
        <v>632</v>
      </c>
      <c r="G254" s="287" t="s">
        <v>325</v>
      </c>
      <c r="H254" s="357" t="s">
        <v>638</v>
      </c>
      <c r="I254" s="350">
        <v>4600</v>
      </c>
      <c r="J254" s="348" t="s">
        <v>631</v>
      </c>
      <c r="K254" s="348" t="s">
        <v>633</v>
      </c>
      <c r="S254" s="287" t="s">
        <v>305</v>
      </c>
      <c r="T254" s="357" t="s">
        <v>638</v>
      </c>
      <c r="U254" s="350">
        <v>1000</v>
      </c>
      <c r="V254" s="348" t="s">
        <v>631</v>
      </c>
      <c r="W254" s="348" t="s">
        <v>635</v>
      </c>
    </row>
    <row r="255" spans="1:23">
      <c r="A255" s="287" t="s">
        <v>306</v>
      </c>
      <c r="B255" s="357" t="s">
        <v>638</v>
      </c>
      <c r="C255" s="350">
        <v>4000</v>
      </c>
      <c r="D255" s="348" t="s">
        <v>631</v>
      </c>
      <c r="E255" s="348" t="s">
        <v>632</v>
      </c>
      <c r="G255" s="287" t="s">
        <v>387</v>
      </c>
      <c r="H255" s="357" t="s">
        <v>638</v>
      </c>
      <c r="I255" s="350">
        <v>4600</v>
      </c>
      <c r="J255" s="348" t="s">
        <v>631</v>
      </c>
      <c r="K255" s="348" t="s">
        <v>633</v>
      </c>
      <c r="S255" s="287" t="s">
        <v>306</v>
      </c>
      <c r="T255" s="357" t="s">
        <v>638</v>
      </c>
      <c r="U255" s="350">
        <v>1000</v>
      </c>
      <c r="V255" s="348" t="s">
        <v>631</v>
      </c>
      <c r="W255" s="348" t="s">
        <v>635</v>
      </c>
    </row>
    <row r="256" spans="1:23">
      <c r="A256" s="287" t="s">
        <v>307</v>
      </c>
      <c r="B256" s="357" t="s">
        <v>638</v>
      </c>
      <c r="C256" s="350">
        <v>4000</v>
      </c>
      <c r="D256" s="348" t="s">
        <v>631</v>
      </c>
      <c r="E256" s="348" t="s">
        <v>632</v>
      </c>
      <c r="G256" s="287" t="s">
        <v>326</v>
      </c>
      <c r="H256" s="357" t="s">
        <v>638</v>
      </c>
      <c r="I256" s="350">
        <v>4600</v>
      </c>
      <c r="J256" s="348" t="s">
        <v>631</v>
      </c>
      <c r="K256" s="348" t="s">
        <v>633</v>
      </c>
      <c r="S256" s="287" t="s">
        <v>307</v>
      </c>
      <c r="T256" s="357" t="s">
        <v>638</v>
      </c>
      <c r="U256" s="350">
        <v>1000</v>
      </c>
      <c r="V256" s="348" t="s">
        <v>631</v>
      </c>
      <c r="W256" s="348" t="s">
        <v>635</v>
      </c>
    </row>
    <row r="257" spans="1:23">
      <c r="A257" s="287" t="s">
        <v>308</v>
      </c>
      <c r="B257" s="357" t="s">
        <v>638</v>
      </c>
      <c r="C257" s="350">
        <v>4000</v>
      </c>
      <c r="D257" s="348" t="s">
        <v>631</v>
      </c>
      <c r="E257" s="348" t="s">
        <v>632</v>
      </c>
      <c r="G257" s="287" t="s">
        <v>327</v>
      </c>
      <c r="H257" s="357" t="s">
        <v>638</v>
      </c>
      <c r="I257" s="350">
        <v>4600</v>
      </c>
      <c r="J257" s="348" t="s">
        <v>631</v>
      </c>
      <c r="K257" s="348" t="s">
        <v>633</v>
      </c>
      <c r="S257" s="287" t="s">
        <v>308</v>
      </c>
      <c r="T257" s="357" t="s">
        <v>638</v>
      </c>
      <c r="U257" s="350">
        <v>1000</v>
      </c>
      <c r="V257" s="348" t="s">
        <v>631</v>
      </c>
      <c r="W257" s="348" t="s">
        <v>635</v>
      </c>
    </row>
    <row r="258" spans="1:23">
      <c r="A258" s="287" t="s">
        <v>309</v>
      </c>
      <c r="B258" s="357" t="s">
        <v>638</v>
      </c>
      <c r="C258" s="350">
        <v>4000</v>
      </c>
      <c r="D258" s="348" t="s">
        <v>631</v>
      </c>
      <c r="E258" s="348" t="s">
        <v>632</v>
      </c>
      <c r="G258" s="287" t="s">
        <v>328</v>
      </c>
      <c r="H258" s="357" t="s">
        <v>638</v>
      </c>
      <c r="I258" s="350">
        <v>4600</v>
      </c>
      <c r="J258" s="348" t="s">
        <v>631</v>
      </c>
      <c r="K258" s="348" t="s">
        <v>633</v>
      </c>
      <c r="S258" s="287" t="s">
        <v>309</v>
      </c>
      <c r="T258" s="357" t="s">
        <v>638</v>
      </c>
      <c r="U258" s="350">
        <v>1000</v>
      </c>
      <c r="V258" s="348" t="s">
        <v>631</v>
      </c>
      <c r="W258" s="348" t="s">
        <v>635</v>
      </c>
    </row>
    <row r="259" spans="1:23">
      <c r="A259" s="287" t="s">
        <v>310</v>
      </c>
      <c r="B259" s="357" t="s">
        <v>638</v>
      </c>
      <c r="C259" s="350">
        <v>4000</v>
      </c>
      <c r="D259" s="348" t="s">
        <v>631</v>
      </c>
      <c r="E259" s="348" t="s">
        <v>632</v>
      </c>
      <c r="G259" s="287" t="s">
        <v>329</v>
      </c>
      <c r="H259" s="357" t="s">
        <v>638</v>
      </c>
      <c r="I259" s="350">
        <v>4600</v>
      </c>
      <c r="J259" s="348" t="s">
        <v>631</v>
      </c>
      <c r="K259" s="348" t="s">
        <v>633</v>
      </c>
      <c r="S259" s="287" t="s">
        <v>310</v>
      </c>
      <c r="T259" s="357" t="s">
        <v>638</v>
      </c>
      <c r="U259" s="350">
        <v>1000</v>
      </c>
      <c r="V259" s="348" t="s">
        <v>631</v>
      </c>
      <c r="W259" s="348" t="s">
        <v>635</v>
      </c>
    </row>
    <row r="260" spans="1:23">
      <c r="A260" s="287" t="s">
        <v>311</v>
      </c>
      <c r="B260" s="357" t="s">
        <v>638</v>
      </c>
      <c r="C260" s="350">
        <v>4000</v>
      </c>
      <c r="D260" s="348" t="s">
        <v>631</v>
      </c>
      <c r="E260" s="348" t="s">
        <v>632</v>
      </c>
      <c r="G260" s="287" t="s">
        <v>398</v>
      </c>
      <c r="H260" s="357" t="s">
        <v>638</v>
      </c>
      <c r="I260" s="350">
        <v>4600</v>
      </c>
      <c r="J260" s="348" t="s">
        <v>631</v>
      </c>
      <c r="K260" s="348" t="s">
        <v>633</v>
      </c>
      <c r="S260" s="287" t="s">
        <v>311</v>
      </c>
      <c r="T260" s="357" t="s">
        <v>638</v>
      </c>
      <c r="U260" s="350">
        <v>1000</v>
      </c>
      <c r="V260" s="348" t="s">
        <v>631</v>
      </c>
      <c r="W260" s="348" t="s">
        <v>635</v>
      </c>
    </row>
    <row r="261" spans="1:23">
      <c r="A261" s="287" t="s">
        <v>312</v>
      </c>
      <c r="B261" s="357" t="s">
        <v>638</v>
      </c>
      <c r="C261" s="350">
        <v>4000</v>
      </c>
      <c r="D261" s="348" t="s">
        <v>631</v>
      </c>
      <c r="E261" s="348" t="s">
        <v>632</v>
      </c>
      <c r="G261" s="287" t="s">
        <v>330</v>
      </c>
      <c r="H261" s="357" t="s">
        <v>638</v>
      </c>
      <c r="I261" s="350">
        <v>4600</v>
      </c>
      <c r="J261" s="348" t="s">
        <v>631</v>
      </c>
      <c r="K261" s="348" t="s">
        <v>633</v>
      </c>
      <c r="S261" s="287" t="s">
        <v>312</v>
      </c>
      <c r="T261" s="357" t="s">
        <v>638</v>
      </c>
      <c r="U261" s="350">
        <v>1000</v>
      </c>
      <c r="V261" s="348" t="s">
        <v>631</v>
      </c>
      <c r="W261" s="348" t="s">
        <v>635</v>
      </c>
    </row>
    <row r="262" spans="1:23">
      <c r="A262" s="287" t="s">
        <v>313</v>
      </c>
      <c r="B262" s="357" t="s">
        <v>638</v>
      </c>
      <c r="C262" s="350">
        <v>4000</v>
      </c>
      <c r="D262" s="348" t="s">
        <v>631</v>
      </c>
      <c r="E262" s="348" t="s">
        <v>632</v>
      </c>
      <c r="G262" s="287" t="s">
        <v>331</v>
      </c>
      <c r="H262" s="357" t="s">
        <v>638</v>
      </c>
      <c r="I262" s="350">
        <v>4600</v>
      </c>
      <c r="J262" s="348" t="s">
        <v>631</v>
      </c>
      <c r="K262" s="348" t="s">
        <v>633</v>
      </c>
      <c r="S262" s="287" t="s">
        <v>313</v>
      </c>
      <c r="T262" s="357" t="s">
        <v>638</v>
      </c>
      <c r="U262" s="350">
        <v>1000</v>
      </c>
      <c r="V262" s="348" t="s">
        <v>631</v>
      </c>
      <c r="W262" s="348" t="s">
        <v>635</v>
      </c>
    </row>
    <row r="263" spans="1:23">
      <c r="A263" s="287" t="s">
        <v>368</v>
      </c>
      <c r="B263" s="357" t="s">
        <v>638</v>
      </c>
      <c r="C263" s="350">
        <v>4000</v>
      </c>
      <c r="D263" s="348" t="s">
        <v>631</v>
      </c>
      <c r="E263" s="348" t="s">
        <v>632</v>
      </c>
      <c r="G263" s="287" t="s">
        <v>388</v>
      </c>
      <c r="H263" s="357" t="s">
        <v>638</v>
      </c>
      <c r="I263" s="350">
        <v>4600</v>
      </c>
      <c r="J263" s="348" t="s">
        <v>631</v>
      </c>
      <c r="K263" s="348" t="s">
        <v>633</v>
      </c>
      <c r="S263" s="287" t="s">
        <v>368</v>
      </c>
      <c r="T263" s="357" t="s">
        <v>638</v>
      </c>
      <c r="U263" s="350">
        <v>1000</v>
      </c>
      <c r="V263" s="348" t="s">
        <v>631</v>
      </c>
      <c r="W263" s="348" t="s">
        <v>635</v>
      </c>
    </row>
    <row r="264" spans="1:23">
      <c r="A264" s="287" t="s">
        <v>314</v>
      </c>
      <c r="B264" s="357" t="s">
        <v>638</v>
      </c>
      <c r="C264" s="350">
        <v>4000</v>
      </c>
      <c r="D264" s="348" t="s">
        <v>631</v>
      </c>
      <c r="E264" s="348" t="s">
        <v>632</v>
      </c>
      <c r="G264" s="287" t="s">
        <v>332</v>
      </c>
      <c r="H264" s="357" t="s">
        <v>638</v>
      </c>
      <c r="I264" s="350">
        <v>4600</v>
      </c>
      <c r="J264" s="348" t="s">
        <v>631</v>
      </c>
      <c r="K264" s="348" t="s">
        <v>633</v>
      </c>
      <c r="S264" s="287" t="s">
        <v>314</v>
      </c>
      <c r="T264" s="357" t="s">
        <v>638</v>
      </c>
      <c r="U264" s="350">
        <v>1000</v>
      </c>
      <c r="V264" s="348" t="s">
        <v>631</v>
      </c>
      <c r="W264" s="348" t="s">
        <v>635</v>
      </c>
    </row>
    <row r="265" spans="1:23">
      <c r="A265" s="287" t="s">
        <v>315</v>
      </c>
      <c r="B265" s="357" t="s">
        <v>638</v>
      </c>
      <c r="C265" s="350">
        <v>4000</v>
      </c>
      <c r="D265" s="348" t="s">
        <v>631</v>
      </c>
      <c r="E265" s="348" t="s">
        <v>632</v>
      </c>
      <c r="G265" s="287" t="s">
        <v>333</v>
      </c>
      <c r="H265" s="357" t="s">
        <v>638</v>
      </c>
      <c r="I265" s="350">
        <v>4600</v>
      </c>
      <c r="J265" s="348" t="s">
        <v>631</v>
      </c>
      <c r="K265" s="348" t="s">
        <v>633</v>
      </c>
      <c r="S265" s="287" t="s">
        <v>315</v>
      </c>
      <c r="T265" s="357" t="s">
        <v>638</v>
      </c>
      <c r="U265" s="350">
        <v>1000</v>
      </c>
      <c r="V265" s="348" t="s">
        <v>631</v>
      </c>
      <c r="W265" s="348" t="s">
        <v>635</v>
      </c>
    </row>
    <row r="266" spans="1:23">
      <c r="A266" s="287" t="s">
        <v>316</v>
      </c>
      <c r="B266" s="357" t="s">
        <v>638</v>
      </c>
      <c r="C266" s="350">
        <v>4000</v>
      </c>
      <c r="D266" s="348" t="s">
        <v>631</v>
      </c>
      <c r="E266" s="348" t="s">
        <v>632</v>
      </c>
      <c r="G266" s="287" t="s">
        <v>334</v>
      </c>
      <c r="H266" s="357" t="s">
        <v>638</v>
      </c>
      <c r="I266" s="350">
        <v>4600</v>
      </c>
      <c r="J266" s="348" t="s">
        <v>631</v>
      </c>
      <c r="K266" s="348" t="s">
        <v>633</v>
      </c>
      <c r="S266" s="287" t="s">
        <v>316</v>
      </c>
      <c r="T266" s="357" t="s">
        <v>638</v>
      </c>
      <c r="U266" s="350">
        <v>1000</v>
      </c>
      <c r="V266" s="348" t="s">
        <v>631</v>
      </c>
      <c r="W266" s="348" t="s">
        <v>635</v>
      </c>
    </row>
    <row r="267" spans="1:23">
      <c r="A267" s="287" t="s">
        <v>317</v>
      </c>
      <c r="B267" s="357" t="s">
        <v>638</v>
      </c>
      <c r="C267" s="350">
        <v>4000</v>
      </c>
      <c r="D267" s="348" t="s">
        <v>631</v>
      </c>
      <c r="E267" s="348" t="s">
        <v>632</v>
      </c>
      <c r="G267" s="287" t="s">
        <v>335</v>
      </c>
      <c r="H267" s="357" t="s">
        <v>638</v>
      </c>
      <c r="I267" s="350">
        <v>4600</v>
      </c>
      <c r="J267" s="348" t="s">
        <v>631</v>
      </c>
      <c r="K267" s="348" t="s">
        <v>633</v>
      </c>
      <c r="S267" s="287" t="s">
        <v>317</v>
      </c>
      <c r="T267" s="357" t="s">
        <v>638</v>
      </c>
      <c r="U267" s="350">
        <v>1000</v>
      </c>
      <c r="V267" s="348" t="s">
        <v>631</v>
      </c>
      <c r="W267" s="348" t="s">
        <v>635</v>
      </c>
    </row>
    <row r="268" spans="1:23">
      <c r="A268" s="287" t="s">
        <v>318</v>
      </c>
      <c r="B268" s="357" t="s">
        <v>638</v>
      </c>
      <c r="C268" s="350">
        <v>4000</v>
      </c>
      <c r="D268" s="348" t="s">
        <v>631</v>
      </c>
      <c r="E268" s="348" t="s">
        <v>632</v>
      </c>
      <c r="G268" s="287" t="s">
        <v>336</v>
      </c>
      <c r="H268" s="357" t="s">
        <v>638</v>
      </c>
      <c r="I268" s="350">
        <v>4600</v>
      </c>
      <c r="J268" s="348" t="s">
        <v>631</v>
      </c>
      <c r="K268" s="348" t="s">
        <v>633</v>
      </c>
      <c r="S268" s="287" t="s">
        <v>318</v>
      </c>
      <c r="T268" s="357" t="s">
        <v>638</v>
      </c>
      <c r="U268" s="350">
        <v>1000</v>
      </c>
      <c r="V268" s="348" t="s">
        <v>631</v>
      </c>
      <c r="W268" s="348" t="s">
        <v>635</v>
      </c>
    </row>
    <row r="269" spans="1:23">
      <c r="A269" s="287" t="s">
        <v>369</v>
      </c>
      <c r="B269" s="357" t="s">
        <v>638</v>
      </c>
      <c r="C269" s="350">
        <v>4000</v>
      </c>
      <c r="D269" s="348" t="s">
        <v>631</v>
      </c>
      <c r="E269" s="348" t="s">
        <v>632</v>
      </c>
      <c r="G269" s="287" t="s">
        <v>337</v>
      </c>
      <c r="H269" s="357" t="s">
        <v>638</v>
      </c>
      <c r="I269" s="350">
        <v>4600</v>
      </c>
      <c r="J269" s="348" t="s">
        <v>631</v>
      </c>
      <c r="K269" s="348" t="s">
        <v>633</v>
      </c>
      <c r="S269" s="287" t="s">
        <v>369</v>
      </c>
      <c r="T269" s="357" t="s">
        <v>638</v>
      </c>
      <c r="U269" s="350">
        <v>1000</v>
      </c>
      <c r="V269" s="348" t="s">
        <v>631</v>
      </c>
      <c r="W269" s="348" t="s">
        <v>635</v>
      </c>
    </row>
    <row r="270" spans="1:23">
      <c r="A270" s="287" t="s">
        <v>319</v>
      </c>
      <c r="B270" s="357" t="s">
        <v>638</v>
      </c>
      <c r="C270" s="350">
        <v>4000</v>
      </c>
      <c r="D270" s="348" t="s">
        <v>631</v>
      </c>
      <c r="E270" s="348" t="s">
        <v>632</v>
      </c>
      <c r="G270" s="287" t="s">
        <v>338</v>
      </c>
      <c r="H270" s="357" t="s">
        <v>638</v>
      </c>
      <c r="I270" s="350">
        <v>4600</v>
      </c>
      <c r="J270" s="348" t="s">
        <v>631</v>
      </c>
      <c r="K270" s="348" t="s">
        <v>633</v>
      </c>
      <c r="S270" s="287" t="s">
        <v>319</v>
      </c>
      <c r="T270" s="357" t="s">
        <v>638</v>
      </c>
      <c r="U270" s="350">
        <v>1000</v>
      </c>
      <c r="V270" s="348" t="s">
        <v>631</v>
      </c>
      <c r="W270" s="348" t="s">
        <v>635</v>
      </c>
    </row>
    <row r="271" spans="1:23">
      <c r="A271" s="287" t="s">
        <v>370</v>
      </c>
      <c r="B271" s="357" t="s">
        <v>638</v>
      </c>
      <c r="C271" s="350">
        <v>4000</v>
      </c>
      <c r="D271" s="348" t="s">
        <v>631</v>
      </c>
      <c r="E271" s="348" t="s">
        <v>632</v>
      </c>
      <c r="G271" s="287" t="s">
        <v>339</v>
      </c>
      <c r="H271" s="357" t="s">
        <v>638</v>
      </c>
      <c r="I271" s="350">
        <v>4600</v>
      </c>
      <c r="J271" s="348" t="s">
        <v>631</v>
      </c>
      <c r="K271" s="348" t="s">
        <v>633</v>
      </c>
      <c r="S271" s="287" t="s">
        <v>370</v>
      </c>
      <c r="T271" s="357" t="s">
        <v>638</v>
      </c>
      <c r="U271" s="350">
        <v>1000</v>
      </c>
      <c r="V271" s="348" t="s">
        <v>631</v>
      </c>
      <c r="W271" s="348" t="s">
        <v>635</v>
      </c>
    </row>
    <row r="272" spans="1:23">
      <c r="A272" s="287" t="s">
        <v>396</v>
      </c>
      <c r="B272" s="357" t="s">
        <v>638</v>
      </c>
      <c r="C272" s="350">
        <v>4000</v>
      </c>
      <c r="D272" s="348" t="s">
        <v>631</v>
      </c>
      <c r="E272" s="348" t="s">
        <v>632</v>
      </c>
      <c r="G272" s="287" t="s">
        <v>340</v>
      </c>
      <c r="H272" s="357" t="s">
        <v>638</v>
      </c>
      <c r="I272" s="350">
        <v>4600</v>
      </c>
      <c r="J272" s="348" t="s">
        <v>631</v>
      </c>
      <c r="K272" s="348" t="s">
        <v>633</v>
      </c>
      <c r="S272" s="287" t="s">
        <v>396</v>
      </c>
      <c r="T272" s="357" t="s">
        <v>638</v>
      </c>
      <c r="U272" s="350">
        <v>1000</v>
      </c>
      <c r="V272" s="348" t="s">
        <v>631</v>
      </c>
      <c r="W272" s="348" t="s">
        <v>635</v>
      </c>
    </row>
    <row r="273" spans="1:23">
      <c r="A273" s="287" t="s">
        <v>320</v>
      </c>
      <c r="B273" s="357" t="s">
        <v>638</v>
      </c>
      <c r="C273" s="350">
        <v>4000</v>
      </c>
      <c r="D273" s="348" t="s">
        <v>631</v>
      </c>
      <c r="E273" s="348" t="s">
        <v>632</v>
      </c>
      <c r="G273" s="287" t="s">
        <v>341</v>
      </c>
      <c r="H273" s="357" t="s">
        <v>638</v>
      </c>
      <c r="I273" s="350">
        <v>4600</v>
      </c>
      <c r="J273" s="348" t="s">
        <v>631</v>
      </c>
      <c r="K273" s="348" t="s">
        <v>633</v>
      </c>
      <c r="S273" s="287" t="s">
        <v>320</v>
      </c>
      <c r="T273" s="357" t="s">
        <v>638</v>
      </c>
      <c r="U273" s="350">
        <v>1000</v>
      </c>
      <c r="V273" s="348" t="s">
        <v>631</v>
      </c>
      <c r="W273" s="348" t="s">
        <v>635</v>
      </c>
    </row>
    <row r="274" spans="1:23">
      <c r="A274" s="287" t="s">
        <v>385</v>
      </c>
      <c r="B274" s="357" t="s">
        <v>638</v>
      </c>
      <c r="C274" s="350">
        <v>4000</v>
      </c>
      <c r="D274" s="348" t="s">
        <v>631</v>
      </c>
      <c r="E274" s="348" t="s">
        <v>632</v>
      </c>
      <c r="G274" s="287" t="s">
        <v>389</v>
      </c>
      <c r="H274" s="357" t="s">
        <v>638</v>
      </c>
      <c r="I274" s="350">
        <v>4600</v>
      </c>
      <c r="J274" s="348" t="s">
        <v>631</v>
      </c>
      <c r="K274" s="348" t="s">
        <v>633</v>
      </c>
      <c r="S274" s="287" t="s">
        <v>385</v>
      </c>
      <c r="T274" s="357" t="s">
        <v>638</v>
      </c>
      <c r="U274" s="350">
        <v>1000</v>
      </c>
      <c r="V274" s="348" t="s">
        <v>631</v>
      </c>
      <c r="W274" s="348" t="s">
        <v>635</v>
      </c>
    </row>
    <row r="275" spans="1:23">
      <c r="A275" s="287" t="s">
        <v>321</v>
      </c>
      <c r="B275" s="357" t="s">
        <v>638</v>
      </c>
      <c r="C275" s="350">
        <v>4000</v>
      </c>
      <c r="D275" s="348" t="s">
        <v>631</v>
      </c>
      <c r="E275" s="348" t="s">
        <v>632</v>
      </c>
      <c r="G275" s="287" t="s">
        <v>342</v>
      </c>
      <c r="H275" s="357" t="s">
        <v>638</v>
      </c>
      <c r="I275" s="350">
        <v>4600</v>
      </c>
      <c r="J275" s="348" t="s">
        <v>631</v>
      </c>
      <c r="K275" s="348" t="s">
        <v>633</v>
      </c>
      <c r="S275" s="287" t="s">
        <v>321</v>
      </c>
      <c r="T275" s="357" t="s">
        <v>638</v>
      </c>
      <c r="U275" s="350">
        <v>1000</v>
      </c>
      <c r="V275" s="348" t="s">
        <v>631</v>
      </c>
      <c r="W275" s="348" t="s">
        <v>635</v>
      </c>
    </row>
    <row r="276" spans="1:23">
      <c r="A276" s="287" t="s">
        <v>322</v>
      </c>
      <c r="B276" s="357" t="s">
        <v>638</v>
      </c>
      <c r="C276" s="350">
        <v>4000</v>
      </c>
      <c r="D276" s="348" t="s">
        <v>631</v>
      </c>
      <c r="E276" s="348" t="s">
        <v>632</v>
      </c>
      <c r="G276" s="287" t="s">
        <v>399</v>
      </c>
      <c r="H276" s="357" t="s">
        <v>638</v>
      </c>
      <c r="I276" s="350">
        <v>4600</v>
      </c>
      <c r="J276" s="348" t="s">
        <v>631</v>
      </c>
      <c r="K276" s="348" t="s">
        <v>633</v>
      </c>
      <c r="S276" s="287" t="s">
        <v>322</v>
      </c>
      <c r="T276" s="357" t="s">
        <v>638</v>
      </c>
      <c r="U276" s="350">
        <v>1000</v>
      </c>
      <c r="V276" s="348" t="s">
        <v>631</v>
      </c>
      <c r="W276" s="348" t="s">
        <v>635</v>
      </c>
    </row>
    <row r="277" spans="1:23">
      <c r="A277" s="287" t="s">
        <v>386</v>
      </c>
      <c r="B277" s="357" t="s">
        <v>638</v>
      </c>
      <c r="C277" s="350">
        <v>4000</v>
      </c>
      <c r="D277" s="348" t="s">
        <v>631</v>
      </c>
      <c r="E277" s="348" t="s">
        <v>632</v>
      </c>
      <c r="G277" s="287" t="s">
        <v>343</v>
      </c>
      <c r="H277" s="357" t="s">
        <v>638</v>
      </c>
      <c r="I277" s="350">
        <v>4600</v>
      </c>
      <c r="J277" s="348" t="s">
        <v>631</v>
      </c>
      <c r="K277" s="348" t="s">
        <v>633</v>
      </c>
      <c r="S277" s="287" t="s">
        <v>386</v>
      </c>
      <c r="T277" s="357" t="s">
        <v>638</v>
      </c>
      <c r="U277" s="350">
        <v>1000</v>
      </c>
      <c r="V277" s="348" t="s">
        <v>631</v>
      </c>
      <c r="W277" s="348" t="s">
        <v>635</v>
      </c>
    </row>
    <row r="278" spans="1:23">
      <c r="A278" s="287" t="s">
        <v>323</v>
      </c>
      <c r="B278" s="357" t="s">
        <v>638</v>
      </c>
      <c r="C278" s="350">
        <v>4000</v>
      </c>
      <c r="D278" s="348" t="s">
        <v>631</v>
      </c>
      <c r="E278" s="348" t="s">
        <v>632</v>
      </c>
      <c r="G278" s="287" t="s">
        <v>371</v>
      </c>
      <c r="H278" s="357" t="s">
        <v>638</v>
      </c>
      <c r="I278" s="350">
        <v>4600</v>
      </c>
      <c r="J278" s="348" t="s">
        <v>631</v>
      </c>
      <c r="K278" s="348" t="s">
        <v>633</v>
      </c>
      <c r="S278" s="287" t="s">
        <v>323</v>
      </c>
      <c r="T278" s="357" t="s">
        <v>638</v>
      </c>
      <c r="U278" s="350">
        <v>1000</v>
      </c>
      <c r="V278" s="348" t="s">
        <v>631</v>
      </c>
      <c r="W278" s="348" t="s">
        <v>635</v>
      </c>
    </row>
    <row r="279" spans="1:23">
      <c r="A279" s="287" t="s">
        <v>324</v>
      </c>
      <c r="B279" s="357" t="s">
        <v>638</v>
      </c>
      <c r="C279" s="350">
        <v>4000</v>
      </c>
      <c r="D279" s="348" t="s">
        <v>631</v>
      </c>
      <c r="E279" s="348" t="s">
        <v>632</v>
      </c>
      <c r="G279" s="287" t="s">
        <v>372</v>
      </c>
      <c r="H279" s="357" t="s">
        <v>638</v>
      </c>
      <c r="I279" s="350">
        <v>4600</v>
      </c>
      <c r="J279" s="348" t="s">
        <v>631</v>
      </c>
      <c r="K279" s="348" t="s">
        <v>633</v>
      </c>
      <c r="S279" s="287" t="s">
        <v>324</v>
      </c>
      <c r="T279" s="357" t="s">
        <v>638</v>
      </c>
      <c r="U279" s="350">
        <v>1000</v>
      </c>
      <c r="V279" s="348" t="s">
        <v>631</v>
      </c>
      <c r="W279" s="348" t="s">
        <v>635</v>
      </c>
    </row>
    <row r="280" spans="1:23">
      <c r="A280" s="287" t="s">
        <v>397</v>
      </c>
      <c r="B280" s="357" t="s">
        <v>638</v>
      </c>
      <c r="C280" s="350">
        <v>4000</v>
      </c>
      <c r="D280" s="348" t="s">
        <v>631</v>
      </c>
      <c r="E280" s="348" t="s">
        <v>632</v>
      </c>
      <c r="G280" s="287" t="s">
        <v>344</v>
      </c>
      <c r="H280" s="357" t="s">
        <v>638</v>
      </c>
      <c r="I280" s="350">
        <v>4600</v>
      </c>
      <c r="J280" s="348" t="s">
        <v>631</v>
      </c>
      <c r="K280" s="348" t="s">
        <v>633</v>
      </c>
      <c r="S280" s="287" t="s">
        <v>397</v>
      </c>
      <c r="T280" s="357" t="s">
        <v>638</v>
      </c>
      <c r="U280" s="350">
        <v>1000</v>
      </c>
      <c r="V280" s="348" t="s">
        <v>631</v>
      </c>
      <c r="W280" s="348" t="s">
        <v>635</v>
      </c>
    </row>
    <row r="281" spans="1:23">
      <c r="A281" s="287" t="s">
        <v>325</v>
      </c>
      <c r="B281" s="357" t="s">
        <v>638</v>
      </c>
      <c r="C281" s="350">
        <v>4000</v>
      </c>
      <c r="D281" s="348" t="s">
        <v>631</v>
      </c>
      <c r="E281" s="348" t="s">
        <v>632</v>
      </c>
      <c r="G281" s="287" t="s">
        <v>390</v>
      </c>
      <c r="H281" s="357" t="s">
        <v>638</v>
      </c>
      <c r="I281" s="350">
        <v>4600</v>
      </c>
      <c r="J281" s="348" t="s">
        <v>631</v>
      </c>
      <c r="K281" s="348" t="s">
        <v>633</v>
      </c>
      <c r="S281" s="287" t="s">
        <v>325</v>
      </c>
      <c r="T281" s="357" t="s">
        <v>638</v>
      </c>
      <c r="U281" s="350">
        <v>1000</v>
      </c>
      <c r="V281" s="348" t="s">
        <v>631</v>
      </c>
      <c r="W281" s="348" t="s">
        <v>635</v>
      </c>
    </row>
    <row r="282" spans="1:23">
      <c r="A282" s="287" t="s">
        <v>387</v>
      </c>
      <c r="B282" s="357" t="s">
        <v>638</v>
      </c>
      <c r="C282" s="350">
        <v>4000</v>
      </c>
      <c r="D282" s="348" t="s">
        <v>631</v>
      </c>
      <c r="E282" s="348" t="s">
        <v>632</v>
      </c>
      <c r="G282" s="287" t="s">
        <v>345</v>
      </c>
      <c r="H282" s="357" t="s">
        <v>638</v>
      </c>
      <c r="I282" s="350">
        <v>4600</v>
      </c>
      <c r="J282" s="348" t="s">
        <v>631</v>
      </c>
      <c r="K282" s="348" t="s">
        <v>633</v>
      </c>
      <c r="S282" s="287" t="s">
        <v>387</v>
      </c>
      <c r="T282" s="357" t="s">
        <v>638</v>
      </c>
      <c r="U282" s="350">
        <v>1000</v>
      </c>
      <c r="V282" s="348" t="s">
        <v>631</v>
      </c>
      <c r="W282" s="348" t="s">
        <v>635</v>
      </c>
    </row>
    <row r="283" spans="1:23">
      <c r="A283" s="287" t="s">
        <v>326</v>
      </c>
      <c r="B283" s="357" t="s">
        <v>638</v>
      </c>
      <c r="C283" s="350">
        <v>4000</v>
      </c>
      <c r="D283" s="348" t="s">
        <v>631</v>
      </c>
      <c r="E283" s="348" t="s">
        <v>632</v>
      </c>
      <c r="G283" s="287" t="s">
        <v>346</v>
      </c>
      <c r="H283" s="357" t="s">
        <v>638</v>
      </c>
      <c r="I283" s="350">
        <v>4600</v>
      </c>
      <c r="J283" s="348" t="s">
        <v>631</v>
      </c>
      <c r="K283" s="348" t="s">
        <v>633</v>
      </c>
      <c r="S283" s="287" t="s">
        <v>326</v>
      </c>
      <c r="T283" s="357" t="s">
        <v>638</v>
      </c>
      <c r="U283" s="350">
        <v>1000</v>
      </c>
      <c r="V283" s="348" t="s">
        <v>631</v>
      </c>
      <c r="W283" s="348" t="s">
        <v>635</v>
      </c>
    </row>
    <row r="284" spans="1:23">
      <c r="A284" s="287" t="s">
        <v>327</v>
      </c>
      <c r="B284" s="357" t="s">
        <v>638</v>
      </c>
      <c r="C284" s="350">
        <v>4000</v>
      </c>
      <c r="D284" s="348" t="s">
        <v>631</v>
      </c>
      <c r="E284" s="348" t="s">
        <v>632</v>
      </c>
      <c r="G284" s="287" t="s">
        <v>373</v>
      </c>
      <c r="H284" s="357" t="s">
        <v>638</v>
      </c>
      <c r="I284" s="350">
        <v>4600</v>
      </c>
      <c r="J284" s="348" t="s">
        <v>631</v>
      </c>
      <c r="K284" s="348" t="s">
        <v>633</v>
      </c>
      <c r="S284" s="287" t="s">
        <v>327</v>
      </c>
      <c r="T284" s="357" t="s">
        <v>638</v>
      </c>
      <c r="U284" s="350">
        <v>1000</v>
      </c>
      <c r="V284" s="348" t="s">
        <v>631</v>
      </c>
      <c r="W284" s="348" t="s">
        <v>635</v>
      </c>
    </row>
    <row r="285" spans="1:23">
      <c r="A285" s="287" t="s">
        <v>328</v>
      </c>
      <c r="B285" s="357" t="s">
        <v>638</v>
      </c>
      <c r="C285" s="350">
        <v>4000</v>
      </c>
      <c r="D285" s="348" t="s">
        <v>631</v>
      </c>
      <c r="E285" s="348" t="s">
        <v>632</v>
      </c>
      <c r="G285" s="287" t="s">
        <v>391</v>
      </c>
      <c r="H285" s="357" t="s">
        <v>638</v>
      </c>
      <c r="I285" s="350">
        <v>4600</v>
      </c>
      <c r="J285" s="348" t="s">
        <v>631</v>
      </c>
      <c r="K285" s="348" t="s">
        <v>633</v>
      </c>
      <c r="S285" s="287" t="s">
        <v>328</v>
      </c>
      <c r="T285" s="357" t="s">
        <v>638</v>
      </c>
      <c r="U285" s="350">
        <v>1000</v>
      </c>
      <c r="V285" s="348" t="s">
        <v>631</v>
      </c>
      <c r="W285" s="348" t="s">
        <v>635</v>
      </c>
    </row>
    <row r="286" spans="1:23">
      <c r="A286" s="287" t="s">
        <v>329</v>
      </c>
      <c r="B286" s="357" t="s">
        <v>638</v>
      </c>
      <c r="C286" s="350">
        <v>4000</v>
      </c>
      <c r="D286" s="348" t="s">
        <v>631</v>
      </c>
      <c r="E286" s="348" t="s">
        <v>632</v>
      </c>
      <c r="G286" s="287" t="s">
        <v>347</v>
      </c>
      <c r="H286" s="357" t="s">
        <v>638</v>
      </c>
      <c r="I286" s="350">
        <v>4600</v>
      </c>
      <c r="J286" s="348" t="s">
        <v>631</v>
      </c>
      <c r="K286" s="348" t="s">
        <v>633</v>
      </c>
      <c r="S286" s="287" t="s">
        <v>329</v>
      </c>
      <c r="T286" s="357" t="s">
        <v>638</v>
      </c>
      <c r="U286" s="350">
        <v>1000</v>
      </c>
      <c r="V286" s="348" t="s">
        <v>631</v>
      </c>
      <c r="W286" s="348" t="s">
        <v>635</v>
      </c>
    </row>
    <row r="287" spans="1:23">
      <c r="A287" s="287" t="s">
        <v>398</v>
      </c>
      <c r="B287" s="357" t="s">
        <v>638</v>
      </c>
      <c r="C287" s="350">
        <v>4000</v>
      </c>
      <c r="D287" s="348" t="s">
        <v>631</v>
      </c>
      <c r="E287" s="348" t="s">
        <v>632</v>
      </c>
      <c r="I287" s="359">
        <f>SUM(I2:I286)</f>
        <v>1311000</v>
      </c>
      <c r="S287" s="287" t="s">
        <v>398</v>
      </c>
      <c r="T287" s="357" t="s">
        <v>638</v>
      </c>
      <c r="U287" s="350">
        <v>1000</v>
      </c>
      <c r="V287" s="348" t="s">
        <v>631</v>
      </c>
      <c r="W287" s="348" t="s">
        <v>635</v>
      </c>
    </row>
    <row r="288" spans="1:23">
      <c r="A288" s="287" t="s">
        <v>330</v>
      </c>
      <c r="B288" s="357" t="s">
        <v>638</v>
      </c>
      <c r="C288" s="350">
        <v>4000</v>
      </c>
      <c r="D288" s="348" t="s">
        <v>631</v>
      </c>
      <c r="E288" s="348" t="s">
        <v>632</v>
      </c>
      <c r="I288" s="358">
        <f>I287-invoice!W23</f>
        <v>0</v>
      </c>
      <c r="S288" s="287" t="s">
        <v>330</v>
      </c>
      <c r="T288" s="357" t="s">
        <v>638</v>
      </c>
      <c r="U288" s="350">
        <v>1000</v>
      </c>
      <c r="V288" s="348" t="s">
        <v>631</v>
      </c>
      <c r="W288" s="348" t="s">
        <v>635</v>
      </c>
    </row>
    <row r="289" spans="1:23">
      <c r="A289" s="287" t="s">
        <v>331</v>
      </c>
      <c r="B289" s="357" t="s">
        <v>638</v>
      </c>
      <c r="C289" s="350">
        <v>4000</v>
      </c>
      <c r="D289" s="348" t="s">
        <v>631</v>
      </c>
      <c r="E289" s="348" t="s">
        <v>632</v>
      </c>
      <c r="S289" s="287" t="s">
        <v>331</v>
      </c>
      <c r="T289" s="357" t="s">
        <v>638</v>
      </c>
      <c r="U289" s="350">
        <v>1000</v>
      </c>
      <c r="V289" s="348" t="s">
        <v>631</v>
      </c>
      <c r="W289" s="348" t="s">
        <v>635</v>
      </c>
    </row>
    <row r="290" spans="1:23">
      <c r="A290" s="287" t="s">
        <v>388</v>
      </c>
      <c r="B290" s="357" t="s">
        <v>638</v>
      </c>
      <c r="C290" s="350">
        <v>4000</v>
      </c>
      <c r="D290" s="348" t="s">
        <v>631</v>
      </c>
      <c r="E290" s="348" t="s">
        <v>632</v>
      </c>
      <c r="S290" s="287" t="s">
        <v>388</v>
      </c>
      <c r="T290" s="357" t="s">
        <v>638</v>
      </c>
      <c r="U290" s="350">
        <v>1000</v>
      </c>
      <c r="V290" s="348" t="s">
        <v>631</v>
      </c>
      <c r="W290" s="348" t="s">
        <v>635</v>
      </c>
    </row>
    <row r="291" spans="1:23">
      <c r="A291" s="287" t="s">
        <v>332</v>
      </c>
      <c r="B291" s="357" t="s">
        <v>638</v>
      </c>
      <c r="C291" s="350">
        <v>4000</v>
      </c>
      <c r="D291" s="348" t="s">
        <v>631</v>
      </c>
      <c r="E291" s="348" t="s">
        <v>632</v>
      </c>
      <c r="S291" s="287" t="s">
        <v>332</v>
      </c>
      <c r="T291" s="357" t="s">
        <v>638</v>
      </c>
      <c r="U291" s="350">
        <v>1000</v>
      </c>
      <c r="V291" s="348" t="s">
        <v>631</v>
      </c>
      <c r="W291" s="348" t="s">
        <v>635</v>
      </c>
    </row>
    <row r="292" spans="1:23">
      <c r="A292" s="287" t="s">
        <v>333</v>
      </c>
      <c r="B292" s="357" t="s">
        <v>638</v>
      </c>
      <c r="C292" s="350">
        <v>4000</v>
      </c>
      <c r="D292" s="348" t="s">
        <v>631</v>
      </c>
      <c r="E292" s="348" t="s">
        <v>632</v>
      </c>
      <c r="S292" s="287" t="s">
        <v>333</v>
      </c>
      <c r="T292" s="357" t="s">
        <v>638</v>
      </c>
      <c r="U292" s="350">
        <v>1000</v>
      </c>
      <c r="V292" s="348" t="s">
        <v>631</v>
      </c>
      <c r="W292" s="348" t="s">
        <v>635</v>
      </c>
    </row>
    <row r="293" spans="1:23">
      <c r="A293" s="287" t="s">
        <v>334</v>
      </c>
      <c r="B293" s="357" t="s">
        <v>638</v>
      </c>
      <c r="C293" s="350">
        <v>4000</v>
      </c>
      <c r="D293" s="348" t="s">
        <v>631</v>
      </c>
      <c r="E293" s="348" t="s">
        <v>632</v>
      </c>
      <c r="S293" s="287" t="s">
        <v>334</v>
      </c>
      <c r="T293" s="357" t="s">
        <v>638</v>
      </c>
      <c r="U293" s="350">
        <v>1000</v>
      </c>
      <c r="V293" s="348" t="s">
        <v>631</v>
      </c>
      <c r="W293" s="348" t="s">
        <v>635</v>
      </c>
    </row>
    <row r="294" spans="1:23">
      <c r="A294" s="287" t="s">
        <v>335</v>
      </c>
      <c r="B294" s="357" t="s">
        <v>638</v>
      </c>
      <c r="C294" s="350">
        <v>4000</v>
      </c>
      <c r="D294" s="348" t="s">
        <v>631</v>
      </c>
      <c r="E294" s="348" t="s">
        <v>632</v>
      </c>
      <c r="S294" s="287" t="s">
        <v>335</v>
      </c>
      <c r="T294" s="357" t="s">
        <v>638</v>
      </c>
      <c r="U294" s="350">
        <v>1000</v>
      </c>
      <c r="V294" s="348" t="s">
        <v>631</v>
      </c>
      <c r="W294" s="348" t="s">
        <v>635</v>
      </c>
    </row>
    <row r="295" spans="1:23">
      <c r="A295" s="287" t="s">
        <v>336</v>
      </c>
      <c r="B295" s="357" t="s">
        <v>638</v>
      </c>
      <c r="C295" s="350">
        <v>4000</v>
      </c>
      <c r="D295" s="348" t="s">
        <v>631</v>
      </c>
      <c r="E295" s="348" t="s">
        <v>632</v>
      </c>
      <c r="S295" s="287" t="s">
        <v>336</v>
      </c>
      <c r="T295" s="357" t="s">
        <v>638</v>
      </c>
      <c r="U295" s="350">
        <v>1000</v>
      </c>
      <c r="V295" s="348" t="s">
        <v>631</v>
      </c>
      <c r="W295" s="348" t="s">
        <v>635</v>
      </c>
    </row>
    <row r="296" spans="1:23">
      <c r="A296" s="287" t="s">
        <v>337</v>
      </c>
      <c r="B296" s="357" t="s">
        <v>638</v>
      </c>
      <c r="C296" s="350">
        <v>4000</v>
      </c>
      <c r="D296" s="348" t="s">
        <v>631</v>
      </c>
      <c r="E296" s="348" t="s">
        <v>632</v>
      </c>
      <c r="S296" s="287" t="s">
        <v>337</v>
      </c>
      <c r="T296" s="357" t="s">
        <v>638</v>
      </c>
      <c r="U296" s="350">
        <v>1000</v>
      </c>
      <c r="V296" s="348" t="s">
        <v>631</v>
      </c>
      <c r="W296" s="348" t="s">
        <v>635</v>
      </c>
    </row>
    <row r="297" spans="1:23">
      <c r="A297" s="287" t="s">
        <v>338</v>
      </c>
      <c r="B297" s="357" t="s">
        <v>638</v>
      </c>
      <c r="C297" s="350">
        <v>4000</v>
      </c>
      <c r="D297" s="348" t="s">
        <v>631</v>
      </c>
      <c r="E297" s="348" t="s">
        <v>632</v>
      </c>
      <c r="S297" s="287" t="s">
        <v>338</v>
      </c>
      <c r="T297" s="357" t="s">
        <v>638</v>
      </c>
      <c r="U297" s="350">
        <v>1000</v>
      </c>
      <c r="V297" s="348" t="s">
        <v>631</v>
      </c>
      <c r="W297" s="348" t="s">
        <v>635</v>
      </c>
    </row>
    <row r="298" spans="1:23">
      <c r="A298" s="287" t="s">
        <v>339</v>
      </c>
      <c r="B298" s="357" t="s">
        <v>638</v>
      </c>
      <c r="C298" s="350">
        <v>4000</v>
      </c>
      <c r="D298" s="348" t="s">
        <v>631</v>
      </c>
      <c r="E298" s="348" t="s">
        <v>632</v>
      </c>
      <c r="S298" s="287" t="s">
        <v>339</v>
      </c>
      <c r="T298" s="357" t="s">
        <v>638</v>
      </c>
      <c r="U298" s="350">
        <v>1000</v>
      </c>
      <c r="V298" s="348" t="s">
        <v>631</v>
      </c>
      <c r="W298" s="348" t="s">
        <v>635</v>
      </c>
    </row>
    <row r="299" spans="1:23">
      <c r="A299" s="287" t="s">
        <v>340</v>
      </c>
      <c r="B299" s="357" t="s">
        <v>638</v>
      </c>
      <c r="C299" s="350">
        <v>4000</v>
      </c>
      <c r="D299" s="348" t="s">
        <v>631</v>
      </c>
      <c r="E299" s="348" t="s">
        <v>632</v>
      </c>
      <c r="S299" s="287" t="s">
        <v>340</v>
      </c>
      <c r="T299" s="357" t="s">
        <v>638</v>
      </c>
      <c r="U299" s="350">
        <v>1000</v>
      </c>
      <c r="V299" s="348" t="s">
        <v>631</v>
      </c>
      <c r="W299" s="348" t="s">
        <v>635</v>
      </c>
    </row>
    <row r="300" spans="1:23">
      <c r="A300" s="287" t="s">
        <v>341</v>
      </c>
      <c r="B300" s="357" t="s">
        <v>638</v>
      </c>
      <c r="C300" s="350">
        <v>4000</v>
      </c>
      <c r="D300" s="348" t="s">
        <v>631</v>
      </c>
      <c r="E300" s="348" t="s">
        <v>632</v>
      </c>
      <c r="S300" s="287" t="s">
        <v>341</v>
      </c>
      <c r="T300" s="357" t="s">
        <v>638</v>
      </c>
      <c r="U300" s="350">
        <v>1000</v>
      </c>
      <c r="V300" s="348" t="s">
        <v>631</v>
      </c>
      <c r="W300" s="348" t="s">
        <v>635</v>
      </c>
    </row>
    <row r="301" spans="1:23">
      <c r="A301" s="287" t="s">
        <v>389</v>
      </c>
      <c r="B301" s="357" t="s">
        <v>638</v>
      </c>
      <c r="C301" s="350">
        <v>4000</v>
      </c>
      <c r="D301" s="348" t="s">
        <v>631</v>
      </c>
      <c r="E301" s="348" t="s">
        <v>632</v>
      </c>
      <c r="S301" s="287" t="s">
        <v>389</v>
      </c>
      <c r="T301" s="357" t="s">
        <v>638</v>
      </c>
      <c r="U301" s="350">
        <v>1000</v>
      </c>
      <c r="V301" s="348" t="s">
        <v>631</v>
      </c>
      <c r="W301" s="348" t="s">
        <v>635</v>
      </c>
    </row>
    <row r="302" spans="1:23">
      <c r="A302" s="287" t="s">
        <v>342</v>
      </c>
      <c r="B302" s="357" t="s">
        <v>638</v>
      </c>
      <c r="C302" s="350">
        <v>4000</v>
      </c>
      <c r="D302" s="348" t="s">
        <v>631</v>
      </c>
      <c r="E302" s="348" t="s">
        <v>632</v>
      </c>
      <c r="S302" s="287" t="s">
        <v>342</v>
      </c>
      <c r="T302" s="357" t="s">
        <v>638</v>
      </c>
      <c r="U302" s="350">
        <v>1000</v>
      </c>
      <c r="V302" s="348" t="s">
        <v>631</v>
      </c>
      <c r="W302" s="348" t="s">
        <v>635</v>
      </c>
    </row>
    <row r="303" spans="1:23">
      <c r="A303" s="287" t="s">
        <v>399</v>
      </c>
      <c r="B303" s="357" t="s">
        <v>638</v>
      </c>
      <c r="C303" s="350">
        <v>4000</v>
      </c>
      <c r="D303" s="348" t="s">
        <v>631</v>
      </c>
      <c r="E303" s="348" t="s">
        <v>632</v>
      </c>
      <c r="S303" s="287" t="s">
        <v>399</v>
      </c>
      <c r="T303" s="357" t="s">
        <v>638</v>
      </c>
      <c r="U303" s="350">
        <v>1000</v>
      </c>
      <c r="V303" s="348" t="s">
        <v>631</v>
      </c>
      <c r="W303" s="348" t="s">
        <v>635</v>
      </c>
    </row>
    <row r="304" spans="1:23">
      <c r="A304" s="287" t="s">
        <v>343</v>
      </c>
      <c r="B304" s="357" t="s">
        <v>638</v>
      </c>
      <c r="C304" s="350">
        <v>4000</v>
      </c>
      <c r="D304" s="348" t="s">
        <v>631</v>
      </c>
      <c r="E304" s="348" t="s">
        <v>632</v>
      </c>
      <c r="S304" s="287" t="s">
        <v>343</v>
      </c>
      <c r="T304" s="357" t="s">
        <v>638</v>
      </c>
      <c r="U304" s="350">
        <v>1000</v>
      </c>
      <c r="V304" s="348" t="s">
        <v>631</v>
      </c>
      <c r="W304" s="348" t="s">
        <v>635</v>
      </c>
    </row>
    <row r="305" spans="1:23">
      <c r="A305" s="287" t="s">
        <v>371</v>
      </c>
      <c r="B305" s="357" t="s">
        <v>638</v>
      </c>
      <c r="C305" s="350">
        <v>4000</v>
      </c>
      <c r="D305" s="348" t="s">
        <v>631</v>
      </c>
      <c r="E305" s="348" t="s">
        <v>632</v>
      </c>
      <c r="S305" s="287" t="s">
        <v>371</v>
      </c>
      <c r="T305" s="357" t="s">
        <v>638</v>
      </c>
      <c r="U305" s="350">
        <v>1000</v>
      </c>
      <c r="V305" s="348" t="s">
        <v>631</v>
      </c>
      <c r="W305" s="348" t="s">
        <v>635</v>
      </c>
    </row>
    <row r="306" spans="1:23">
      <c r="A306" s="287" t="s">
        <v>372</v>
      </c>
      <c r="B306" s="357" t="s">
        <v>638</v>
      </c>
      <c r="C306" s="350">
        <v>4000</v>
      </c>
      <c r="D306" s="348" t="s">
        <v>631</v>
      </c>
      <c r="E306" s="348" t="s">
        <v>632</v>
      </c>
      <c r="S306" s="287" t="s">
        <v>372</v>
      </c>
      <c r="T306" s="357" t="s">
        <v>638</v>
      </c>
      <c r="U306" s="350">
        <v>1000</v>
      </c>
      <c r="V306" s="348" t="s">
        <v>631</v>
      </c>
      <c r="W306" s="348" t="s">
        <v>635</v>
      </c>
    </row>
    <row r="307" spans="1:23">
      <c r="A307" s="287" t="s">
        <v>344</v>
      </c>
      <c r="B307" s="357" t="s">
        <v>638</v>
      </c>
      <c r="C307" s="350">
        <v>4000</v>
      </c>
      <c r="D307" s="348" t="s">
        <v>631</v>
      </c>
      <c r="E307" s="348" t="s">
        <v>632</v>
      </c>
      <c r="S307" s="287" t="s">
        <v>344</v>
      </c>
      <c r="T307" s="357" t="s">
        <v>638</v>
      </c>
      <c r="U307" s="350">
        <v>1000</v>
      </c>
      <c r="V307" s="348" t="s">
        <v>631</v>
      </c>
      <c r="W307" s="348" t="s">
        <v>635</v>
      </c>
    </row>
    <row r="308" spans="1:23">
      <c r="A308" s="287" t="s">
        <v>390</v>
      </c>
      <c r="B308" s="357" t="s">
        <v>638</v>
      </c>
      <c r="C308" s="350">
        <v>4000</v>
      </c>
      <c r="D308" s="348" t="s">
        <v>631</v>
      </c>
      <c r="E308" s="348" t="s">
        <v>632</v>
      </c>
      <c r="S308" s="287" t="s">
        <v>390</v>
      </c>
      <c r="T308" s="357" t="s">
        <v>638</v>
      </c>
      <c r="U308" s="350">
        <v>1000</v>
      </c>
      <c r="V308" s="348" t="s">
        <v>631</v>
      </c>
      <c r="W308" s="348" t="s">
        <v>635</v>
      </c>
    </row>
    <row r="309" spans="1:23">
      <c r="A309" s="287" t="s">
        <v>345</v>
      </c>
      <c r="B309" s="357" t="s">
        <v>638</v>
      </c>
      <c r="C309" s="350">
        <v>4000</v>
      </c>
      <c r="D309" s="348" t="s">
        <v>631</v>
      </c>
      <c r="E309" s="348" t="s">
        <v>632</v>
      </c>
      <c r="S309" s="287" t="s">
        <v>345</v>
      </c>
      <c r="T309" s="357" t="s">
        <v>638</v>
      </c>
      <c r="U309" s="350">
        <v>1000</v>
      </c>
      <c r="V309" s="348" t="s">
        <v>631</v>
      </c>
      <c r="W309" s="348" t="s">
        <v>635</v>
      </c>
    </row>
    <row r="310" spans="1:23">
      <c r="A310" s="287" t="s">
        <v>346</v>
      </c>
      <c r="B310" s="357" t="s">
        <v>638</v>
      </c>
      <c r="C310" s="350">
        <v>4000</v>
      </c>
      <c r="D310" s="348" t="s">
        <v>631</v>
      </c>
      <c r="E310" s="348" t="s">
        <v>632</v>
      </c>
      <c r="S310" s="287" t="s">
        <v>346</v>
      </c>
      <c r="T310" s="357" t="s">
        <v>638</v>
      </c>
      <c r="U310" s="350">
        <v>1000</v>
      </c>
      <c r="V310" s="348" t="s">
        <v>631</v>
      </c>
      <c r="W310" s="348" t="s">
        <v>635</v>
      </c>
    </row>
    <row r="311" spans="1:23">
      <c r="A311" s="287" t="s">
        <v>373</v>
      </c>
      <c r="B311" s="357" t="s">
        <v>638</v>
      </c>
      <c r="C311" s="350">
        <v>4000</v>
      </c>
      <c r="D311" s="348" t="s">
        <v>631</v>
      </c>
      <c r="E311" s="348" t="s">
        <v>632</v>
      </c>
      <c r="S311" s="287" t="s">
        <v>373</v>
      </c>
      <c r="T311" s="357" t="s">
        <v>638</v>
      </c>
      <c r="U311" s="350">
        <v>1000</v>
      </c>
      <c r="V311" s="348" t="s">
        <v>631</v>
      </c>
      <c r="W311" s="348" t="s">
        <v>635</v>
      </c>
    </row>
    <row r="312" spans="1:23">
      <c r="A312" s="287" t="s">
        <v>391</v>
      </c>
      <c r="B312" s="357" t="s">
        <v>638</v>
      </c>
      <c r="C312" s="350">
        <v>4000</v>
      </c>
      <c r="D312" s="348" t="s">
        <v>631</v>
      </c>
      <c r="E312" s="348" t="s">
        <v>632</v>
      </c>
      <c r="S312" s="287" t="s">
        <v>391</v>
      </c>
      <c r="T312" s="357" t="s">
        <v>638</v>
      </c>
      <c r="U312" s="350">
        <v>1000</v>
      </c>
      <c r="V312" s="348" t="s">
        <v>631</v>
      </c>
      <c r="W312" s="348" t="s">
        <v>635</v>
      </c>
    </row>
    <row r="313" spans="1:23">
      <c r="A313" s="287" t="s">
        <v>347</v>
      </c>
      <c r="B313" s="357" t="s">
        <v>638</v>
      </c>
      <c r="C313" s="350">
        <v>4000</v>
      </c>
      <c r="D313" s="348" t="s">
        <v>631</v>
      </c>
      <c r="E313" s="348" t="s">
        <v>632</v>
      </c>
      <c r="S313" s="287" t="s">
        <v>347</v>
      </c>
      <c r="T313" s="357" t="s">
        <v>638</v>
      </c>
      <c r="U313" s="350">
        <v>1000</v>
      </c>
      <c r="V313" s="348" t="s">
        <v>631</v>
      </c>
      <c r="W313" s="348" t="s">
        <v>635</v>
      </c>
    </row>
    <row r="314" spans="1:23">
      <c r="A314" s="287" t="s">
        <v>400</v>
      </c>
      <c r="B314" s="357" t="s">
        <v>638</v>
      </c>
      <c r="C314" s="350">
        <v>4000</v>
      </c>
      <c r="D314" s="348" t="s">
        <v>631</v>
      </c>
      <c r="E314" s="348" t="s">
        <v>632</v>
      </c>
      <c r="S314" s="287" t="s">
        <v>400</v>
      </c>
      <c r="T314" s="357" t="s">
        <v>638</v>
      </c>
      <c r="U314" s="350">
        <v>1000</v>
      </c>
      <c r="V314" s="348" t="s">
        <v>631</v>
      </c>
      <c r="W314" s="348" t="s">
        <v>635</v>
      </c>
    </row>
    <row r="315" spans="1:23">
      <c r="A315" s="287" t="s">
        <v>401</v>
      </c>
      <c r="B315" s="357" t="s">
        <v>638</v>
      </c>
      <c r="C315" s="350">
        <v>4000</v>
      </c>
      <c r="D315" s="348" t="s">
        <v>631</v>
      </c>
      <c r="E315" s="348" t="s">
        <v>632</v>
      </c>
      <c r="S315" s="287" t="s">
        <v>401</v>
      </c>
      <c r="T315" s="357" t="s">
        <v>638</v>
      </c>
      <c r="U315" s="350">
        <v>1000</v>
      </c>
      <c r="V315" s="348" t="s">
        <v>631</v>
      </c>
      <c r="W315" s="348" t="s">
        <v>635</v>
      </c>
    </row>
    <row r="316" spans="1:23">
      <c r="A316" s="287" t="s">
        <v>402</v>
      </c>
      <c r="B316" s="357" t="s">
        <v>638</v>
      </c>
      <c r="C316" s="350">
        <v>4000</v>
      </c>
      <c r="D316" s="348" t="s">
        <v>631</v>
      </c>
      <c r="E316" s="348" t="s">
        <v>632</v>
      </c>
      <c r="S316" s="287" t="s">
        <v>402</v>
      </c>
      <c r="T316" s="357" t="s">
        <v>638</v>
      </c>
      <c r="U316" s="350">
        <v>1000</v>
      </c>
      <c r="V316" s="348" t="s">
        <v>631</v>
      </c>
      <c r="W316" s="348" t="s">
        <v>635</v>
      </c>
    </row>
    <row r="317" spans="1:23">
      <c r="A317" s="287" t="s">
        <v>403</v>
      </c>
      <c r="B317" s="357" t="s">
        <v>638</v>
      </c>
      <c r="C317" s="350">
        <v>4000</v>
      </c>
      <c r="D317" s="348" t="s">
        <v>631</v>
      </c>
      <c r="E317" s="348" t="s">
        <v>632</v>
      </c>
      <c r="S317" s="287" t="s">
        <v>403</v>
      </c>
      <c r="T317" s="357" t="s">
        <v>638</v>
      </c>
      <c r="U317" s="350">
        <v>1000</v>
      </c>
      <c r="V317" s="348" t="s">
        <v>631</v>
      </c>
      <c r="W317" s="348" t="s">
        <v>635</v>
      </c>
    </row>
    <row r="318" spans="1:23">
      <c r="A318" s="287" t="s">
        <v>404</v>
      </c>
      <c r="B318" s="357" t="s">
        <v>638</v>
      </c>
      <c r="C318" s="350">
        <v>4000</v>
      </c>
      <c r="D318" s="348" t="s">
        <v>631</v>
      </c>
      <c r="E318" s="348" t="s">
        <v>632</v>
      </c>
      <c r="S318" s="287" t="s">
        <v>404</v>
      </c>
      <c r="T318" s="357" t="s">
        <v>638</v>
      </c>
      <c r="U318" s="350">
        <v>1000</v>
      </c>
      <c r="V318" s="348" t="s">
        <v>631</v>
      </c>
      <c r="W318" s="348" t="s">
        <v>635</v>
      </c>
    </row>
    <row r="319" spans="1:23">
      <c r="A319" s="287" t="s">
        <v>405</v>
      </c>
      <c r="B319" s="357" t="s">
        <v>638</v>
      </c>
      <c r="C319" s="350">
        <v>4000</v>
      </c>
      <c r="D319" s="348" t="s">
        <v>631</v>
      </c>
      <c r="E319" s="348" t="s">
        <v>632</v>
      </c>
      <c r="S319" s="287" t="s">
        <v>405</v>
      </c>
      <c r="T319" s="357" t="s">
        <v>638</v>
      </c>
      <c r="U319" s="350">
        <v>1000</v>
      </c>
      <c r="V319" s="348" t="s">
        <v>631</v>
      </c>
      <c r="W319" s="348" t="s">
        <v>635</v>
      </c>
    </row>
    <row r="320" spans="1:23">
      <c r="A320" s="287" t="s">
        <v>406</v>
      </c>
      <c r="B320" s="357" t="s">
        <v>638</v>
      </c>
      <c r="C320" s="350">
        <v>4000</v>
      </c>
      <c r="D320" s="348" t="s">
        <v>631</v>
      </c>
      <c r="E320" s="348" t="s">
        <v>632</v>
      </c>
      <c r="S320" s="287" t="s">
        <v>406</v>
      </c>
      <c r="T320" s="357" t="s">
        <v>638</v>
      </c>
      <c r="U320" s="350">
        <v>1000</v>
      </c>
      <c r="V320" s="348" t="s">
        <v>631</v>
      </c>
      <c r="W320" s="348" t="s">
        <v>635</v>
      </c>
    </row>
    <row r="321" spans="1:23">
      <c r="A321" s="287" t="s">
        <v>407</v>
      </c>
      <c r="B321" s="357" t="s">
        <v>638</v>
      </c>
      <c r="C321" s="350">
        <v>4000</v>
      </c>
      <c r="D321" s="348" t="s">
        <v>631</v>
      </c>
      <c r="E321" s="348" t="s">
        <v>632</v>
      </c>
      <c r="S321" s="287" t="s">
        <v>407</v>
      </c>
      <c r="T321" s="357" t="s">
        <v>638</v>
      </c>
      <c r="U321" s="350">
        <v>1000</v>
      </c>
      <c r="V321" s="348" t="s">
        <v>631</v>
      </c>
      <c r="W321" s="348" t="s">
        <v>635</v>
      </c>
    </row>
    <row r="322" spans="1:23">
      <c r="A322" s="287" t="s">
        <v>94</v>
      </c>
      <c r="B322" s="357" t="s">
        <v>638</v>
      </c>
      <c r="C322" s="350">
        <v>4000</v>
      </c>
      <c r="D322" s="348" t="s">
        <v>631</v>
      </c>
      <c r="E322" s="348" t="s">
        <v>632</v>
      </c>
      <c r="S322" s="287" t="s">
        <v>94</v>
      </c>
      <c r="T322" s="357" t="s">
        <v>638</v>
      </c>
      <c r="U322" s="350">
        <v>1000</v>
      </c>
      <c r="V322" s="348" t="s">
        <v>631</v>
      </c>
      <c r="W322" s="348" t="s">
        <v>635</v>
      </c>
    </row>
    <row r="323" spans="1:23">
      <c r="A323" s="287" t="s">
        <v>408</v>
      </c>
      <c r="B323" s="357" t="s">
        <v>638</v>
      </c>
      <c r="C323" s="350">
        <v>4000</v>
      </c>
      <c r="D323" s="348" t="s">
        <v>631</v>
      </c>
      <c r="E323" s="348" t="s">
        <v>632</v>
      </c>
      <c r="S323" s="287" t="s">
        <v>408</v>
      </c>
      <c r="T323" s="357" t="s">
        <v>638</v>
      </c>
      <c r="U323" s="350">
        <v>1000</v>
      </c>
      <c r="V323" s="348" t="s">
        <v>631</v>
      </c>
      <c r="W323" s="348" t="s">
        <v>635</v>
      </c>
    </row>
    <row r="324" spans="1:23">
      <c r="A324" s="287" t="s">
        <v>98</v>
      </c>
      <c r="B324" s="357" t="s">
        <v>638</v>
      </c>
      <c r="C324" s="350">
        <v>4000</v>
      </c>
      <c r="D324" s="348" t="s">
        <v>631</v>
      </c>
      <c r="E324" s="348" t="s">
        <v>632</v>
      </c>
      <c r="S324" s="287" t="s">
        <v>98</v>
      </c>
      <c r="T324" s="357" t="s">
        <v>638</v>
      </c>
      <c r="U324" s="350">
        <v>1000</v>
      </c>
      <c r="V324" s="348" t="s">
        <v>631</v>
      </c>
      <c r="W324" s="348" t="s">
        <v>635</v>
      </c>
    </row>
    <row r="325" spans="1:23">
      <c r="A325" s="287" t="s">
        <v>409</v>
      </c>
      <c r="B325" s="357" t="s">
        <v>638</v>
      </c>
      <c r="C325" s="350">
        <v>4000</v>
      </c>
      <c r="D325" s="348" t="s">
        <v>631</v>
      </c>
      <c r="E325" s="348" t="s">
        <v>632</v>
      </c>
      <c r="S325" s="287" t="s">
        <v>409</v>
      </c>
      <c r="T325" s="357" t="s">
        <v>638</v>
      </c>
      <c r="U325" s="350">
        <v>1000</v>
      </c>
      <c r="V325" s="348" t="s">
        <v>631</v>
      </c>
      <c r="W325" s="348" t="s">
        <v>635</v>
      </c>
    </row>
    <row r="326" spans="1:23">
      <c r="A326" s="287" t="s">
        <v>410</v>
      </c>
      <c r="B326" s="357" t="s">
        <v>638</v>
      </c>
      <c r="C326" s="350">
        <v>4000</v>
      </c>
      <c r="D326" s="348" t="s">
        <v>631</v>
      </c>
      <c r="E326" s="348" t="s">
        <v>632</v>
      </c>
      <c r="S326" s="287" t="s">
        <v>410</v>
      </c>
      <c r="T326" s="357" t="s">
        <v>638</v>
      </c>
      <c r="U326" s="350">
        <v>1000</v>
      </c>
      <c r="V326" s="348" t="s">
        <v>631</v>
      </c>
      <c r="W326" s="348" t="s">
        <v>635</v>
      </c>
    </row>
    <row r="327" spans="1:23">
      <c r="A327" s="287" t="s">
        <v>411</v>
      </c>
      <c r="B327" s="357" t="s">
        <v>638</v>
      </c>
      <c r="C327" s="350">
        <v>4000</v>
      </c>
      <c r="D327" s="348" t="s">
        <v>631</v>
      </c>
      <c r="E327" s="348" t="s">
        <v>632</v>
      </c>
      <c r="S327" s="287" t="s">
        <v>411</v>
      </c>
      <c r="T327" s="357" t="s">
        <v>638</v>
      </c>
      <c r="U327" s="350">
        <v>1000</v>
      </c>
      <c r="V327" s="348" t="s">
        <v>631</v>
      </c>
      <c r="W327" s="348" t="s">
        <v>635</v>
      </c>
    </row>
    <row r="328" spans="1:23">
      <c r="A328" s="287" t="s">
        <v>412</v>
      </c>
      <c r="B328" s="357" t="s">
        <v>638</v>
      </c>
      <c r="C328" s="350">
        <v>4000</v>
      </c>
      <c r="D328" s="348" t="s">
        <v>631</v>
      </c>
      <c r="E328" s="348" t="s">
        <v>632</v>
      </c>
      <c r="S328" s="287" t="s">
        <v>412</v>
      </c>
      <c r="T328" s="357" t="s">
        <v>638</v>
      </c>
      <c r="U328" s="350">
        <v>1000</v>
      </c>
      <c r="V328" s="348" t="s">
        <v>631</v>
      </c>
      <c r="W328" s="348" t="s">
        <v>635</v>
      </c>
    </row>
    <row r="329" spans="1:23">
      <c r="A329" s="287" t="s">
        <v>413</v>
      </c>
      <c r="B329" s="357" t="s">
        <v>638</v>
      </c>
      <c r="C329" s="350">
        <v>4000</v>
      </c>
      <c r="D329" s="348" t="s">
        <v>631</v>
      </c>
      <c r="E329" s="348" t="s">
        <v>632</v>
      </c>
      <c r="S329" s="287" t="s">
        <v>413</v>
      </c>
      <c r="T329" s="357" t="s">
        <v>638</v>
      </c>
      <c r="U329" s="350">
        <v>1000</v>
      </c>
      <c r="V329" s="348" t="s">
        <v>631</v>
      </c>
      <c r="W329" s="348" t="s">
        <v>635</v>
      </c>
    </row>
    <row r="330" spans="1:23">
      <c r="A330" s="287" t="s">
        <v>414</v>
      </c>
      <c r="B330" s="357" t="s">
        <v>638</v>
      </c>
      <c r="C330" s="350">
        <v>4000</v>
      </c>
      <c r="D330" s="348" t="s">
        <v>631</v>
      </c>
      <c r="E330" s="348" t="s">
        <v>632</v>
      </c>
      <c r="S330" s="287" t="s">
        <v>414</v>
      </c>
      <c r="T330" s="357" t="s">
        <v>638</v>
      </c>
      <c r="U330" s="350">
        <v>1000</v>
      </c>
      <c r="V330" s="348" t="s">
        <v>631</v>
      </c>
      <c r="W330" s="348" t="s">
        <v>635</v>
      </c>
    </row>
    <row r="331" spans="1:23">
      <c r="A331" s="287" t="s">
        <v>415</v>
      </c>
      <c r="B331" s="357" t="s">
        <v>638</v>
      </c>
      <c r="C331" s="350">
        <v>4000</v>
      </c>
      <c r="D331" s="348" t="s">
        <v>631</v>
      </c>
      <c r="E331" s="348" t="s">
        <v>632</v>
      </c>
      <c r="S331" s="287" t="s">
        <v>415</v>
      </c>
      <c r="T331" s="357" t="s">
        <v>638</v>
      </c>
      <c r="U331" s="350">
        <v>1000</v>
      </c>
      <c r="V331" s="348" t="s">
        <v>631</v>
      </c>
      <c r="W331" s="348" t="s">
        <v>635</v>
      </c>
    </row>
    <row r="332" spans="1:23">
      <c r="A332" s="287" t="s">
        <v>93</v>
      </c>
      <c r="B332" s="357" t="s">
        <v>638</v>
      </c>
      <c r="C332" s="350">
        <v>4000</v>
      </c>
      <c r="D332" s="348" t="s">
        <v>631</v>
      </c>
      <c r="E332" s="348" t="s">
        <v>632</v>
      </c>
      <c r="S332" s="287" t="s">
        <v>93</v>
      </c>
      <c r="T332" s="357" t="s">
        <v>638</v>
      </c>
      <c r="U332" s="350">
        <v>1000</v>
      </c>
      <c r="V332" s="348" t="s">
        <v>631</v>
      </c>
      <c r="W332" s="348" t="s">
        <v>635</v>
      </c>
    </row>
    <row r="333" spans="1:23">
      <c r="A333" s="287" t="s">
        <v>416</v>
      </c>
      <c r="B333" s="357" t="s">
        <v>638</v>
      </c>
      <c r="C333" s="350">
        <v>4000</v>
      </c>
      <c r="D333" s="348" t="s">
        <v>631</v>
      </c>
      <c r="E333" s="348" t="s">
        <v>632</v>
      </c>
      <c r="S333" s="287" t="s">
        <v>416</v>
      </c>
      <c r="T333" s="357" t="s">
        <v>638</v>
      </c>
      <c r="U333" s="350">
        <v>1000</v>
      </c>
      <c r="V333" s="348" t="s">
        <v>631</v>
      </c>
      <c r="W333" s="348" t="s">
        <v>635</v>
      </c>
    </row>
    <row r="334" spans="1:23">
      <c r="A334" s="287" t="s">
        <v>86</v>
      </c>
      <c r="B334" s="357" t="s">
        <v>638</v>
      </c>
      <c r="C334" s="350">
        <v>4000</v>
      </c>
      <c r="D334" s="348" t="s">
        <v>631</v>
      </c>
      <c r="E334" s="348" t="s">
        <v>632</v>
      </c>
      <c r="S334" s="287" t="s">
        <v>86</v>
      </c>
      <c r="T334" s="357" t="s">
        <v>638</v>
      </c>
      <c r="U334" s="350">
        <v>1000</v>
      </c>
      <c r="V334" s="348" t="s">
        <v>631</v>
      </c>
      <c r="W334" s="348" t="s">
        <v>635</v>
      </c>
    </row>
    <row r="335" spans="1:23">
      <c r="A335" s="287" t="s">
        <v>417</v>
      </c>
      <c r="B335" s="357" t="s">
        <v>638</v>
      </c>
      <c r="C335" s="350">
        <v>4000</v>
      </c>
      <c r="D335" s="348" t="s">
        <v>631</v>
      </c>
      <c r="E335" s="348" t="s">
        <v>632</v>
      </c>
      <c r="S335" s="287" t="s">
        <v>417</v>
      </c>
      <c r="T335" s="357" t="s">
        <v>638</v>
      </c>
      <c r="U335" s="350">
        <v>1000</v>
      </c>
      <c r="V335" s="348" t="s">
        <v>631</v>
      </c>
      <c r="W335" s="348" t="s">
        <v>635</v>
      </c>
    </row>
    <row r="336" spans="1:23">
      <c r="A336" s="287" t="s">
        <v>418</v>
      </c>
      <c r="B336" s="357" t="s">
        <v>638</v>
      </c>
      <c r="C336" s="350">
        <v>4000</v>
      </c>
      <c r="D336" s="348" t="s">
        <v>631</v>
      </c>
      <c r="E336" s="348" t="s">
        <v>632</v>
      </c>
      <c r="S336" s="287" t="s">
        <v>418</v>
      </c>
      <c r="T336" s="357" t="s">
        <v>638</v>
      </c>
      <c r="U336" s="350">
        <v>1000</v>
      </c>
      <c r="V336" s="348" t="s">
        <v>631</v>
      </c>
      <c r="W336" s="348" t="s">
        <v>635</v>
      </c>
    </row>
    <row r="337" spans="1:23">
      <c r="A337" s="287" t="s">
        <v>419</v>
      </c>
      <c r="B337" s="357" t="s">
        <v>638</v>
      </c>
      <c r="C337" s="350">
        <v>4000</v>
      </c>
      <c r="D337" s="348" t="s">
        <v>631</v>
      </c>
      <c r="E337" s="348" t="s">
        <v>632</v>
      </c>
      <c r="S337" s="287" t="s">
        <v>419</v>
      </c>
      <c r="T337" s="357" t="s">
        <v>638</v>
      </c>
      <c r="U337" s="350">
        <v>1000</v>
      </c>
      <c r="V337" s="348" t="s">
        <v>631</v>
      </c>
      <c r="W337" s="348" t="s">
        <v>635</v>
      </c>
    </row>
    <row r="338" spans="1:23">
      <c r="A338" s="287" t="s">
        <v>420</v>
      </c>
      <c r="B338" s="357" t="s">
        <v>638</v>
      </c>
      <c r="C338" s="350">
        <v>4000</v>
      </c>
      <c r="D338" s="348" t="s">
        <v>631</v>
      </c>
      <c r="E338" s="348" t="s">
        <v>632</v>
      </c>
      <c r="S338" s="287" t="s">
        <v>420</v>
      </c>
      <c r="T338" s="357" t="s">
        <v>638</v>
      </c>
      <c r="U338" s="350">
        <v>1000</v>
      </c>
      <c r="V338" s="348" t="s">
        <v>631</v>
      </c>
      <c r="W338" s="348" t="s">
        <v>635</v>
      </c>
    </row>
    <row r="339" spans="1:23">
      <c r="A339" s="287" t="s">
        <v>421</v>
      </c>
      <c r="B339" s="357" t="s">
        <v>638</v>
      </c>
      <c r="C339" s="350">
        <v>4000</v>
      </c>
      <c r="D339" s="348" t="s">
        <v>631</v>
      </c>
      <c r="E339" s="348" t="s">
        <v>632</v>
      </c>
      <c r="S339" s="287" t="s">
        <v>421</v>
      </c>
      <c r="T339" s="357" t="s">
        <v>638</v>
      </c>
      <c r="U339" s="350">
        <v>1000</v>
      </c>
      <c r="V339" s="348" t="s">
        <v>631</v>
      </c>
      <c r="W339" s="348" t="s">
        <v>635</v>
      </c>
    </row>
    <row r="340" spans="1:23">
      <c r="A340" s="287" t="s">
        <v>422</v>
      </c>
      <c r="B340" s="357" t="s">
        <v>638</v>
      </c>
      <c r="C340" s="350">
        <v>4000</v>
      </c>
      <c r="D340" s="348" t="s">
        <v>631</v>
      </c>
      <c r="E340" s="348" t="s">
        <v>632</v>
      </c>
      <c r="S340" s="287" t="s">
        <v>422</v>
      </c>
      <c r="T340" s="357" t="s">
        <v>638</v>
      </c>
      <c r="U340" s="350">
        <v>1000</v>
      </c>
      <c r="V340" s="348" t="s">
        <v>631</v>
      </c>
      <c r="W340" s="348" t="s">
        <v>635</v>
      </c>
    </row>
    <row r="341" spans="1:23">
      <c r="A341" s="287" t="s">
        <v>423</v>
      </c>
      <c r="B341" s="357" t="s">
        <v>638</v>
      </c>
      <c r="C341" s="350">
        <v>4000</v>
      </c>
      <c r="D341" s="348" t="s">
        <v>631</v>
      </c>
      <c r="E341" s="348" t="s">
        <v>632</v>
      </c>
      <c r="S341" s="287" t="s">
        <v>423</v>
      </c>
      <c r="T341" s="357" t="s">
        <v>638</v>
      </c>
      <c r="U341" s="350">
        <v>1000</v>
      </c>
      <c r="V341" s="348" t="s">
        <v>631</v>
      </c>
      <c r="W341" s="348" t="s">
        <v>635</v>
      </c>
    </row>
    <row r="342" spans="1:23">
      <c r="A342" s="287" t="s">
        <v>424</v>
      </c>
      <c r="B342" s="357" t="s">
        <v>638</v>
      </c>
      <c r="C342" s="350">
        <v>4000</v>
      </c>
      <c r="D342" s="348" t="s">
        <v>631</v>
      </c>
      <c r="E342" s="348" t="s">
        <v>632</v>
      </c>
      <c r="S342" s="287" t="s">
        <v>424</v>
      </c>
      <c r="T342" s="357" t="s">
        <v>638</v>
      </c>
      <c r="U342" s="350">
        <v>1000</v>
      </c>
      <c r="V342" s="348" t="s">
        <v>631</v>
      </c>
      <c r="W342" s="348" t="s">
        <v>635</v>
      </c>
    </row>
    <row r="343" spans="1:23">
      <c r="A343" s="287" t="s">
        <v>425</v>
      </c>
      <c r="B343" s="357" t="s">
        <v>638</v>
      </c>
      <c r="C343" s="350">
        <v>4000</v>
      </c>
      <c r="D343" s="348" t="s">
        <v>631</v>
      </c>
      <c r="E343" s="348" t="s">
        <v>632</v>
      </c>
      <c r="S343" s="287" t="s">
        <v>425</v>
      </c>
      <c r="T343" s="357" t="s">
        <v>638</v>
      </c>
      <c r="U343" s="350">
        <v>1000</v>
      </c>
      <c r="V343" s="348" t="s">
        <v>631</v>
      </c>
      <c r="W343" s="348" t="s">
        <v>635</v>
      </c>
    </row>
    <row r="344" spans="1:23">
      <c r="A344" s="287" t="s">
        <v>426</v>
      </c>
      <c r="B344" s="357" t="s">
        <v>638</v>
      </c>
      <c r="C344" s="350">
        <v>4000</v>
      </c>
      <c r="D344" s="348" t="s">
        <v>631</v>
      </c>
      <c r="E344" s="348" t="s">
        <v>632</v>
      </c>
      <c r="S344" s="287" t="s">
        <v>426</v>
      </c>
      <c r="T344" s="357" t="s">
        <v>638</v>
      </c>
      <c r="U344" s="350">
        <v>1000</v>
      </c>
      <c r="V344" s="348" t="s">
        <v>631</v>
      </c>
      <c r="W344" s="348" t="s">
        <v>635</v>
      </c>
    </row>
    <row r="345" spans="1:23">
      <c r="A345" s="287" t="s">
        <v>427</v>
      </c>
      <c r="B345" s="357" t="s">
        <v>638</v>
      </c>
      <c r="C345" s="350">
        <v>4000</v>
      </c>
      <c r="D345" s="348" t="s">
        <v>631</v>
      </c>
      <c r="E345" s="348" t="s">
        <v>632</v>
      </c>
      <c r="S345" s="287" t="s">
        <v>427</v>
      </c>
      <c r="T345" s="357" t="s">
        <v>638</v>
      </c>
      <c r="U345" s="350">
        <v>1000</v>
      </c>
      <c r="V345" s="348" t="s">
        <v>631</v>
      </c>
      <c r="W345" s="348" t="s">
        <v>635</v>
      </c>
    </row>
    <row r="346" spans="1:23">
      <c r="A346" s="287" t="s">
        <v>428</v>
      </c>
      <c r="B346" s="357" t="s">
        <v>638</v>
      </c>
      <c r="C346" s="350">
        <v>4000</v>
      </c>
      <c r="D346" s="348" t="s">
        <v>631</v>
      </c>
      <c r="E346" s="348" t="s">
        <v>632</v>
      </c>
      <c r="S346" s="287" t="s">
        <v>428</v>
      </c>
      <c r="T346" s="357" t="s">
        <v>638</v>
      </c>
      <c r="U346" s="350">
        <v>1000</v>
      </c>
      <c r="V346" s="348" t="s">
        <v>631</v>
      </c>
      <c r="W346" s="348" t="s">
        <v>635</v>
      </c>
    </row>
    <row r="347" spans="1:23">
      <c r="A347" s="287" t="s">
        <v>429</v>
      </c>
      <c r="B347" s="357" t="s">
        <v>638</v>
      </c>
      <c r="C347" s="350">
        <v>4000</v>
      </c>
      <c r="D347" s="348" t="s">
        <v>631</v>
      </c>
      <c r="E347" s="348" t="s">
        <v>632</v>
      </c>
      <c r="S347" s="287" t="s">
        <v>429</v>
      </c>
      <c r="T347" s="357" t="s">
        <v>638</v>
      </c>
      <c r="U347" s="350">
        <v>1000</v>
      </c>
      <c r="V347" s="348" t="s">
        <v>631</v>
      </c>
      <c r="W347" s="348" t="s">
        <v>635</v>
      </c>
    </row>
    <row r="348" spans="1:23">
      <c r="A348" s="287" t="s">
        <v>430</v>
      </c>
      <c r="B348" s="357" t="s">
        <v>638</v>
      </c>
      <c r="C348" s="350">
        <v>4000</v>
      </c>
      <c r="D348" s="348" t="s">
        <v>631</v>
      </c>
      <c r="E348" s="348" t="s">
        <v>632</v>
      </c>
      <c r="S348" s="287" t="s">
        <v>430</v>
      </c>
      <c r="T348" s="357" t="s">
        <v>638</v>
      </c>
      <c r="U348" s="350">
        <v>1000</v>
      </c>
      <c r="V348" s="348" t="s">
        <v>631</v>
      </c>
      <c r="W348" s="348" t="s">
        <v>635</v>
      </c>
    </row>
    <row r="349" spans="1:23">
      <c r="A349" s="287" t="s">
        <v>431</v>
      </c>
      <c r="B349" s="357" t="s">
        <v>638</v>
      </c>
      <c r="C349" s="350">
        <v>4000</v>
      </c>
      <c r="D349" s="348" t="s">
        <v>631</v>
      </c>
      <c r="E349" s="348" t="s">
        <v>632</v>
      </c>
      <c r="S349" s="287" t="s">
        <v>431</v>
      </c>
      <c r="T349" s="357" t="s">
        <v>638</v>
      </c>
      <c r="U349" s="350">
        <v>1000</v>
      </c>
      <c r="V349" s="348" t="s">
        <v>631</v>
      </c>
      <c r="W349" s="348" t="s">
        <v>635</v>
      </c>
    </row>
    <row r="350" spans="1:23">
      <c r="A350" s="287" t="s">
        <v>432</v>
      </c>
      <c r="B350" s="357" t="s">
        <v>638</v>
      </c>
      <c r="C350" s="350">
        <v>4000</v>
      </c>
      <c r="D350" s="348" t="s">
        <v>631</v>
      </c>
      <c r="E350" s="348" t="s">
        <v>632</v>
      </c>
      <c r="S350" s="287" t="s">
        <v>432</v>
      </c>
      <c r="T350" s="357" t="s">
        <v>638</v>
      </c>
      <c r="U350" s="350">
        <v>1000</v>
      </c>
      <c r="V350" s="348" t="s">
        <v>631</v>
      </c>
      <c r="W350" s="348" t="s">
        <v>635</v>
      </c>
    </row>
    <row r="351" spans="1:23">
      <c r="A351" s="287" t="s">
        <v>433</v>
      </c>
      <c r="B351" s="357" t="s">
        <v>638</v>
      </c>
      <c r="C351" s="350">
        <v>4000</v>
      </c>
      <c r="D351" s="348" t="s">
        <v>631</v>
      </c>
      <c r="E351" s="348" t="s">
        <v>632</v>
      </c>
      <c r="S351" s="287" t="s">
        <v>433</v>
      </c>
      <c r="T351" s="357" t="s">
        <v>638</v>
      </c>
      <c r="U351" s="350">
        <v>1000</v>
      </c>
      <c r="V351" s="348" t="s">
        <v>631</v>
      </c>
      <c r="W351" s="348" t="s">
        <v>635</v>
      </c>
    </row>
    <row r="352" spans="1:23">
      <c r="A352" s="287" t="s">
        <v>434</v>
      </c>
      <c r="B352" s="357" t="s">
        <v>638</v>
      </c>
      <c r="C352" s="350">
        <v>4000</v>
      </c>
      <c r="D352" s="348" t="s">
        <v>631</v>
      </c>
      <c r="E352" s="348" t="s">
        <v>632</v>
      </c>
      <c r="S352" s="287" t="s">
        <v>434</v>
      </c>
      <c r="T352" s="357" t="s">
        <v>638</v>
      </c>
      <c r="U352" s="350">
        <v>1000</v>
      </c>
      <c r="V352" s="348" t="s">
        <v>631</v>
      </c>
      <c r="W352" s="348" t="s">
        <v>635</v>
      </c>
    </row>
    <row r="353" spans="1:23">
      <c r="A353" s="287" t="s">
        <v>435</v>
      </c>
      <c r="B353" s="357" t="s">
        <v>638</v>
      </c>
      <c r="C353" s="350">
        <v>4000</v>
      </c>
      <c r="D353" s="348" t="s">
        <v>631</v>
      </c>
      <c r="E353" s="348" t="s">
        <v>632</v>
      </c>
      <c r="S353" s="287" t="s">
        <v>435</v>
      </c>
      <c r="T353" s="357" t="s">
        <v>638</v>
      </c>
      <c r="U353" s="350">
        <v>1000</v>
      </c>
      <c r="V353" s="348" t="s">
        <v>631</v>
      </c>
      <c r="W353" s="348" t="s">
        <v>635</v>
      </c>
    </row>
    <row r="354" spans="1:23">
      <c r="A354" s="287" t="s">
        <v>436</v>
      </c>
      <c r="B354" s="357" t="s">
        <v>638</v>
      </c>
      <c r="C354" s="350">
        <v>4000</v>
      </c>
      <c r="D354" s="348" t="s">
        <v>631</v>
      </c>
      <c r="E354" s="348" t="s">
        <v>632</v>
      </c>
      <c r="S354" s="287" t="s">
        <v>436</v>
      </c>
      <c r="T354" s="357" t="s">
        <v>638</v>
      </c>
      <c r="U354" s="350">
        <v>1000</v>
      </c>
      <c r="V354" s="348" t="s">
        <v>631</v>
      </c>
      <c r="W354" s="348" t="s">
        <v>635</v>
      </c>
    </row>
    <row r="355" spans="1:23">
      <c r="A355" s="287" t="s">
        <v>437</v>
      </c>
      <c r="B355" s="357" t="s">
        <v>638</v>
      </c>
      <c r="C355" s="350">
        <v>4000</v>
      </c>
      <c r="D355" s="348" t="s">
        <v>631</v>
      </c>
      <c r="E355" s="348" t="s">
        <v>632</v>
      </c>
      <c r="S355" s="287" t="s">
        <v>437</v>
      </c>
      <c r="T355" s="357" t="s">
        <v>638</v>
      </c>
      <c r="U355" s="350">
        <v>1000</v>
      </c>
      <c r="V355" s="348" t="s">
        <v>631</v>
      </c>
      <c r="W355" s="348" t="s">
        <v>635</v>
      </c>
    </row>
    <row r="356" spans="1:23">
      <c r="A356" s="287" t="s">
        <v>438</v>
      </c>
      <c r="B356" s="357" t="s">
        <v>638</v>
      </c>
      <c r="C356" s="350">
        <v>4000</v>
      </c>
      <c r="D356" s="348" t="s">
        <v>631</v>
      </c>
      <c r="E356" s="348" t="s">
        <v>632</v>
      </c>
      <c r="S356" s="287" t="s">
        <v>438</v>
      </c>
      <c r="T356" s="357" t="s">
        <v>638</v>
      </c>
      <c r="U356" s="350">
        <v>1000</v>
      </c>
      <c r="V356" s="348" t="s">
        <v>631</v>
      </c>
      <c r="W356" s="348" t="s">
        <v>635</v>
      </c>
    </row>
    <row r="357" spans="1:23">
      <c r="A357" s="287" t="s">
        <v>637</v>
      </c>
      <c r="B357" s="357" t="s">
        <v>638</v>
      </c>
      <c r="C357" s="350">
        <v>4000</v>
      </c>
      <c r="D357" s="348" t="s">
        <v>631</v>
      </c>
      <c r="E357" s="348" t="s">
        <v>632</v>
      </c>
      <c r="S357" s="287" t="s">
        <v>637</v>
      </c>
      <c r="T357" s="357" t="s">
        <v>638</v>
      </c>
      <c r="U357" s="350">
        <v>1000</v>
      </c>
      <c r="V357" s="348" t="s">
        <v>631</v>
      </c>
      <c r="W357" s="348" t="s">
        <v>635</v>
      </c>
    </row>
    <row r="358" spans="1:23">
      <c r="A358" s="287" t="s">
        <v>439</v>
      </c>
      <c r="B358" s="357" t="s">
        <v>638</v>
      </c>
      <c r="C358" s="350">
        <v>4000</v>
      </c>
      <c r="D358" s="348" t="s">
        <v>631</v>
      </c>
      <c r="E358" s="348" t="s">
        <v>632</v>
      </c>
      <c r="S358" s="287" t="s">
        <v>439</v>
      </c>
      <c r="T358" s="357" t="s">
        <v>638</v>
      </c>
      <c r="U358" s="350">
        <v>1000</v>
      </c>
      <c r="V358" s="348" t="s">
        <v>631</v>
      </c>
      <c r="W358" s="348" t="s">
        <v>635</v>
      </c>
    </row>
    <row r="359" spans="1:23">
      <c r="A359" s="287" t="s">
        <v>440</v>
      </c>
      <c r="B359" s="357" t="s">
        <v>638</v>
      </c>
      <c r="C359" s="350">
        <v>4000</v>
      </c>
      <c r="D359" s="348" t="s">
        <v>631</v>
      </c>
      <c r="E359" s="348" t="s">
        <v>632</v>
      </c>
      <c r="S359" s="287" t="s">
        <v>440</v>
      </c>
      <c r="T359" s="357" t="s">
        <v>638</v>
      </c>
      <c r="U359" s="350">
        <v>1000</v>
      </c>
      <c r="V359" s="348" t="s">
        <v>631</v>
      </c>
      <c r="W359" s="348" t="s">
        <v>635</v>
      </c>
    </row>
    <row r="360" spans="1:23">
      <c r="A360" s="287" t="s">
        <v>441</v>
      </c>
      <c r="B360" s="357" t="s">
        <v>638</v>
      </c>
      <c r="C360" s="350">
        <v>4000</v>
      </c>
      <c r="D360" s="348" t="s">
        <v>631</v>
      </c>
      <c r="E360" s="348" t="s">
        <v>632</v>
      </c>
      <c r="S360" s="287" t="s">
        <v>441</v>
      </c>
      <c r="T360" s="357" t="s">
        <v>638</v>
      </c>
      <c r="U360" s="350">
        <v>1000</v>
      </c>
      <c r="V360" s="348" t="s">
        <v>631</v>
      </c>
      <c r="W360" s="348" t="s">
        <v>635</v>
      </c>
    </row>
    <row r="361" spans="1:23">
      <c r="A361" s="287" t="s">
        <v>442</v>
      </c>
      <c r="B361" s="357" t="s">
        <v>638</v>
      </c>
      <c r="C361" s="350">
        <v>4000</v>
      </c>
      <c r="D361" s="348" t="s">
        <v>631</v>
      </c>
      <c r="E361" s="348" t="s">
        <v>632</v>
      </c>
      <c r="S361" s="287" t="s">
        <v>442</v>
      </c>
      <c r="T361" s="357" t="s">
        <v>638</v>
      </c>
      <c r="U361" s="350">
        <v>1000</v>
      </c>
      <c r="V361" s="348" t="s">
        <v>631</v>
      </c>
      <c r="W361" s="348" t="s">
        <v>635</v>
      </c>
    </row>
    <row r="362" spans="1:23">
      <c r="A362" s="287" t="s">
        <v>443</v>
      </c>
      <c r="B362" s="357" t="s">
        <v>638</v>
      </c>
      <c r="C362" s="350">
        <v>4000</v>
      </c>
      <c r="D362" s="348" t="s">
        <v>631</v>
      </c>
      <c r="E362" s="348" t="s">
        <v>632</v>
      </c>
      <c r="S362" s="287" t="s">
        <v>443</v>
      </c>
      <c r="T362" s="357" t="s">
        <v>638</v>
      </c>
      <c r="U362" s="350">
        <v>1000</v>
      </c>
      <c r="V362" s="348" t="s">
        <v>631</v>
      </c>
      <c r="W362" s="348" t="s">
        <v>635</v>
      </c>
    </row>
    <row r="363" spans="1:23">
      <c r="A363" s="287" t="s">
        <v>444</v>
      </c>
      <c r="B363" s="357" t="s">
        <v>638</v>
      </c>
      <c r="C363" s="350">
        <v>4000</v>
      </c>
      <c r="D363" s="348" t="s">
        <v>631</v>
      </c>
      <c r="E363" s="348" t="s">
        <v>632</v>
      </c>
      <c r="S363" s="287" t="s">
        <v>444</v>
      </c>
      <c r="T363" s="357" t="s">
        <v>638</v>
      </c>
      <c r="U363" s="350">
        <v>1000</v>
      </c>
      <c r="V363" s="348" t="s">
        <v>631</v>
      </c>
      <c r="W363" s="348" t="s">
        <v>635</v>
      </c>
    </row>
    <row r="364" spans="1:23">
      <c r="A364" s="287" t="s">
        <v>445</v>
      </c>
      <c r="B364" s="357" t="s">
        <v>638</v>
      </c>
      <c r="C364" s="350">
        <v>4000</v>
      </c>
      <c r="D364" s="348" t="s">
        <v>631</v>
      </c>
      <c r="E364" s="348" t="s">
        <v>632</v>
      </c>
      <c r="S364" s="287" t="s">
        <v>445</v>
      </c>
      <c r="T364" s="357" t="s">
        <v>638</v>
      </c>
      <c r="U364" s="350">
        <v>1000</v>
      </c>
      <c r="V364" s="348" t="s">
        <v>631</v>
      </c>
      <c r="W364" s="348" t="s">
        <v>635</v>
      </c>
    </row>
    <row r="365" spans="1:23">
      <c r="A365" s="287" t="s">
        <v>446</v>
      </c>
      <c r="B365" s="357" t="s">
        <v>638</v>
      </c>
      <c r="C365" s="350">
        <v>4000</v>
      </c>
      <c r="D365" s="348" t="s">
        <v>631</v>
      </c>
      <c r="E365" s="348" t="s">
        <v>632</v>
      </c>
      <c r="S365" s="287" t="s">
        <v>446</v>
      </c>
      <c r="T365" s="357" t="s">
        <v>638</v>
      </c>
      <c r="U365" s="350">
        <v>1000</v>
      </c>
      <c r="V365" s="348" t="s">
        <v>631</v>
      </c>
      <c r="W365" s="348" t="s">
        <v>635</v>
      </c>
    </row>
    <row r="366" spans="1:23">
      <c r="A366" s="287" t="s">
        <v>447</v>
      </c>
      <c r="B366" s="357" t="s">
        <v>638</v>
      </c>
      <c r="C366" s="350">
        <v>4000</v>
      </c>
      <c r="D366" s="348" t="s">
        <v>631</v>
      </c>
      <c r="E366" s="348" t="s">
        <v>632</v>
      </c>
      <c r="S366" s="287" t="s">
        <v>447</v>
      </c>
      <c r="T366" s="357" t="s">
        <v>638</v>
      </c>
      <c r="U366" s="350">
        <v>1000</v>
      </c>
      <c r="V366" s="348" t="s">
        <v>631</v>
      </c>
      <c r="W366" s="348" t="s">
        <v>635</v>
      </c>
    </row>
    <row r="367" spans="1:23">
      <c r="C367" s="359">
        <f>SUM(C2:C366)</f>
        <v>1460000</v>
      </c>
      <c r="U367" s="359">
        <f>SUM(U2:U366)</f>
        <v>365000</v>
      </c>
    </row>
    <row r="368" spans="1:23">
      <c r="C368" s="358">
        <f>C367-invoice!W21</f>
        <v>0</v>
      </c>
      <c r="U368" s="358">
        <f>U367-invoice!W27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462"/>
  <sheetViews>
    <sheetView zoomScaleNormal="100" workbookViewId="0">
      <pane xSplit="1" ySplit="2" topLeftCell="E363" activePane="bottomRight" state="frozen"/>
      <selection activeCell="H34" sqref="H34:H35"/>
      <selection pane="topRight" activeCell="H34" sqref="H34:H35"/>
      <selection pane="bottomLeft" activeCell="H34" sqref="H34:H35"/>
      <selection pane="bottomRight" activeCell="F379" sqref="F379"/>
    </sheetView>
  </sheetViews>
  <sheetFormatPr defaultColWidth="6.85546875" defaultRowHeight="11.25"/>
  <cols>
    <col min="1" max="1" width="16.42578125" style="262" customWidth="1"/>
    <col min="2" max="2" width="17.5703125" style="262" customWidth="1"/>
    <col min="3" max="3" width="20.85546875" style="262" customWidth="1"/>
    <col min="4" max="4" width="23.28515625" style="262" customWidth="1"/>
    <col min="5" max="5" width="16.28515625" style="262" customWidth="1"/>
    <col min="6" max="6" width="11" style="262" bestFit="1" customWidth="1"/>
    <col min="7" max="7" width="8.28515625" style="262" customWidth="1"/>
    <col min="8" max="8" width="12.28515625" style="353" customWidth="1"/>
    <col min="9" max="9" width="12.140625" style="353" customWidth="1"/>
    <col min="10" max="13" width="16.85546875" style="353" customWidth="1"/>
    <col min="14" max="14" width="15" style="353" bestFit="1" customWidth="1"/>
    <col min="15" max="16384" width="6.85546875" style="262"/>
  </cols>
  <sheetData>
    <row r="1" spans="1:14">
      <c r="A1" s="271" t="s">
        <v>52</v>
      </c>
      <c r="B1" s="261"/>
      <c r="C1" s="261"/>
      <c r="D1" s="261"/>
      <c r="E1" s="261"/>
      <c r="F1" s="261"/>
      <c r="G1" s="261"/>
    </row>
    <row r="2" spans="1:14" s="274" customFormat="1">
      <c r="A2" s="272" t="s">
        <v>0</v>
      </c>
      <c r="B2" s="273" t="s">
        <v>29</v>
      </c>
      <c r="C2" s="273" t="s">
        <v>30</v>
      </c>
      <c r="D2" s="273" t="s">
        <v>2</v>
      </c>
      <c r="E2" s="273" t="s">
        <v>53</v>
      </c>
      <c r="F2" s="273" t="s">
        <v>54</v>
      </c>
      <c r="G2" s="273" t="s">
        <v>31</v>
      </c>
      <c r="H2" s="354" t="s">
        <v>32</v>
      </c>
      <c r="I2" s="354" t="s">
        <v>33</v>
      </c>
      <c r="J2" s="354" t="s">
        <v>1</v>
      </c>
      <c r="K2" s="354" t="s">
        <v>72</v>
      </c>
      <c r="L2" s="354" t="s">
        <v>1</v>
      </c>
      <c r="M2" s="354" t="s">
        <v>72</v>
      </c>
      <c r="N2" s="354" t="s">
        <v>51</v>
      </c>
    </row>
    <row r="3" spans="1:14">
      <c r="A3" s="264" t="s">
        <v>450</v>
      </c>
      <c r="B3" s="48" t="s">
        <v>463</v>
      </c>
      <c r="C3" s="265" t="s">
        <v>464</v>
      </c>
      <c r="D3" s="265" t="s">
        <v>99</v>
      </c>
      <c r="E3" s="48"/>
      <c r="F3" s="266"/>
      <c r="G3" s="267" t="s">
        <v>74</v>
      </c>
      <c r="H3" s="355">
        <f t="shared" ref="H3:H65" si="0">IF(D3&gt;0,4000,"")</f>
        <v>4000</v>
      </c>
      <c r="I3" s="355" t="str">
        <f t="shared" ref="I3:I65" si="1">IF(F3&gt;0,IF(J3="",4600,""),"")</f>
        <v/>
      </c>
      <c r="J3" s="356"/>
      <c r="K3" s="355" t="str">
        <f>IF(F3&gt;0,IF(M3="",10000,""),"")</f>
        <v/>
      </c>
      <c r="L3" s="356"/>
      <c r="M3" s="356"/>
      <c r="N3" s="355">
        <f>IF(C3&gt;0,1000,"")</f>
        <v>1000</v>
      </c>
    </row>
    <row r="4" spans="1:14">
      <c r="A4" s="264" t="s">
        <v>76</v>
      </c>
      <c r="B4" s="48" t="s">
        <v>463</v>
      </c>
      <c r="C4" s="265" t="s">
        <v>465</v>
      </c>
      <c r="D4" s="265" t="s">
        <v>85</v>
      </c>
      <c r="E4" s="48"/>
      <c r="F4" s="268"/>
      <c r="G4" s="267" t="s">
        <v>74</v>
      </c>
      <c r="H4" s="355">
        <f t="shared" si="0"/>
        <v>4000</v>
      </c>
      <c r="I4" s="355" t="str">
        <f t="shared" si="1"/>
        <v/>
      </c>
      <c r="J4" s="356"/>
      <c r="K4" s="355" t="str">
        <f t="shared" ref="K4:K27" si="2">IF(F4&gt;0,IF(M4="",10000,""),"")</f>
        <v/>
      </c>
      <c r="L4" s="356"/>
      <c r="M4" s="356"/>
      <c r="N4" s="355">
        <f t="shared" ref="N4:N67" si="3">IF(C4&gt;0,1000,"")</f>
        <v>1000</v>
      </c>
    </row>
    <row r="5" spans="1:14">
      <c r="A5" s="269" t="s">
        <v>75</v>
      </c>
      <c r="B5" s="48" t="s">
        <v>466</v>
      </c>
      <c r="C5" s="48" t="s">
        <v>467</v>
      </c>
      <c r="D5" s="48" t="s">
        <v>84</v>
      </c>
      <c r="E5" s="48"/>
      <c r="F5" s="275"/>
      <c r="G5" s="267" t="s">
        <v>74</v>
      </c>
      <c r="H5" s="355">
        <f t="shared" si="0"/>
        <v>4000</v>
      </c>
      <c r="I5" s="355" t="str">
        <f t="shared" si="1"/>
        <v/>
      </c>
      <c r="J5" s="356"/>
      <c r="K5" s="355" t="str">
        <f t="shared" si="2"/>
        <v/>
      </c>
      <c r="L5" s="356"/>
      <c r="M5" s="356"/>
      <c r="N5" s="355">
        <f t="shared" si="3"/>
        <v>1000</v>
      </c>
    </row>
    <row r="6" spans="1:14">
      <c r="A6" s="269"/>
      <c r="B6" s="267" t="s">
        <v>468</v>
      </c>
      <c r="C6" s="265" t="s">
        <v>469</v>
      </c>
      <c r="D6" s="265" t="s">
        <v>83</v>
      </c>
      <c r="E6" s="267"/>
      <c r="F6" s="275"/>
      <c r="G6" s="267" t="s">
        <v>74</v>
      </c>
      <c r="H6" s="355">
        <f t="shared" si="0"/>
        <v>4000</v>
      </c>
      <c r="I6" s="355" t="str">
        <f t="shared" si="1"/>
        <v/>
      </c>
      <c r="J6" s="356"/>
      <c r="K6" s="355" t="str">
        <f t="shared" si="2"/>
        <v/>
      </c>
      <c r="L6" s="356"/>
      <c r="M6" s="356"/>
      <c r="N6" s="355">
        <f t="shared" si="3"/>
        <v>1000</v>
      </c>
    </row>
    <row r="7" spans="1:14">
      <c r="A7" s="269"/>
      <c r="B7" s="267" t="s">
        <v>468</v>
      </c>
      <c r="C7" s="265" t="s">
        <v>469</v>
      </c>
      <c r="D7" s="265" t="s">
        <v>89</v>
      </c>
      <c r="E7" s="267"/>
      <c r="F7" s="275"/>
      <c r="G7" s="267" t="s">
        <v>74</v>
      </c>
      <c r="H7" s="355">
        <f t="shared" si="0"/>
        <v>4000</v>
      </c>
      <c r="I7" s="355" t="str">
        <f t="shared" si="1"/>
        <v/>
      </c>
      <c r="J7" s="356"/>
      <c r="K7" s="355" t="str">
        <f t="shared" si="2"/>
        <v/>
      </c>
      <c r="L7" s="356"/>
      <c r="M7" s="356"/>
      <c r="N7" s="355">
        <f t="shared" si="3"/>
        <v>1000</v>
      </c>
    </row>
    <row r="8" spans="1:14">
      <c r="A8" s="269"/>
      <c r="B8" s="267" t="s">
        <v>463</v>
      </c>
      <c r="C8" s="265" t="s">
        <v>470</v>
      </c>
      <c r="D8" s="265" t="s">
        <v>105</v>
      </c>
      <c r="E8" s="267"/>
      <c r="F8" s="275"/>
      <c r="G8" s="267" t="s">
        <v>74</v>
      </c>
      <c r="H8" s="355">
        <f t="shared" si="0"/>
        <v>4000</v>
      </c>
      <c r="I8" s="355" t="str">
        <f t="shared" si="1"/>
        <v/>
      </c>
      <c r="J8" s="356"/>
      <c r="K8" s="355" t="str">
        <f t="shared" si="2"/>
        <v/>
      </c>
      <c r="L8" s="356"/>
      <c r="M8" s="356"/>
      <c r="N8" s="355">
        <f t="shared" si="3"/>
        <v>1000</v>
      </c>
    </row>
    <row r="9" spans="1:14">
      <c r="A9" s="269"/>
      <c r="B9" s="267" t="s">
        <v>471</v>
      </c>
      <c r="C9" s="265" t="s">
        <v>472</v>
      </c>
      <c r="D9" s="265" t="s">
        <v>90</v>
      </c>
      <c r="E9" s="267"/>
      <c r="F9" s="275"/>
      <c r="G9" s="267" t="s">
        <v>74</v>
      </c>
      <c r="H9" s="355">
        <f t="shared" si="0"/>
        <v>4000</v>
      </c>
      <c r="I9" s="355" t="str">
        <f t="shared" si="1"/>
        <v/>
      </c>
      <c r="J9" s="356"/>
      <c r="K9" s="355" t="str">
        <f t="shared" si="2"/>
        <v/>
      </c>
      <c r="L9" s="356"/>
      <c r="M9" s="356"/>
      <c r="N9" s="355">
        <f t="shared" si="3"/>
        <v>1000</v>
      </c>
    </row>
    <row r="10" spans="1:14">
      <c r="A10" s="269"/>
      <c r="B10" s="267" t="s">
        <v>463</v>
      </c>
      <c r="C10" s="265" t="s">
        <v>473</v>
      </c>
      <c r="D10" s="265" t="s">
        <v>95</v>
      </c>
      <c r="E10" s="267"/>
      <c r="F10" s="275"/>
      <c r="G10" s="267" t="s">
        <v>74</v>
      </c>
      <c r="H10" s="355">
        <f t="shared" si="0"/>
        <v>4000</v>
      </c>
      <c r="I10" s="355" t="str">
        <f t="shared" si="1"/>
        <v/>
      </c>
      <c r="J10" s="356"/>
      <c r="K10" s="355" t="str">
        <f t="shared" si="2"/>
        <v/>
      </c>
      <c r="L10" s="356"/>
      <c r="M10" s="356"/>
      <c r="N10" s="355">
        <f t="shared" si="3"/>
        <v>1000</v>
      </c>
    </row>
    <row r="11" spans="1:14">
      <c r="A11" s="269"/>
      <c r="B11" s="267" t="s">
        <v>471</v>
      </c>
      <c r="C11" s="265" t="s">
        <v>474</v>
      </c>
      <c r="D11" s="265" t="s">
        <v>82</v>
      </c>
      <c r="E11" s="267"/>
      <c r="F11" s="275"/>
      <c r="G11" s="267" t="s">
        <v>74</v>
      </c>
      <c r="H11" s="355">
        <f t="shared" si="0"/>
        <v>4000</v>
      </c>
      <c r="I11" s="355" t="str">
        <f t="shared" si="1"/>
        <v/>
      </c>
      <c r="J11" s="356"/>
      <c r="K11" s="355" t="str">
        <f t="shared" si="2"/>
        <v/>
      </c>
      <c r="L11" s="356"/>
      <c r="M11" s="356"/>
      <c r="N11" s="355">
        <f t="shared" si="3"/>
        <v>1000</v>
      </c>
    </row>
    <row r="12" spans="1:14">
      <c r="A12" s="269"/>
      <c r="B12" s="267" t="s">
        <v>475</v>
      </c>
      <c r="C12" s="265" t="s">
        <v>476</v>
      </c>
      <c r="D12" s="265" t="s">
        <v>106</v>
      </c>
      <c r="E12" s="267"/>
      <c r="F12" s="275"/>
      <c r="G12" s="267" t="s">
        <v>74</v>
      </c>
      <c r="H12" s="355">
        <f t="shared" si="0"/>
        <v>4000</v>
      </c>
      <c r="I12" s="355" t="str">
        <f t="shared" si="1"/>
        <v/>
      </c>
      <c r="J12" s="356"/>
      <c r="K12" s="355" t="str">
        <f t="shared" si="2"/>
        <v/>
      </c>
      <c r="L12" s="356"/>
      <c r="M12" s="356"/>
      <c r="N12" s="355">
        <f t="shared" si="3"/>
        <v>1000</v>
      </c>
    </row>
    <row r="13" spans="1:14">
      <c r="A13" s="269"/>
      <c r="B13" s="267" t="s">
        <v>463</v>
      </c>
      <c r="C13" s="265" t="s">
        <v>470</v>
      </c>
      <c r="D13" s="265" t="s">
        <v>91</v>
      </c>
      <c r="E13" s="267"/>
      <c r="F13" s="275"/>
      <c r="G13" s="267" t="s">
        <v>74</v>
      </c>
      <c r="H13" s="355">
        <f t="shared" si="0"/>
        <v>4000</v>
      </c>
      <c r="I13" s="355" t="str">
        <f t="shared" si="1"/>
        <v/>
      </c>
      <c r="J13" s="356"/>
      <c r="K13" s="355" t="str">
        <f t="shared" si="2"/>
        <v/>
      </c>
      <c r="L13" s="356"/>
      <c r="M13" s="356"/>
      <c r="N13" s="355">
        <f t="shared" si="3"/>
        <v>1000</v>
      </c>
    </row>
    <row r="14" spans="1:14">
      <c r="A14" s="269"/>
      <c r="B14" s="267" t="s">
        <v>463</v>
      </c>
      <c r="C14" s="265" t="s">
        <v>470</v>
      </c>
      <c r="D14" s="265" t="s">
        <v>107</v>
      </c>
      <c r="E14" s="267"/>
      <c r="F14" s="275"/>
      <c r="G14" s="267" t="s">
        <v>74</v>
      </c>
      <c r="H14" s="355">
        <f t="shared" si="0"/>
        <v>4000</v>
      </c>
      <c r="I14" s="355" t="str">
        <f t="shared" si="1"/>
        <v/>
      </c>
      <c r="J14" s="356"/>
      <c r="K14" s="355" t="str">
        <f t="shared" si="2"/>
        <v/>
      </c>
      <c r="L14" s="356"/>
      <c r="M14" s="356"/>
      <c r="N14" s="355">
        <f t="shared" si="3"/>
        <v>1000</v>
      </c>
    </row>
    <row r="15" spans="1:14">
      <c r="A15" s="269"/>
      <c r="B15" s="267" t="s">
        <v>463</v>
      </c>
      <c r="C15" s="265" t="s">
        <v>470</v>
      </c>
      <c r="D15" s="265" t="s">
        <v>96</v>
      </c>
      <c r="E15" s="267"/>
      <c r="F15" s="275"/>
      <c r="G15" s="267" t="s">
        <v>74</v>
      </c>
      <c r="H15" s="355">
        <f t="shared" si="0"/>
        <v>4000</v>
      </c>
      <c r="I15" s="355" t="str">
        <f t="shared" si="1"/>
        <v/>
      </c>
      <c r="J15" s="356"/>
      <c r="K15" s="355" t="str">
        <f t="shared" si="2"/>
        <v/>
      </c>
      <c r="L15" s="356"/>
      <c r="M15" s="356"/>
      <c r="N15" s="355">
        <f t="shared" si="3"/>
        <v>1000</v>
      </c>
    </row>
    <row r="16" spans="1:14">
      <c r="A16" s="269"/>
      <c r="B16" s="267" t="s">
        <v>463</v>
      </c>
      <c r="C16" s="265" t="s">
        <v>470</v>
      </c>
      <c r="D16" s="265" t="s">
        <v>108</v>
      </c>
      <c r="E16" s="267"/>
      <c r="F16" s="275"/>
      <c r="G16" s="267" t="s">
        <v>74</v>
      </c>
      <c r="H16" s="355">
        <f t="shared" si="0"/>
        <v>4000</v>
      </c>
      <c r="I16" s="355" t="str">
        <f t="shared" si="1"/>
        <v/>
      </c>
      <c r="J16" s="356"/>
      <c r="K16" s="355" t="str">
        <f t="shared" si="2"/>
        <v/>
      </c>
      <c r="L16" s="356"/>
      <c r="M16" s="356"/>
      <c r="N16" s="355">
        <f t="shared" si="3"/>
        <v>1000</v>
      </c>
    </row>
    <row r="17" spans="1:14">
      <c r="A17" s="269"/>
      <c r="B17" s="267" t="s">
        <v>463</v>
      </c>
      <c r="C17" s="265" t="s">
        <v>477</v>
      </c>
      <c r="D17" s="265" t="s">
        <v>92</v>
      </c>
      <c r="E17" s="267"/>
      <c r="F17" s="275"/>
      <c r="G17" s="267" t="s">
        <v>74</v>
      </c>
      <c r="H17" s="355">
        <f t="shared" si="0"/>
        <v>4000</v>
      </c>
      <c r="I17" s="355" t="str">
        <f t="shared" si="1"/>
        <v/>
      </c>
      <c r="J17" s="356"/>
      <c r="K17" s="355" t="str">
        <f t="shared" si="2"/>
        <v/>
      </c>
      <c r="L17" s="356"/>
      <c r="M17" s="356"/>
      <c r="N17" s="355">
        <f t="shared" si="3"/>
        <v>1000</v>
      </c>
    </row>
    <row r="18" spans="1:14">
      <c r="A18" s="269"/>
      <c r="B18" s="267" t="s">
        <v>478</v>
      </c>
      <c r="C18" s="265" t="s">
        <v>479</v>
      </c>
      <c r="D18" s="265" t="s">
        <v>87</v>
      </c>
      <c r="E18" s="267"/>
      <c r="F18" s="275"/>
      <c r="G18" s="267" t="s">
        <v>74</v>
      </c>
      <c r="H18" s="355">
        <f t="shared" si="0"/>
        <v>4000</v>
      </c>
      <c r="I18" s="355" t="str">
        <f t="shared" si="1"/>
        <v/>
      </c>
      <c r="J18" s="356"/>
      <c r="K18" s="355" t="str">
        <f t="shared" si="2"/>
        <v/>
      </c>
      <c r="L18" s="356"/>
      <c r="M18" s="356"/>
      <c r="N18" s="355">
        <f t="shared" si="3"/>
        <v>1000</v>
      </c>
    </row>
    <row r="19" spans="1:14">
      <c r="A19" s="269"/>
      <c r="B19" s="267" t="s">
        <v>478</v>
      </c>
      <c r="C19" s="265" t="s">
        <v>480</v>
      </c>
      <c r="D19" s="265" t="s">
        <v>109</v>
      </c>
      <c r="E19" s="267"/>
      <c r="F19" s="275"/>
      <c r="G19" s="267" t="s">
        <v>74</v>
      </c>
      <c r="H19" s="355">
        <f t="shared" si="0"/>
        <v>4000</v>
      </c>
      <c r="I19" s="355" t="str">
        <f t="shared" si="1"/>
        <v/>
      </c>
      <c r="J19" s="356"/>
      <c r="K19" s="355" t="str">
        <f t="shared" si="2"/>
        <v/>
      </c>
      <c r="L19" s="356"/>
      <c r="M19" s="356"/>
      <c r="N19" s="355">
        <f t="shared" si="3"/>
        <v>1000</v>
      </c>
    </row>
    <row r="20" spans="1:14">
      <c r="A20" s="269"/>
      <c r="B20" s="267" t="s">
        <v>481</v>
      </c>
      <c r="C20" s="265" t="s">
        <v>482</v>
      </c>
      <c r="D20" s="265" t="s">
        <v>97</v>
      </c>
      <c r="E20" s="267"/>
      <c r="F20" s="275"/>
      <c r="G20" s="267" t="s">
        <v>74</v>
      </c>
      <c r="H20" s="355">
        <f t="shared" si="0"/>
        <v>4000</v>
      </c>
      <c r="I20" s="355" t="str">
        <f t="shared" si="1"/>
        <v/>
      </c>
      <c r="J20" s="356"/>
      <c r="K20" s="355" t="str">
        <f t="shared" si="2"/>
        <v/>
      </c>
      <c r="L20" s="356"/>
      <c r="M20" s="356"/>
      <c r="N20" s="355">
        <f t="shared" si="3"/>
        <v>1000</v>
      </c>
    </row>
    <row r="21" spans="1:14">
      <c r="A21" s="269"/>
      <c r="B21" s="267" t="s">
        <v>463</v>
      </c>
      <c r="C21" s="265" t="s">
        <v>483</v>
      </c>
      <c r="D21" s="265" t="s">
        <v>88</v>
      </c>
      <c r="E21" s="267"/>
      <c r="F21" s="275"/>
      <c r="G21" s="267" t="s">
        <v>74</v>
      </c>
      <c r="H21" s="355">
        <f t="shared" si="0"/>
        <v>4000</v>
      </c>
      <c r="I21" s="355" t="str">
        <f t="shared" si="1"/>
        <v/>
      </c>
      <c r="J21" s="356"/>
      <c r="K21" s="355" t="str">
        <f t="shared" si="2"/>
        <v/>
      </c>
      <c r="L21" s="356"/>
      <c r="M21" s="356"/>
      <c r="N21" s="355">
        <f t="shared" si="3"/>
        <v>1000</v>
      </c>
    </row>
    <row r="22" spans="1:14">
      <c r="A22" s="269"/>
      <c r="B22" s="267"/>
      <c r="C22" s="265"/>
      <c r="D22" s="265"/>
      <c r="E22" s="267"/>
      <c r="F22" s="275"/>
      <c r="G22" s="267"/>
      <c r="H22" s="355" t="str">
        <f t="shared" si="0"/>
        <v/>
      </c>
      <c r="I22" s="355" t="str">
        <f t="shared" si="1"/>
        <v/>
      </c>
      <c r="J22" s="356"/>
      <c r="K22" s="355" t="str">
        <f t="shared" si="2"/>
        <v/>
      </c>
      <c r="L22" s="356"/>
      <c r="M22" s="356"/>
      <c r="N22" s="355" t="str">
        <f t="shared" si="3"/>
        <v/>
      </c>
    </row>
    <row r="23" spans="1:14">
      <c r="A23" s="269"/>
      <c r="B23" s="267"/>
      <c r="C23" s="265"/>
      <c r="D23" s="265"/>
      <c r="E23" s="267"/>
      <c r="F23" s="275"/>
      <c r="G23" s="267"/>
      <c r="H23" s="355" t="str">
        <f t="shared" si="0"/>
        <v/>
      </c>
      <c r="I23" s="355" t="str">
        <f t="shared" si="1"/>
        <v/>
      </c>
      <c r="J23" s="356"/>
      <c r="K23" s="355" t="str">
        <f t="shared" si="2"/>
        <v/>
      </c>
      <c r="L23" s="356"/>
      <c r="M23" s="356"/>
      <c r="N23" s="355" t="str">
        <f t="shared" si="3"/>
        <v/>
      </c>
    </row>
    <row r="24" spans="1:14">
      <c r="A24" s="269" t="s">
        <v>451</v>
      </c>
      <c r="B24" s="267" t="s">
        <v>475</v>
      </c>
      <c r="C24" s="265" t="s">
        <v>484</v>
      </c>
      <c r="D24" s="265" t="s">
        <v>110</v>
      </c>
      <c r="E24" s="267"/>
      <c r="F24" s="275"/>
      <c r="G24" s="267" t="s">
        <v>104</v>
      </c>
      <c r="H24" s="355">
        <f t="shared" si="0"/>
        <v>4000</v>
      </c>
      <c r="I24" s="355" t="str">
        <f t="shared" si="1"/>
        <v/>
      </c>
      <c r="J24" s="356"/>
      <c r="K24" s="355" t="str">
        <f t="shared" si="2"/>
        <v/>
      </c>
      <c r="L24" s="356"/>
      <c r="M24" s="356"/>
      <c r="N24" s="355">
        <f t="shared" si="3"/>
        <v>1000</v>
      </c>
    </row>
    <row r="25" spans="1:14">
      <c r="A25" s="269"/>
      <c r="B25" s="267"/>
      <c r="C25" s="265"/>
      <c r="D25" s="265"/>
      <c r="E25" s="267"/>
      <c r="F25" s="275"/>
      <c r="G25" s="267"/>
      <c r="H25" s="355" t="str">
        <f t="shared" si="0"/>
        <v/>
      </c>
      <c r="I25" s="355" t="str">
        <f t="shared" si="1"/>
        <v/>
      </c>
      <c r="J25" s="356"/>
      <c r="K25" s="355" t="str">
        <f t="shared" si="2"/>
        <v/>
      </c>
      <c r="L25" s="356"/>
      <c r="M25" s="356"/>
      <c r="N25" s="355" t="str">
        <f t="shared" si="3"/>
        <v/>
      </c>
    </row>
    <row r="26" spans="1:14">
      <c r="A26" s="269" t="s">
        <v>452</v>
      </c>
      <c r="B26" s="267" t="s">
        <v>481</v>
      </c>
      <c r="C26" s="265" t="s">
        <v>482</v>
      </c>
      <c r="D26" s="265" t="s">
        <v>111</v>
      </c>
      <c r="E26" s="267"/>
      <c r="F26" s="275"/>
      <c r="G26" s="267" t="s">
        <v>74</v>
      </c>
      <c r="H26" s="355">
        <f t="shared" si="0"/>
        <v>4000</v>
      </c>
      <c r="I26" s="355" t="str">
        <f t="shared" si="1"/>
        <v/>
      </c>
      <c r="J26" s="356"/>
      <c r="K26" s="355" t="str">
        <f t="shared" si="2"/>
        <v/>
      </c>
      <c r="L26" s="356"/>
      <c r="M26" s="356"/>
      <c r="N26" s="355">
        <f>IF(C26&gt;0,1000,"")</f>
        <v>1000</v>
      </c>
    </row>
    <row r="27" spans="1:14">
      <c r="A27" s="269"/>
      <c r="B27" s="267"/>
      <c r="C27" s="265"/>
      <c r="D27" s="265"/>
      <c r="E27" s="267"/>
      <c r="F27" s="275"/>
      <c r="G27" s="267"/>
      <c r="H27" s="355" t="str">
        <f t="shared" si="0"/>
        <v/>
      </c>
      <c r="I27" s="355" t="str">
        <f t="shared" si="1"/>
        <v/>
      </c>
      <c r="J27" s="356"/>
      <c r="K27" s="355" t="str">
        <f t="shared" si="2"/>
        <v/>
      </c>
      <c r="L27" s="356"/>
      <c r="M27" s="356"/>
      <c r="N27" s="355" t="str">
        <f t="shared" si="3"/>
        <v/>
      </c>
    </row>
    <row r="28" spans="1:14">
      <c r="A28" s="269" t="s">
        <v>453</v>
      </c>
      <c r="B28" s="267" t="s">
        <v>485</v>
      </c>
      <c r="C28" s="265" t="s">
        <v>486</v>
      </c>
      <c r="D28" s="265" t="s">
        <v>112</v>
      </c>
      <c r="E28" s="267">
        <v>352843</v>
      </c>
      <c r="F28" s="275">
        <v>43584</v>
      </c>
      <c r="G28" s="267" t="s">
        <v>74</v>
      </c>
      <c r="H28" s="355">
        <f t="shared" si="0"/>
        <v>4000</v>
      </c>
      <c r="I28" s="355">
        <f t="shared" si="1"/>
        <v>4600</v>
      </c>
      <c r="J28" s="356"/>
      <c r="K28" s="355"/>
      <c r="L28" s="356"/>
      <c r="M28" s="356"/>
      <c r="N28" s="355">
        <f t="shared" si="3"/>
        <v>1000</v>
      </c>
    </row>
    <row r="29" spans="1:14">
      <c r="A29" s="269"/>
      <c r="B29" s="267" t="s">
        <v>471</v>
      </c>
      <c r="C29" s="265" t="s">
        <v>472</v>
      </c>
      <c r="D29" s="265" t="s">
        <v>197</v>
      </c>
      <c r="E29" s="267">
        <v>352949</v>
      </c>
      <c r="F29" s="275">
        <v>43592</v>
      </c>
      <c r="G29" s="267" t="s">
        <v>74</v>
      </c>
      <c r="H29" s="355">
        <f t="shared" si="0"/>
        <v>4000</v>
      </c>
      <c r="I29" s="355">
        <f t="shared" si="1"/>
        <v>4600</v>
      </c>
      <c r="J29" s="356"/>
      <c r="K29" s="355"/>
      <c r="L29" s="356"/>
      <c r="M29" s="356"/>
      <c r="N29" s="355">
        <f t="shared" si="3"/>
        <v>1000</v>
      </c>
    </row>
    <row r="30" spans="1:14">
      <c r="A30" s="269"/>
      <c r="B30" s="267" t="s">
        <v>463</v>
      </c>
      <c r="C30" s="265" t="s">
        <v>487</v>
      </c>
      <c r="D30" s="265" t="s">
        <v>113</v>
      </c>
      <c r="E30" s="267">
        <v>352009</v>
      </c>
      <c r="F30" s="275">
        <v>43566</v>
      </c>
      <c r="G30" s="267" t="s">
        <v>74</v>
      </c>
      <c r="H30" s="355">
        <f t="shared" si="0"/>
        <v>4000</v>
      </c>
      <c r="I30" s="355">
        <f t="shared" si="1"/>
        <v>4600</v>
      </c>
      <c r="J30" s="356"/>
      <c r="K30" s="355"/>
      <c r="L30" s="356"/>
      <c r="M30" s="356"/>
      <c r="N30" s="355">
        <f t="shared" si="3"/>
        <v>1000</v>
      </c>
    </row>
    <row r="31" spans="1:14">
      <c r="A31" s="269"/>
      <c r="B31" s="267" t="s">
        <v>463</v>
      </c>
      <c r="C31" s="265" t="s">
        <v>487</v>
      </c>
      <c r="D31" s="265" t="s">
        <v>198</v>
      </c>
      <c r="E31" s="267">
        <v>352951</v>
      </c>
      <c r="F31" s="275">
        <v>43592</v>
      </c>
      <c r="G31" s="267" t="s">
        <v>74</v>
      </c>
      <c r="H31" s="355">
        <f t="shared" si="0"/>
        <v>4000</v>
      </c>
      <c r="I31" s="355">
        <f t="shared" si="1"/>
        <v>4600</v>
      </c>
      <c r="J31" s="356"/>
      <c r="K31" s="355"/>
      <c r="L31" s="356"/>
      <c r="M31" s="356"/>
      <c r="N31" s="355">
        <f t="shared" si="3"/>
        <v>1000</v>
      </c>
    </row>
    <row r="32" spans="1:14">
      <c r="A32" s="269"/>
      <c r="B32" s="267" t="s">
        <v>463</v>
      </c>
      <c r="C32" s="265" t="s">
        <v>487</v>
      </c>
      <c r="D32" s="265" t="s">
        <v>199</v>
      </c>
      <c r="E32" s="267">
        <v>352537</v>
      </c>
      <c r="F32" s="275">
        <v>43580</v>
      </c>
      <c r="G32" s="267" t="s">
        <v>74</v>
      </c>
      <c r="H32" s="355">
        <f t="shared" si="0"/>
        <v>4000</v>
      </c>
      <c r="I32" s="355">
        <f t="shared" si="1"/>
        <v>4600</v>
      </c>
      <c r="J32" s="356"/>
      <c r="K32" s="355"/>
      <c r="L32" s="356"/>
      <c r="M32" s="356"/>
      <c r="N32" s="355">
        <f t="shared" si="3"/>
        <v>1000</v>
      </c>
    </row>
    <row r="33" spans="1:14">
      <c r="A33" s="269"/>
      <c r="B33" s="267" t="s">
        <v>463</v>
      </c>
      <c r="C33" s="265" t="s">
        <v>488</v>
      </c>
      <c r="D33" s="265" t="s">
        <v>213</v>
      </c>
      <c r="E33" s="267">
        <v>352988</v>
      </c>
      <c r="F33" s="275">
        <v>43592</v>
      </c>
      <c r="G33" s="267" t="s">
        <v>74</v>
      </c>
      <c r="H33" s="355">
        <f t="shared" si="0"/>
        <v>4000</v>
      </c>
      <c r="I33" s="355">
        <f t="shared" si="1"/>
        <v>4600</v>
      </c>
      <c r="J33" s="356"/>
      <c r="K33" s="355"/>
      <c r="L33" s="356"/>
      <c r="M33" s="356"/>
      <c r="N33" s="355">
        <f t="shared" si="3"/>
        <v>1000</v>
      </c>
    </row>
    <row r="34" spans="1:14">
      <c r="A34" s="269"/>
      <c r="B34" s="267" t="s">
        <v>489</v>
      </c>
      <c r="C34" s="265" t="s">
        <v>490</v>
      </c>
      <c r="D34" s="265" t="s">
        <v>114</v>
      </c>
      <c r="E34" s="267">
        <v>352878</v>
      </c>
      <c r="F34" s="275">
        <v>43584</v>
      </c>
      <c r="G34" s="267" t="s">
        <v>74</v>
      </c>
      <c r="H34" s="355">
        <f t="shared" si="0"/>
        <v>4000</v>
      </c>
      <c r="I34" s="355">
        <f t="shared" si="1"/>
        <v>4600</v>
      </c>
      <c r="J34" s="356"/>
      <c r="K34" s="355"/>
      <c r="L34" s="356"/>
      <c r="M34" s="356"/>
      <c r="N34" s="355">
        <f t="shared" si="3"/>
        <v>1000</v>
      </c>
    </row>
    <row r="35" spans="1:14">
      <c r="A35" s="269"/>
      <c r="B35" s="267" t="s">
        <v>489</v>
      </c>
      <c r="C35" s="265" t="s">
        <v>491</v>
      </c>
      <c r="D35" s="265" t="s">
        <v>115</v>
      </c>
      <c r="E35" s="267">
        <v>352751</v>
      </c>
      <c r="F35" s="275">
        <v>43584</v>
      </c>
      <c r="G35" s="267" t="s">
        <v>74</v>
      </c>
      <c r="H35" s="355">
        <f t="shared" si="0"/>
        <v>4000</v>
      </c>
      <c r="I35" s="355">
        <f t="shared" si="1"/>
        <v>4600</v>
      </c>
      <c r="J35" s="356"/>
      <c r="K35" s="355"/>
      <c r="L35" s="356"/>
      <c r="M35" s="356"/>
      <c r="N35" s="355">
        <f t="shared" si="3"/>
        <v>1000</v>
      </c>
    </row>
    <row r="36" spans="1:14">
      <c r="A36" s="269"/>
      <c r="B36" s="267" t="s">
        <v>489</v>
      </c>
      <c r="C36" s="265" t="s">
        <v>490</v>
      </c>
      <c r="D36" s="265" t="s">
        <v>116</v>
      </c>
      <c r="E36" s="267">
        <v>352752</v>
      </c>
      <c r="F36" s="275">
        <v>43584</v>
      </c>
      <c r="G36" s="267" t="s">
        <v>74</v>
      </c>
      <c r="H36" s="355">
        <f t="shared" si="0"/>
        <v>4000</v>
      </c>
      <c r="I36" s="355">
        <f t="shared" si="1"/>
        <v>4600</v>
      </c>
      <c r="J36" s="356"/>
      <c r="K36" s="355"/>
      <c r="L36" s="356"/>
      <c r="M36" s="356"/>
      <c r="N36" s="355">
        <f t="shared" si="3"/>
        <v>1000</v>
      </c>
    </row>
    <row r="37" spans="1:14">
      <c r="A37" s="269"/>
      <c r="B37" s="267" t="s">
        <v>489</v>
      </c>
      <c r="C37" s="265" t="s">
        <v>490</v>
      </c>
      <c r="D37" s="265" t="s">
        <v>117</v>
      </c>
      <c r="E37" s="267">
        <v>352541</v>
      </c>
      <c r="F37" s="275">
        <v>43580</v>
      </c>
      <c r="G37" s="267" t="s">
        <v>74</v>
      </c>
      <c r="H37" s="355">
        <f t="shared" si="0"/>
        <v>4000</v>
      </c>
      <c r="I37" s="355">
        <f t="shared" si="1"/>
        <v>4600</v>
      </c>
      <c r="J37" s="356"/>
      <c r="K37" s="355"/>
      <c r="L37" s="356"/>
      <c r="M37" s="356"/>
      <c r="N37" s="355">
        <f t="shared" si="3"/>
        <v>1000</v>
      </c>
    </row>
    <row r="38" spans="1:14">
      <c r="A38" s="269"/>
      <c r="B38" s="267" t="s">
        <v>468</v>
      </c>
      <c r="C38" s="265" t="s">
        <v>492</v>
      </c>
      <c r="D38" s="265" t="s">
        <v>118</v>
      </c>
      <c r="E38" s="267">
        <v>352574</v>
      </c>
      <c r="F38" s="275">
        <v>43580</v>
      </c>
      <c r="G38" s="267" t="s">
        <v>74</v>
      </c>
      <c r="H38" s="355">
        <f t="shared" si="0"/>
        <v>4000</v>
      </c>
      <c r="I38" s="355">
        <f t="shared" si="1"/>
        <v>4600</v>
      </c>
      <c r="J38" s="356"/>
      <c r="K38" s="355"/>
      <c r="L38" s="356"/>
      <c r="M38" s="356"/>
      <c r="N38" s="355">
        <f t="shared" si="3"/>
        <v>1000</v>
      </c>
    </row>
    <row r="39" spans="1:14">
      <c r="A39" s="269"/>
      <c r="B39" s="267" t="s">
        <v>468</v>
      </c>
      <c r="C39" s="265" t="s">
        <v>492</v>
      </c>
      <c r="D39" s="265" t="s">
        <v>119</v>
      </c>
      <c r="E39" s="267">
        <v>352548</v>
      </c>
      <c r="F39" s="275">
        <v>43580</v>
      </c>
      <c r="G39" s="267" t="s">
        <v>74</v>
      </c>
      <c r="H39" s="355">
        <f t="shared" si="0"/>
        <v>4000</v>
      </c>
      <c r="I39" s="355">
        <f t="shared" si="1"/>
        <v>4600</v>
      </c>
      <c r="J39" s="356"/>
      <c r="K39" s="355"/>
      <c r="L39" s="356"/>
      <c r="M39" s="356"/>
      <c r="N39" s="355">
        <f t="shared" si="3"/>
        <v>1000</v>
      </c>
    </row>
    <row r="40" spans="1:14">
      <c r="A40" s="269"/>
      <c r="B40" s="267" t="s">
        <v>468</v>
      </c>
      <c r="C40" s="265" t="s">
        <v>492</v>
      </c>
      <c r="D40" s="265" t="s">
        <v>120</v>
      </c>
      <c r="E40" s="267">
        <v>352599</v>
      </c>
      <c r="F40" s="275">
        <v>43580</v>
      </c>
      <c r="G40" s="267" t="s">
        <v>74</v>
      </c>
      <c r="H40" s="355">
        <f t="shared" si="0"/>
        <v>4000</v>
      </c>
      <c r="I40" s="355">
        <f t="shared" si="1"/>
        <v>4600</v>
      </c>
      <c r="J40" s="356"/>
      <c r="K40" s="355"/>
      <c r="L40" s="356"/>
      <c r="M40" s="356"/>
      <c r="N40" s="355">
        <f t="shared" si="3"/>
        <v>1000</v>
      </c>
    </row>
    <row r="41" spans="1:14">
      <c r="A41" s="269"/>
      <c r="B41" s="267" t="s">
        <v>489</v>
      </c>
      <c r="C41" s="265" t="s">
        <v>491</v>
      </c>
      <c r="D41" s="265" t="s">
        <v>121</v>
      </c>
      <c r="E41" s="267">
        <v>352836</v>
      </c>
      <c r="F41" s="275">
        <v>43584</v>
      </c>
      <c r="G41" s="267" t="s">
        <v>74</v>
      </c>
      <c r="H41" s="355">
        <f t="shared" si="0"/>
        <v>4000</v>
      </c>
      <c r="I41" s="355">
        <f t="shared" si="1"/>
        <v>4600</v>
      </c>
      <c r="J41" s="356"/>
      <c r="K41" s="355"/>
      <c r="L41" s="356"/>
      <c r="M41" s="356"/>
      <c r="N41" s="355">
        <f t="shared" si="3"/>
        <v>1000</v>
      </c>
    </row>
    <row r="42" spans="1:14">
      <c r="A42" s="269"/>
      <c r="B42" s="267" t="s">
        <v>471</v>
      </c>
      <c r="C42" s="265" t="s">
        <v>493</v>
      </c>
      <c r="D42" s="265" t="s">
        <v>122</v>
      </c>
      <c r="E42" s="267">
        <v>352846</v>
      </c>
      <c r="F42" s="275">
        <v>43584</v>
      </c>
      <c r="G42" s="267" t="s">
        <v>74</v>
      </c>
      <c r="H42" s="355">
        <f t="shared" si="0"/>
        <v>4000</v>
      </c>
      <c r="I42" s="355">
        <f t="shared" si="1"/>
        <v>4600</v>
      </c>
      <c r="J42" s="356"/>
      <c r="K42" s="355"/>
      <c r="L42" s="356"/>
      <c r="M42" s="356"/>
      <c r="N42" s="355">
        <f t="shared" si="3"/>
        <v>1000</v>
      </c>
    </row>
    <row r="43" spans="1:14">
      <c r="A43" s="269"/>
      <c r="B43" s="267" t="s">
        <v>471</v>
      </c>
      <c r="C43" s="265" t="s">
        <v>493</v>
      </c>
      <c r="D43" s="265" t="s">
        <v>123</v>
      </c>
      <c r="E43" s="267">
        <v>352768</v>
      </c>
      <c r="F43" s="275">
        <v>43584</v>
      </c>
      <c r="G43" s="267" t="s">
        <v>74</v>
      </c>
      <c r="H43" s="355">
        <f t="shared" si="0"/>
        <v>4000</v>
      </c>
      <c r="I43" s="355">
        <f t="shared" si="1"/>
        <v>4600</v>
      </c>
      <c r="J43" s="356"/>
      <c r="K43" s="355"/>
      <c r="L43" s="356"/>
      <c r="M43" s="356"/>
      <c r="N43" s="355">
        <f t="shared" si="3"/>
        <v>1000</v>
      </c>
    </row>
    <row r="44" spans="1:14">
      <c r="A44" s="269"/>
      <c r="B44" s="267" t="s">
        <v>471</v>
      </c>
      <c r="C44" s="265" t="s">
        <v>493</v>
      </c>
      <c r="D44" s="265" t="s">
        <v>124</v>
      </c>
      <c r="E44" s="267">
        <v>352578</v>
      </c>
      <c r="F44" s="275">
        <v>43580</v>
      </c>
      <c r="G44" s="267" t="s">
        <v>74</v>
      </c>
      <c r="H44" s="355">
        <f t="shared" si="0"/>
        <v>4000</v>
      </c>
      <c r="I44" s="355">
        <f t="shared" si="1"/>
        <v>4600</v>
      </c>
      <c r="J44" s="356"/>
      <c r="K44" s="355"/>
      <c r="L44" s="356"/>
      <c r="M44" s="356"/>
      <c r="N44" s="355">
        <f t="shared" si="3"/>
        <v>1000</v>
      </c>
    </row>
    <row r="45" spans="1:14">
      <c r="A45" s="269"/>
      <c r="B45" s="267" t="s">
        <v>471</v>
      </c>
      <c r="C45" s="265" t="s">
        <v>493</v>
      </c>
      <c r="D45" s="265" t="s">
        <v>200</v>
      </c>
      <c r="E45" s="267">
        <v>352980</v>
      </c>
      <c r="F45" s="275">
        <v>43592</v>
      </c>
      <c r="G45" s="267" t="s">
        <v>74</v>
      </c>
      <c r="H45" s="355">
        <f t="shared" si="0"/>
        <v>4000</v>
      </c>
      <c r="I45" s="355">
        <f t="shared" si="1"/>
        <v>4600</v>
      </c>
      <c r="J45" s="356"/>
      <c r="K45" s="355"/>
      <c r="L45" s="356"/>
      <c r="M45" s="356"/>
      <c r="N45" s="355">
        <f t="shared" si="3"/>
        <v>1000</v>
      </c>
    </row>
    <row r="46" spans="1:14">
      <c r="A46" s="269"/>
      <c r="B46" s="267" t="s">
        <v>471</v>
      </c>
      <c r="C46" s="265" t="s">
        <v>493</v>
      </c>
      <c r="D46" s="265" t="s">
        <v>201</v>
      </c>
      <c r="E46" s="267">
        <v>352866</v>
      </c>
      <c r="F46" s="275">
        <v>43584</v>
      </c>
      <c r="G46" s="267" t="s">
        <v>74</v>
      </c>
      <c r="H46" s="355">
        <f t="shared" si="0"/>
        <v>4000</v>
      </c>
      <c r="I46" s="355">
        <f t="shared" si="1"/>
        <v>4600</v>
      </c>
      <c r="J46" s="356"/>
      <c r="K46" s="355"/>
      <c r="L46" s="356"/>
      <c r="M46" s="356"/>
      <c r="N46" s="355">
        <f t="shared" si="3"/>
        <v>1000</v>
      </c>
    </row>
    <row r="47" spans="1:14">
      <c r="A47" s="269"/>
      <c r="B47" s="267" t="s">
        <v>466</v>
      </c>
      <c r="C47" s="265" t="s">
        <v>467</v>
      </c>
      <c r="D47" s="265" t="s">
        <v>125</v>
      </c>
      <c r="E47" s="267">
        <v>352816</v>
      </c>
      <c r="F47" s="275">
        <v>43584</v>
      </c>
      <c r="G47" s="267" t="s">
        <v>74</v>
      </c>
      <c r="H47" s="355">
        <f t="shared" si="0"/>
        <v>4000</v>
      </c>
      <c r="I47" s="355">
        <f t="shared" si="1"/>
        <v>4600</v>
      </c>
      <c r="J47" s="356"/>
      <c r="K47" s="355"/>
      <c r="L47" s="356"/>
      <c r="M47" s="356"/>
      <c r="N47" s="355">
        <f t="shared" si="3"/>
        <v>1000</v>
      </c>
    </row>
    <row r="48" spans="1:14">
      <c r="A48" s="269"/>
      <c r="B48" s="267" t="s">
        <v>466</v>
      </c>
      <c r="C48" s="265" t="s">
        <v>467</v>
      </c>
      <c r="D48" s="265" t="s">
        <v>126</v>
      </c>
      <c r="E48" s="267">
        <v>352807</v>
      </c>
      <c r="F48" s="275">
        <v>43584</v>
      </c>
      <c r="G48" s="267" t="s">
        <v>74</v>
      </c>
      <c r="H48" s="355">
        <f t="shared" si="0"/>
        <v>4000</v>
      </c>
      <c r="I48" s="355">
        <f t="shared" si="1"/>
        <v>4600</v>
      </c>
      <c r="J48" s="356"/>
      <c r="K48" s="355"/>
      <c r="L48" s="356"/>
      <c r="M48" s="356"/>
      <c r="N48" s="355">
        <f t="shared" si="3"/>
        <v>1000</v>
      </c>
    </row>
    <row r="49" spans="1:14">
      <c r="A49" s="269"/>
      <c r="B49" s="267" t="s">
        <v>466</v>
      </c>
      <c r="C49" s="265" t="s">
        <v>494</v>
      </c>
      <c r="D49" s="265" t="s">
        <v>127</v>
      </c>
      <c r="E49" s="267">
        <v>352005</v>
      </c>
      <c r="F49" s="275">
        <v>43566</v>
      </c>
      <c r="G49" s="267" t="s">
        <v>74</v>
      </c>
      <c r="H49" s="355">
        <f t="shared" si="0"/>
        <v>4000</v>
      </c>
      <c r="I49" s="355">
        <f t="shared" si="1"/>
        <v>4600</v>
      </c>
      <c r="J49" s="356"/>
      <c r="K49" s="355"/>
      <c r="L49" s="356"/>
      <c r="M49" s="356"/>
      <c r="N49" s="355">
        <f t="shared" si="3"/>
        <v>1000</v>
      </c>
    </row>
    <row r="50" spans="1:14">
      <c r="A50" s="269"/>
      <c r="B50" s="267" t="s">
        <v>466</v>
      </c>
      <c r="C50" s="265" t="s">
        <v>494</v>
      </c>
      <c r="D50" s="265" t="s">
        <v>128</v>
      </c>
      <c r="E50" s="267">
        <v>352087</v>
      </c>
      <c r="F50" s="275">
        <v>43567</v>
      </c>
      <c r="G50" s="267" t="s">
        <v>74</v>
      </c>
      <c r="H50" s="355">
        <f t="shared" si="0"/>
        <v>4000</v>
      </c>
      <c r="I50" s="355">
        <f t="shared" si="1"/>
        <v>4600</v>
      </c>
      <c r="J50" s="356"/>
      <c r="K50" s="355"/>
      <c r="L50" s="356"/>
      <c r="M50" s="356"/>
      <c r="N50" s="355">
        <f t="shared" si="3"/>
        <v>1000</v>
      </c>
    </row>
    <row r="51" spans="1:14">
      <c r="A51" s="269"/>
      <c r="B51" s="267" t="s">
        <v>489</v>
      </c>
      <c r="C51" s="265" t="s">
        <v>495</v>
      </c>
      <c r="D51" s="265" t="s">
        <v>129</v>
      </c>
      <c r="E51" s="267">
        <v>352875</v>
      </c>
      <c r="F51" s="275">
        <v>43584</v>
      </c>
      <c r="G51" s="267" t="s">
        <v>74</v>
      </c>
      <c r="H51" s="355">
        <f t="shared" si="0"/>
        <v>4000</v>
      </c>
      <c r="I51" s="355">
        <f t="shared" si="1"/>
        <v>4600</v>
      </c>
      <c r="J51" s="356"/>
      <c r="K51" s="355"/>
      <c r="L51" s="356"/>
      <c r="M51" s="356"/>
      <c r="N51" s="355">
        <f t="shared" si="3"/>
        <v>1000</v>
      </c>
    </row>
    <row r="52" spans="1:14">
      <c r="A52" s="269"/>
      <c r="B52" s="267" t="s">
        <v>489</v>
      </c>
      <c r="C52" s="265" t="s">
        <v>495</v>
      </c>
      <c r="D52" s="265" t="s">
        <v>130</v>
      </c>
      <c r="E52" s="267">
        <v>352622</v>
      </c>
      <c r="F52" s="275">
        <v>43580</v>
      </c>
      <c r="G52" s="267" t="s">
        <v>74</v>
      </c>
      <c r="H52" s="355">
        <f t="shared" si="0"/>
        <v>4000</v>
      </c>
      <c r="I52" s="355">
        <f t="shared" si="1"/>
        <v>4600</v>
      </c>
      <c r="J52" s="356"/>
      <c r="K52" s="355"/>
      <c r="L52" s="356"/>
      <c r="M52" s="356"/>
      <c r="N52" s="355">
        <f t="shared" si="3"/>
        <v>1000</v>
      </c>
    </row>
    <row r="53" spans="1:14">
      <c r="A53" s="269"/>
      <c r="B53" s="267" t="s">
        <v>471</v>
      </c>
      <c r="C53" s="265" t="s">
        <v>496</v>
      </c>
      <c r="D53" s="265" t="s">
        <v>222</v>
      </c>
      <c r="E53" s="267">
        <v>352772</v>
      </c>
      <c r="F53" s="275">
        <v>43584</v>
      </c>
      <c r="G53" s="267" t="s">
        <v>74</v>
      </c>
      <c r="H53" s="355">
        <f t="shared" si="0"/>
        <v>4000</v>
      </c>
      <c r="I53" s="355">
        <f t="shared" si="1"/>
        <v>4600</v>
      </c>
      <c r="J53" s="356"/>
      <c r="K53" s="355"/>
      <c r="L53" s="356"/>
      <c r="M53" s="356"/>
      <c r="N53" s="355">
        <f t="shared" si="3"/>
        <v>1000</v>
      </c>
    </row>
    <row r="54" spans="1:14">
      <c r="A54" s="269"/>
      <c r="B54" s="267" t="s">
        <v>471</v>
      </c>
      <c r="C54" s="265" t="s">
        <v>496</v>
      </c>
      <c r="D54" s="265" t="s">
        <v>223</v>
      </c>
      <c r="E54" s="267">
        <v>352978</v>
      </c>
      <c r="F54" s="275">
        <v>43592</v>
      </c>
      <c r="G54" s="267" t="s">
        <v>74</v>
      </c>
      <c r="H54" s="355">
        <f t="shared" si="0"/>
        <v>4000</v>
      </c>
      <c r="I54" s="355">
        <f t="shared" si="1"/>
        <v>4600</v>
      </c>
      <c r="J54" s="356"/>
      <c r="K54" s="355"/>
      <c r="L54" s="356"/>
      <c r="M54" s="356"/>
      <c r="N54" s="355">
        <f t="shared" si="3"/>
        <v>1000</v>
      </c>
    </row>
    <row r="55" spans="1:14">
      <c r="A55" s="269"/>
      <c r="B55" s="267" t="s">
        <v>471</v>
      </c>
      <c r="C55" s="265" t="s">
        <v>496</v>
      </c>
      <c r="D55" s="265" t="s">
        <v>131</v>
      </c>
      <c r="E55" s="267">
        <v>352932</v>
      </c>
      <c r="F55" s="275">
        <v>43592</v>
      </c>
      <c r="G55" s="267" t="s">
        <v>74</v>
      </c>
      <c r="H55" s="355">
        <f t="shared" si="0"/>
        <v>4000</v>
      </c>
      <c r="I55" s="355">
        <f t="shared" si="1"/>
        <v>4600</v>
      </c>
      <c r="J55" s="356"/>
      <c r="K55" s="355"/>
      <c r="L55" s="356"/>
      <c r="M55" s="356"/>
      <c r="N55" s="355">
        <f t="shared" si="3"/>
        <v>1000</v>
      </c>
    </row>
    <row r="56" spans="1:14">
      <c r="A56" s="269"/>
      <c r="B56" s="267" t="s">
        <v>475</v>
      </c>
      <c r="C56" s="265" t="s">
        <v>603</v>
      </c>
      <c r="D56" s="265" t="s">
        <v>132</v>
      </c>
      <c r="E56" s="267">
        <v>352586</v>
      </c>
      <c r="F56" s="275">
        <v>43580</v>
      </c>
      <c r="G56" s="267" t="s">
        <v>74</v>
      </c>
      <c r="H56" s="355">
        <f t="shared" si="0"/>
        <v>4000</v>
      </c>
      <c r="I56" s="355">
        <f t="shared" si="1"/>
        <v>4600</v>
      </c>
      <c r="J56" s="356"/>
      <c r="K56" s="355"/>
      <c r="L56" s="356"/>
      <c r="M56" s="356"/>
      <c r="N56" s="355">
        <f t="shared" si="3"/>
        <v>1000</v>
      </c>
    </row>
    <row r="57" spans="1:14">
      <c r="A57" s="269"/>
      <c r="B57" s="267" t="s">
        <v>475</v>
      </c>
      <c r="C57" s="265" t="s">
        <v>497</v>
      </c>
      <c r="D57" s="265" t="s">
        <v>133</v>
      </c>
      <c r="E57" s="267">
        <v>352598</v>
      </c>
      <c r="F57" s="275">
        <v>43580</v>
      </c>
      <c r="G57" s="267" t="s">
        <v>74</v>
      </c>
      <c r="H57" s="355">
        <f t="shared" si="0"/>
        <v>4000</v>
      </c>
      <c r="I57" s="355">
        <f t="shared" si="1"/>
        <v>4600</v>
      </c>
      <c r="J57" s="356"/>
      <c r="K57" s="355"/>
      <c r="L57" s="356"/>
      <c r="M57" s="356"/>
      <c r="N57" s="355">
        <f t="shared" si="3"/>
        <v>1000</v>
      </c>
    </row>
    <row r="58" spans="1:14">
      <c r="A58" s="269"/>
      <c r="B58" s="267" t="s">
        <v>475</v>
      </c>
      <c r="C58" s="265" t="s">
        <v>497</v>
      </c>
      <c r="D58" s="265" t="s">
        <v>134</v>
      </c>
      <c r="E58" s="267">
        <v>352819</v>
      </c>
      <c r="F58" s="275">
        <v>43584</v>
      </c>
      <c r="G58" s="267" t="s">
        <v>74</v>
      </c>
      <c r="H58" s="355">
        <f t="shared" si="0"/>
        <v>4000</v>
      </c>
      <c r="I58" s="355">
        <f t="shared" si="1"/>
        <v>4600</v>
      </c>
      <c r="J58" s="356"/>
      <c r="K58" s="355"/>
      <c r="L58" s="356"/>
      <c r="M58" s="356"/>
      <c r="N58" s="355">
        <f t="shared" si="3"/>
        <v>1000</v>
      </c>
    </row>
    <row r="59" spans="1:14">
      <c r="A59" s="269"/>
      <c r="B59" s="267" t="s">
        <v>475</v>
      </c>
      <c r="C59" s="265" t="s">
        <v>497</v>
      </c>
      <c r="D59" s="265" t="s">
        <v>202</v>
      </c>
      <c r="E59" s="267">
        <v>352615</v>
      </c>
      <c r="F59" s="275">
        <v>43580</v>
      </c>
      <c r="G59" s="267" t="s">
        <v>74</v>
      </c>
      <c r="H59" s="355">
        <f t="shared" si="0"/>
        <v>4000</v>
      </c>
      <c r="I59" s="355">
        <f t="shared" si="1"/>
        <v>4600</v>
      </c>
      <c r="J59" s="356"/>
      <c r="K59" s="355"/>
      <c r="L59" s="356"/>
      <c r="M59" s="356"/>
      <c r="N59" s="355">
        <f t="shared" si="3"/>
        <v>1000</v>
      </c>
    </row>
    <row r="60" spans="1:14">
      <c r="A60" s="269"/>
      <c r="B60" s="267" t="s">
        <v>475</v>
      </c>
      <c r="C60" s="265" t="s">
        <v>497</v>
      </c>
      <c r="D60" s="265" t="s">
        <v>135</v>
      </c>
      <c r="E60" s="267">
        <v>352094</v>
      </c>
      <c r="F60" s="275">
        <v>43570</v>
      </c>
      <c r="G60" s="267" t="s">
        <v>74</v>
      </c>
      <c r="H60" s="355">
        <f t="shared" si="0"/>
        <v>4000</v>
      </c>
      <c r="I60" s="355">
        <f t="shared" si="1"/>
        <v>4600</v>
      </c>
      <c r="J60" s="356"/>
      <c r="K60" s="355"/>
      <c r="L60" s="356"/>
      <c r="M60" s="356"/>
      <c r="N60" s="355">
        <f t="shared" si="3"/>
        <v>1000</v>
      </c>
    </row>
    <row r="61" spans="1:14">
      <c r="A61" s="269"/>
      <c r="B61" s="267" t="s">
        <v>475</v>
      </c>
      <c r="C61" s="265" t="s">
        <v>497</v>
      </c>
      <c r="D61" s="265" t="s">
        <v>136</v>
      </c>
      <c r="E61" s="267">
        <v>352737</v>
      </c>
      <c r="F61" s="275">
        <v>43584</v>
      </c>
      <c r="G61" s="267" t="s">
        <v>74</v>
      </c>
      <c r="H61" s="355">
        <f t="shared" si="0"/>
        <v>4000</v>
      </c>
      <c r="I61" s="355">
        <f t="shared" si="1"/>
        <v>4600</v>
      </c>
      <c r="J61" s="356"/>
      <c r="K61" s="355"/>
      <c r="L61" s="356"/>
      <c r="M61" s="356"/>
      <c r="N61" s="355">
        <f t="shared" si="3"/>
        <v>1000</v>
      </c>
    </row>
    <row r="62" spans="1:14">
      <c r="A62" s="269"/>
      <c r="B62" s="267" t="s">
        <v>475</v>
      </c>
      <c r="C62" s="265" t="s">
        <v>497</v>
      </c>
      <c r="D62" s="265" t="s">
        <v>137</v>
      </c>
      <c r="E62" s="267">
        <v>352608</v>
      </c>
      <c r="F62" s="275">
        <v>43580</v>
      </c>
      <c r="G62" s="267" t="s">
        <v>74</v>
      </c>
      <c r="H62" s="355">
        <f t="shared" si="0"/>
        <v>4000</v>
      </c>
      <c r="I62" s="355">
        <f t="shared" si="1"/>
        <v>4600</v>
      </c>
      <c r="J62" s="356"/>
      <c r="K62" s="355"/>
      <c r="L62" s="356"/>
      <c r="M62" s="356"/>
      <c r="N62" s="355">
        <f t="shared" si="3"/>
        <v>1000</v>
      </c>
    </row>
    <row r="63" spans="1:14">
      <c r="A63" s="269"/>
      <c r="B63" s="267" t="s">
        <v>475</v>
      </c>
      <c r="C63" s="265" t="s">
        <v>497</v>
      </c>
      <c r="D63" s="265" t="s">
        <v>138</v>
      </c>
      <c r="E63" s="267">
        <v>352872</v>
      </c>
      <c r="F63" s="275">
        <v>43584</v>
      </c>
      <c r="G63" s="267" t="s">
        <v>74</v>
      </c>
      <c r="H63" s="355">
        <f t="shared" si="0"/>
        <v>4000</v>
      </c>
      <c r="I63" s="355">
        <f t="shared" si="1"/>
        <v>4600</v>
      </c>
      <c r="J63" s="356"/>
      <c r="K63" s="355"/>
      <c r="L63" s="356"/>
      <c r="M63" s="356"/>
      <c r="N63" s="355">
        <f t="shared" si="3"/>
        <v>1000</v>
      </c>
    </row>
    <row r="64" spans="1:14">
      <c r="A64" s="269"/>
      <c r="B64" s="267" t="s">
        <v>466</v>
      </c>
      <c r="C64" s="265" t="s">
        <v>467</v>
      </c>
      <c r="D64" s="265" t="s">
        <v>139</v>
      </c>
      <c r="E64" s="267">
        <v>352571</v>
      </c>
      <c r="F64" s="275">
        <v>43580</v>
      </c>
      <c r="G64" s="267" t="s">
        <v>74</v>
      </c>
      <c r="H64" s="355">
        <f t="shared" si="0"/>
        <v>4000</v>
      </c>
      <c r="I64" s="355">
        <f t="shared" si="1"/>
        <v>4600</v>
      </c>
      <c r="J64" s="356"/>
      <c r="K64" s="355"/>
      <c r="L64" s="356"/>
      <c r="M64" s="356"/>
      <c r="N64" s="355">
        <f t="shared" si="3"/>
        <v>1000</v>
      </c>
    </row>
    <row r="65" spans="1:14">
      <c r="A65" s="269"/>
      <c r="B65" s="267" t="s">
        <v>468</v>
      </c>
      <c r="C65" s="265" t="s">
        <v>469</v>
      </c>
      <c r="D65" s="265" t="s">
        <v>140</v>
      </c>
      <c r="E65" s="267">
        <v>352550</v>
      </c>
      <c r="F65" s="275">
        <v>43580</v>
      </c>
      <c r="G65" s="267" t="s">
        <v>74</v>
      </c>
      <c r="H65" s="355">
        <f t="shared" si="0"/>
        <v>4000</v>
      </c>
      <c r="I65" s="355">
        <f t="shared" si="1"/>
        <v>4600</v>
      </c>
      <c r="J65" s="356"/>
      <c r="K65" s="355"/>
      <c r="L65" s="356"/>
      <c r="M65" s="356"/>
      <c r="N65" s="355">
        <f t="shared" si="3"/>
        <v>1000</v>
      </c>
    </row>
    <row r="66" spans="1:14">
      <c r="A66" s="269"/>
      <c r="B66" s="267" t="s">
        <v>468</v>
      </c>
      <c r="C66" s="265" t="s">
        <v>469</v>
      </c>
      <c r="D66" s="265" t="s">
        <v>214</v>
      </c>
      <c r="E66" s="267">
        <v>352666</v>
      </c>
      <c r="F66" s="275">
        <v>43582</v>
      </c>
      <c r="G66" s="267" t="s">
        <v>74</v>
      </c>
      <c r="H66" s="355">
        <f t="shared" ref="H66:H129" si="4">IF(D66&gt;0,4000,"")</f>
        <v>4000</v>
      </c>
      <c r="I66" s="355">
        <f t="shared" ref="I66:I129" si="5">IF(F66&gt;0,IF(J66="",4600,""),"")</f>
        <v>4600</v>
      </c>
      <c r="J66" s="356"/>
      <c r="K66" s="355"/>
      <c r="L66" s="356"/>
      <c r="M66" s="356"/>
      <c r="N66" s="355">
        <f t="shared" si="3"/>
        <v>1000</v>
      </c>
    </row>
    <row r="67" spans="1:14">
      <c r="A67" s="269"/>
      <c r="B67" s="267" t="s">
        <v>468</v>
      </c>
      <c r="C67" s="265" t="s">
        <v>469</v>
      </c>
      <c r="D67" s="265" t="s">
        <v>215</v>
      </c>
      <c r="E67" s="267">
        <v>352575</v>
      </c>
      <c r="F67" s="275">
        <v>43580</v>
      </c>
      <c r="G67" s="267" t="s">
        <v>74</v>
      </c>
      <c r="H67" s="355">
        <f t="shared" si="4"/>
        <v>4000</v>
      </c>
      <c r="I67" s="355">
        <f t="shared" si="5"/>
        <v>4600</v>
      </c>
      <c r="J67" s="356"/>
      <c r="K67" s="355"/>
      <c r="L67" s="356"/>
      <c r="M67" s="356"/>
      <c r="N67" s="355">
        <f t="shared" si="3"/>
        <v>1000</v>
      </c>
    </row>
    <row r="68" spans="1:14">
      <c r="A68" s="269"/>
      <c r="B68" s="267" t="s">
        <v>489</v>
      </c>
      <c r="C68" s="265" t="s">
        <v>498</v>
      </c>
      <c r="D68" s="265" t="s">
        <v>141</v>
      </c>
      <c r="E68" s="267">
        <v>352814</v>
      </c>
      <c r="F68" s="275">
        <v>43584</v>
      </c>
      <c r="G68" s="267" t="s">
        <v>74</v>
      </c>
      <c r="H68" s="355">
        <f t="shared" si="4"/>
        <v>4000</v>
      </c>
      <c r="I68" s="355">
        <f t="shared" si="5"/>
        <v>4600</v>
      </c>
      <c r="J68" s="356"/>
      <c r="K68" s="355"/>
      <c r="L68" s="356"/>
      <c r="M68" s="356"/>
      <c r="N68" s="355">
        <f t="shared" ref="N68:N131" si="6">IF(C68&gt;0,1000,"")</f>
        <v>1000</v>
      </c>
    </row>
    <row r="69" spans="1:14">
      <c r="A69" s="269"/>
      <c r="B69" s="267" t="s">
        <v>468</v>
      </c>
      <c r="C69" s="265" t="s">
        <v>469</v>
      </c>
      <c r="D69" s="265" t="s">
        <v>142</v>
      </c>
      <c r="E69" s="267">
        <v>352647</v>
      </c>
      <c r="F69" s="275">
        <v>43582</v>
      </c>
      <c r="G69" s="267" t="s">
        <v>74</v>
      </c>
      <c r="H69" s="355">
        <f t="shared" si="4"/>
        <v>4000</v>
      </c>
      <c r="I69" s="355">
        <f t="shared" si="5"/>
        <v>4600</v>
      </c>
      <c r="J69" s="356"/>
      <c r="K69" s="355"/>
      <c r="L69" s="356"/>
      <c r="M69" s="356"/>
      <c r="N69" s="355">
        <f t="shared" si="6"/>
        <v>1000</v>
      </c>
    </row>
    <row r="70" spans="1:14">
      <c r="A70" s="269"/>
      <c r="B70" s="267" t="s">
        <v>489</v>
      </c>
      <c r="C70" s="265" t="s">
        <v>499</v>
      </c>
      <c r="D70" s="265" t="s">
        <v>143</v>
      </c>
      <c r="E70" s="267">
        <v>352556</v>
      </c>
      <c r="F70" s="275">
        <v>43580</v>
      </c>
      <c r="G70" s="267" t="s">
        <v>74</v>
      </c>
      <c r="H70" s="355">
        <f t="shared" si="4"/>
        <v>4000</v>
      </c>
      <c r="I70" s="355">
        <f t="shared" si="5"/>
        <v>4600</v>
      </c>
      <c r="J70" s="356"/>
      <c r="K70" s="355"/>
      <c r="L70" s="356"/>
      <c r="M70" s="356"/>
      <c r="N70" s="355">
        <f t="shared" si="6"/>
        <v>1000</v>
      </c>
    </row>
    <row r="71" spans="1:14">
      <c r="A71" s="269"/>
      <c r="B71" s="267" t="s">
        <v>475</v>
      </c>
      <c r="C71" s="265" t="s">
        <v>604</v>
      </c>
      <c r="D71" s="265" t="s">
        <v>144</v>
      </c>
      <c r="E71" s="267">
        <v>352588</v>
      </c>
      <c r="F71" s="275">
        <v>43580</v>
      </c>
      <c r="G71" s="267" t="s">
        <v>74</v>
      </c>
      <c r="H71" s="355">
        <f t="shared" si="4"/>
        <v>4000</v>
      </c>
      <c r="I71" s="355">
        <f t="shared" si="5"/>
        <v>4600</v>
      </c>
      <c r="J71" s="356"/>
      <c r="K71" s="355"/>
      <c r="L71" s="356"/>
      <c r="M71" s="356"/>
      <c r="N71" s="355">
        <f t="shared" si="6"/>
        <v>1000</v>
      </c>
    </row>
    <row r="72" spans="1:14">
      <c r="A72" s="269"/>
      <c r="B72" s="267" t="s">
        <v>475</v>
      </c>
      <c r="C72" s="265" t="s">
        <v>604</v>
      </c>
      <c r="D72" s="265" t="s">
        <v>145</v>
      </c>
      <c r="E72" s="267">
        <v>352545</v>
      </c>
      <c r="F72" s="275">
        <v>43580</v>
      </c>
      <c r="G72" s="267" t="s">
        <v>74</v>
      </c>
      <c r="H72" s="355">
        <f t="shared" si="4"/>
        <v>4000</v>
      </c>
      <c r="I72" s="355">
        <f t="shared" si="5"/>
        <v>4600</v>
      </c>
      <c r="J72" s="356"/>
      <c r="K72" s="355"/>
      <c r="L72" s="356"/>
      <c r="M72" s="356"/>
      <c r="N72" s="355">
        <f t="shared" si="6"/>
        <v>1000</v>
      </c>
    </row>
    <row r="73" spans="1:14">
      <c r="A73" s="269"/>
      <c r="B73" s="267" t="s">
        <v>471</v>
      </c>
      <c r="C73" s="265" t="s">
        <v>500</v>
      </c>
      <c r="D73" s="265" t="s">
        <v>216</v>
      </c>
      <c r="E73" s="267">
        <v>352755</v>
      </c>
      <c r="F73" s="275">
        <v>43584</v>
      </c>
      <c r="G73" s="267" t="s">
        <v>74</v>
      </c>
      <c r="H73" s="355">
        <f t="shared" si="4"/>
        <v>4000</v>
      </c>
      <c r="I73" s="355">
        <f t="shared" si="5"/>
        <v>4600</v>
      </c>
      <c r="J73" s="356"/>
      <c r="K73" s="355"/>
      <c r="L73" s="356"/>
      <c r="M73" s="356"/>
      <c r="N73" s="355">
        <f t="shared" si="6"/>
        <v>1000</v>
      </c>
    </row>
    <row r="74" spans="1:14">
      <c r="A74" s="269"/>
      <c r="B74" s="267" t="s">
        <v>489</v>
      </c>
      <c r="C74" s="265" t="s">
        <v>501</v>
      </c>
      <c r="D74" s="265" t="s">
        <v>146</v>
      </c>
      <c r="E74" s="267">
        <v>352801</v>
      </c>
      <c r="F74" s="275">
        <v>43584</v>
      </c>
      <c r="G74" s="267" t="s">
        <v>74</v>
      </c>
      <c r="H74" s="355">
        <f t="shared" si="4"/>
        <v>4000</v>
      </c>
      <c r="I74" s="355">
        <f t="shared" si="5"/>
        <v>4600</v>
      </c>
      <c r="J74" s="356"/>
      <c r="K74" s="355"/>
      <c r="L74" s="356"/>
      <c r="M74" s="356"/>
      <c r="N74" s="355">
        <f t="shared" si="6"/>
        <v>1000</v>
      </c>
    </row>
    <row r="75" spans="1:14">
      <c r="A75" s="269"/>
      <c r="B75" s="267" t="s">
        <v>471</v>
      </c>
      <c r="C75" s="265" t="s">
        <v>502</v>
      </c>
      <c r="D75" s="265" t="s">
        <v>147</v>
      </c>
      <c r="E75" s="267">
        <v>352855</v>
      </c>
      <c r="F75" s="275">
        <v>43584</v>
      </c>
      <c r="G75" s="267" t="s">
        <v>74</v>
      </c>
      <c r="H75" s="355">
        <f t="shared" si="4"/>
        <v>4000</v>
      </c>
      <c r="I75" s="355">
        <f t="shared" si="5"/>
        <v>4600</v>
      </c>
      <c r="J75" s="356"/>
      <c r="K75" s="355"/>
      <c r="L75" s="356"/>
      <c r="M75" s="356"/>
      <c r="N75" s="355">
        <f t="shared" si="6"/>
        <v>1000</v>
      </c>
    </row>
    <row r="76" spans="1:14">
      <c r="A76" s="269"/>
      <c r="B76" s="267" t="s">
        <v>471</v>
      </c>
      <c r="C76" s="265" t="s">
        <v>502</v>
      </c>
      <c r="D76" s="265" t="s">
        <v>148</v>
      </c>
      <c r="E76" s="267">
        <v>352597</v>
      </c>
      <c r="F76" s="275">
        <v>43580</v>
      </c>
      <c r="G76" s="267" t="s">
        <v>74</v>
      </c>
      <c r="H76" s="355">
        <f t="shared" si="4"/>
        <v>4000</v>
      </c>
      <c r="I76" s="355">
        <f t="shared" si="5"/>
        <v>4600</v>
      </c>
      <c r="J76" s="356"/>
      <c r="K76" s="355"/>
      <c r="L76" s="356"/>
      <c r="M76" s="356"/>
      <c r="N76" s="355">
        <f t="shared" si="6"/>
        <v>1000</v>
      </c>
    </row>
    <row r="77" spans="1:14">
      <c r="A77" s="269"/>
      <c r="B77" s="267" t="s">
        <v>463</v>
      </c>
      <c r="C77" s="265" t="s">
        <v>503</v>
      </c>
      <c r="D77" s="265" t="s">
        <v>149</v>
      </c>
      <c r="E77" s="267">
        <v>352576</v>
      </c>
      <c r="F77" s="275">
        <v>43580</v>
      </c>
      <c r="G77" s="267" t="s">
        <v>74</v>
      </c>
      <c r="H77" s="355">
        <f t="shared" si="4"/>
        <v>4000</v>
      </c>
      <c r="I77" s="355">
        <f t="shared" si="5"/>
        <v>4600</v>
      </c>
      <c r="J77" s="356"/>
      <c r="K77" s="355"/>
      <c r="L77" s="356"/>
      <c r="M77" s="356"/>
      <c r="N77" s="355">
        <f t="shared" si="6"/>
        <v>1000</v>
      </c>
    </row>
    <row r="78" spans="1:14">
      <c r="A78" s="269"/>
      <c r="B78" s="267" t="s">
        <v>463</v>
      </c>
      <c r="C78" s="265" t="s">
        <v>504</v>
      </c>
      <c r="D78" s="265" t="s">
        <v>150</v>
      </c>
      <c r="E78" s="267">
        <v>352584</v>
      </c>
      <c r="F78" s="275">
        <v>43580</v>
      </c>
      <c r="G78" s="267" t="s">
        <v>74</v>
      </c>
      <c r="H78" s="355">
        <f t="shared" si="4"/>
        <v>4000</v>
      </c>
      <c r="I78" s="355">
        <f t="shared" si="5"/>
        <v>4600</v>
      </c>
      <c r="J78" s="356"/>
      <c r="K78" s="355"/>
      <c r="L78" s="356"/>
      <c r="M78" s="356"/>
      <c r="N78" s="355">
        <f t="shared" si="6"/>
        <v>1000</v>
      </c>
    </row>
    <row r="79" spans="1:14">
      <c r="A79" s="269"/>
      <c r="B79" s="267" t="s">
        <v>463</v>
      </c>
      <c r="C79" s="265" t="s">
        <v>605</v>
      </c>
      <c r="D79" s="265" t="s">
        <v>151</v>
      </c>
      <c r="E79" s="267">
        <v>352549</v>
      </c>
      <c r="F79" s="275">
        <v>43580</v>
      </c>
      <c r="G79" s="267" t="s">
        <v>74</v>
      </c>
      <c r="H79" s="355">
        <f t="shared" si="4"/>
        <v>4000</v>
      </c>
      <c r="I79" s="355">
        <f t="shared" si="5"/>
        <v>4600</v>
      </c>
      <c r="J79" s="356"/>
      <c r="K79" s="355"/>
      <c r="L79" s="356"/>
      <c r="M79" s="356"/>
      <c r="N79" s="355">
        <f t="shared" si="6"/>
        <v>1000</v>
      </c>
    </row>
    <row r="80" spans="1:14">
      <c r="A80" s="269"/>
      <c r="B80" s="267" t="s">
        <v>463</v>
      </c>
      <c r="C80" s="265" t="s">
        <v>505</v>
      </c>
      <c r="D80" s="265" t="s">
        <v>152</v>
      </c>
      <c r="E80" s="267">
        <v>352749</v>
      </c>
      <c r="F80" s="275">
        <v>43584</v>
      </c>
      <c r="G80" s="267" t="s">
        <v>74</v>
      </c>
      <c r="H80" s="355">
        <f t="shared" si="4"/>
        <v>4000</v>
      </c>
      <c r="I80" s="355">
        <f t="shared" si="5"/>
        <v>4600</v>
      </c>
      <c r="J80" s="356"/>
      <c r="K80" s="355"/>
      <c r="L80" s="356"/>
      <c r="M80" s="356"/>
      <c r="N80" s="355">
        <f t="shared" si="6"/>
        <v>1000</v>
      </c>
    </row>
    <row r="81" spans="1:14">
      <c r="A81" s="269"/>
      <c r="B81" s="267" t="s">
        <v>475</v>
      </c>
      <c r="C81" s="265" t="s">
        <v>506</v>
      </c>
      <c r="D81" s="265" t="s">
        <v>153</v>
      </c>
      <c r="E81" s="267">
        <v>352740</v>
      </c>
      <c r="F81" s="275">
        <v>43584</v>
      </c>
      <c r="G81" s="267" t="s">
        <v>74</v>
      </c>
      <c r="H81" s="355">
        <f t="shared" si="4"/>
        <v>4000</v>
      </c>
      <c r="I81" s="355">
        <f t="shared" si="5"/>
        <v>4600</v>
      </c>
      <c r="J81" s="356"/>
      <c r="K81" s="355"/>
      <c r="L81" s="356"/>
      <c r="M81" s="356"/>
      <c r="N81" s="355">
        <f t="shared" si="6"/>
        <v>1000</v>
      </c>
    </row>
    <row r="82" spans="1:14">
      <c r="A82" s="269"/>
      <c r="B82" s="267" t="s">
        <v>475</v>
      </c>
      <c r="C82" s="265" t="s">
        <v>506</v>
      </c>
      <c r="D82" s="265" t="s">
        <v>154</v>
      </c>
      <c r="E82" s="267">
        <v>352579</v>
      </c>
      <c r="F82" s="275">
        <v>43580</v>
      </c>
      <c r="G82" s="267" t="s">
        <v>74</v>
      </c>
      <c r="H82" s="355">
        <f t="shared" si="4"/>
        <v>4000</v>
      </c>
      <c r="I82" s="355">
        <f t="shared" si="5"/>
        <v>4600</v>
      </c>
      <c r="J82" s="356"/>
      <c r="K82" s="355"/>
      <c r="L82" s="356"/>
      <c r="M82" s="356"/>
      <c r="N82" s="355">
        <f t="shared" si="6"/>
        <v>1000</v>
      </c>
    </row>
    <row r="83" spans="1:14">
      <c r="A83" s="269"/>
      <c r="B83" s="267" t="s">
        <v>475</v>
      </c>
      <c r="C83" s="265" t="s">
        <v>506</v>
      </c>
      <c r="D83" s="265" t="s">
        <v>155</v>
      </c>
      <c r="E83" s="267">
        <v>352585</v>
      </c>
      <c r="F83" s="275">
        <v>43580</v>
      </c>
      <c r="G83" s="267" t="s">
        <v>74</v>
      </c>
      <c r="H83" s="355">
        <f t="shared" si="4"/>
        <v>4000</v>
      </c>
      <c r="I83" s="355">
        <f t="shared" si="5"/>
        <v>4600</v>
      </c>
      <c r="J83" s="356"/>
      <c r="K83" s="355"/>
      <c r="L83" s="356"/>
      <c r="M83" s="356"/>
      <c r="N83" s="355">
        <f t="shared" si="6"/>
        <v>1000</v>
      </c>
    </row>
    <row r="84" spans="1:14">
      <c r="A84" s="269"/>
      <c r="B84" s="267" t="s">
        <v>471</v>
      </c>
      <c r="C84" s="265" t="s">
        <v>507</v>
      </c>
      <c r="D84" s="265" t="s">
        <v>156</v>
      </c>
      <c r="E84" s="267">
        <v>352591</v>
      </c>
      <c r="F84" s="275">
        <v>43580</v>
      </c>
      <c r="G84" s="267" t="s">
        <v>74</v>
      </c>
      <c r="H84" s="355">
        <f t="shared" si="4"/>
        <v>4000</v>
      </c>
      <c r="I84" s="355">
        <f t="shared" si="5"/>
        <v>4600</v>
      </c>
      <c r="J84" s="356"/>
      <c r="K84" s="355"/>
      <c r="L84" s="356"/>
      <c r="M84" s="356"/>
      <c r="N84" s="355">
        <f t="shared" si="6"/>
        <v>1000</v>
      </c>
    </row>
    <row r="85" spans="1:14">
      <c r="A85" s="269"/>
      <c r="B85" s="267" t="s">
        <v>471</v>
      </c>
      <c r="C85" s="265" t="s">
        <v>507</v>
      </c>
      <c r="D85" s="265" t="s">
        <v>157</v>
      </c>
      <c r="E85" s="267">
        <v>352669</v>
      </c>
      <c r="F85" s="275">
        <v>43582</v>
      </c>
      <c r="G85" s="267" t="s">
        <v>74</v>
      </c>
      <c r="H85" s="355">
        <f t="shared" si="4"/>
        <v>4000</v>
      </c>
      <c r="I85" s="355">
        <f t="shared" si="5"/>
        <v>4600</v>
      </c>
      <c r="J85" s="356"/>
      <c r="K85" s="355"/>
      <c r="L85" s="356"/>
      <c r="M85" s="356"/>
      <c r="N85" s="355">
        <f t="shared" si="6"/>
        <v>1000</v>
      </c>
    </row>
    <row r="86" spans="1:14">
      <c r="A86" s="269"/>
      <c r="B86" s="267" t="s">
        <v>471</v>
      </c>
      <c r="C86" s="265" t="s">
        <v>507</v>
      </c>
      <c r="D86" s="265" t="s">
        <v>217</v>
      </c>
      <c r="E86" s="267">
        <v>352756</v>
      </c>
      <c r="F86" s="275">
        <v>43584</v>
      </c>
      <c r="G86" s="267" t="s">
        <v>74</v>
      </c>
      <c r="H86" s="355">
        <f t="shared" si="4"/>
        <v>4000</v>
      </c>
      <c r="I86" s="355">
        <f t="shared" si="5"/>
        <v>4600</v>
      </c>
      <c r="J86" s="356"/>
      <c r="K86" s="355"/>
      <c r="L86" s="356"/>
      <c r="M86" s="356"/>
      <c r="N86" s="355">
        <f t="shared" si="6"/>
        <v>1000</v>
      </c>
    </row>
    <row r="87" spans="1:14">
      <c r="A87" s="269"/>
      <c r="B87" s="267" t="s">
        <v>471</v>
      </c>
      <c r="C87" s="265" t="s">
        <v>507</v>
      </c>
      <c r="D87" s="265" t="s">
        <v>203</v>
      </c>
      <c r="E87" s="267">
        <v>352623</v>
      </c>
      <c r="F87" s="275">
        <v>43580</v>
      </c>
      <c r="G87" s="267" t="s">
        <v>74</v>
      </c>
      <c r="H87" s="355">
        <f t="shared" si="4"/>
        <v>4000</v>
      </c>
      <c r="I87" s="355">
        <f t="shared" si="5"/>
        <v>4600</v>
      </c>
      <c r="J87" s="356"/>
      <c r="K87" s="355"/>
      <c r="L87" s="356"/>
      <c r="M87" s="356"/>
      <c r="N87" s="355">
        <f t="shared" si="6"/>
        <v>1000</v>
      </c>
    </row>
    <row r="88" spans="1:14">
      <c r="A88" s="269"/>
      <c r="B88" s="267" t="s">
        <v>463</v>
      </c>
      <c r="C88" s="265" t="s">
        <v>503</v>
      </c>
      <c r="D88" s="265" t="s">
        <v>204</v>
      </c>
      <c r="E88" s="267">
        <v>352604</v>
      </c>
      <c r="F88" s="275">
        <v>43580</v>
      </c>
      <c r="G88" s="267" t="s">
        <v>74</v>
      </c>
      <c r="H88" s="355">
        <f t="shared" si="4"/>
        <v>4000</v>
      </c>
      <c r="I88" s="355">
        <f t="shared" si="5"/>
        <v>4600</v>
      </c>
      <c r="J88" s="356"/>
      <c r="K88" s="355"/>
      <c r="L88" s="356"/>
      <c r="M88" s="356"/>
      <c r="N88" s="355">
        <f t="shared" si="6"/>
        <v>1000</v>
      </c>
    </row>
    <row r="89" spans="1:14">
      <c r="A89" s="269"/>
      <c r="B89" s="267" t="s">
        <v>463</v>
      </c>
      <c r="C89" s="265" t="s">
        <v>503</v>
      </c>
      <c r="D89" s="265" t="s">
        <v>158</v>
      </c>
      <c r="E89" s="267">
        <v>352600</v>
      </c>
      <c r="F89" s="275">
        <v>43580</v>
      </c>
      <c r="G89" s="267" t="s">
        <v>74</v>
      </c>
      <c r="H89" s="355">
        <f t="shared" si="4"/>
        <v>4000</v>
      </c>
      <c r="I89" s="355">
        <f t="shared" si="5"/>
        <v>4600</v>
      </c>
      <c r="J89" s="356"/>
      <c r="K89" s="355"/>
      <c r="L89" s="356"/>
      <c r="M89" s="356"/>
      <c r="N89" s="355">
        <f t="shared" si="6"/>
        <v>1000</v>
      </c>
    </row>
    <row r="90" spans="1:14">
      <c r="A90" s="269"/>
      <c r="B90" s="267" t="s">
        <v>463</v>
      </c>
      <c r="C90" s="265" t="s">
        <v>503</v>
      </c>
      <c r="D90" s="265" t="s">
        <v>159</v>
      </c>
      <c r="E90" s="267">
        <v>346957</v>
      </c>
      <c r="F90" s="275">
        <v>43566</v>
      </c>
      <c r="G90" s="267" t="s">
        <v>74</v>
      </c>
      <c r="H90" s="355">
        <f t="shared" si="4"/>
        <v>4000</v>
      </c>
      <c r="I90" s="355">
        <f t="shared" si="5"/>
        <v>4600</v>
      </c>
      <c r="J90" s="356"/>
      <c r="K90" s="355"/>
      <c r="L90" s="356"/>
      <c r="M90" s="356"/>
      <c r="N90" s="355">
        <f t="shared" si="6"/>
        <v>1000</v>
      </c>
    </row>
    <row r="91" spans="1:14">
      <c r="A91" s="269"/>
      <c r="B91" s="267" t="s">
        <v>463</v>
      </c>
      <c r="C91" s="265" t="s">
        <v>508</v>
      </c>
      <c r="D91" s="265" t="s">
        <v>160</v>
      </c>
      <c r="E91" s="267">
        <v>352557</v>
      </c>
      <c r="F91" s="275">
        <v>43580</v>
      </c>
      <c r="G91" s="267" t="s">
        <v>74</v>
      </c>
      <c r="H91" s="355">
        <f t="shared" si="4"/>
        <v>4000</v>
      </c>
      <c r="I91" s="355">
        <f t="shared" si="5"/>
        <v>4600</v>
      </c>
      <c r="J91" s="356"/>
      <c r="K91" s="355"/>
      <c r="L91" s="356"/>
      <c r="M91" s="356"/>
      <c r="N91" s="355">
        <f t="shared" si="6"/>
        <v>1000</v>
      </c>
    </row>
    <row r="92" spans="1:14">
      <c r="A92" s="269"/>
      <c r="B92" s="267" t="s">
        <v>463</v>
      </c>
      <c r="C92" s="265" t="s">
        <v>508</v>
      </c>
      <c r="D92" s="265" t="s">
        <v>205</v>
      </c>
      <c r="E92" s="267">
        <v>352820</v>
      </c>
      <c r="F92" s="275">
        <v>43584</v>
      </c>
      <c r="G92" s="267" t="s">
        <v>74</v>
      </c>
      <c r="H92" s="355">
        <f t="shared" si="4"/>
        <v>4000</v>
      </c>
      <c r="I92" s="355">
        <f t="shared" si="5"/>
        <v>4600</v>
      </c>
      <c r="J92" s="356"/>
      <c r="K92" s="355"/>
      <c r="L92" s="356"/>
      <c r="M92" s="356"/>
      <c r="N92" s="355">
        <f t="shared" si="6"/>
        <v>1000</v>
      </c>
    </row>
    <row r="93" spans="1:14">
      <c r="A93" s="269"/>
      <c r="B93" s="267" t="s">
        <v>509</v>
      </c>
      <c r="C93" s="265" t="s">
        <v>606</v>
      </c>
      <c r="D93" s="265" t="s">
        <v>218</v>
      </c>
      <c r="E93" s="267">
        <v>352764</v>
      </c>
      <c r="F93" s="275">
        <v>43584</v>
      </c>
      <c r="G93" s="267" t="s">
        <v>74</v>
      </c>
      <c r="H93" s="355">
        <f t="shared" si="4"/>
        <v>4000</v>
      </c>
      <c r="I93" s="355">
        <f t="shared" si="5"/>
        <v>4600</v>
      </c>
      <c r="J93" s="356"/>
      <c r="K93" s="355"/>
      <c r="L93" s="356"/>
      <c r="M93" s="356"/>
      <c r="N93" s="355">
        <f t="shared" si="6"/>
        <v>1000</v>
      </c>
    </row>
    <row r="94" spans="1:14">
      <c r="A94" s="269"/>
      <c r="B94" s="267" t="s">
        <v>509</v>
      </c>
      <c r="C94" s="265" t="s">
        <v>510</v>
      </c>
      <c r="D94" s="265" t="s">
        <v>206</v>
      </c>
      <c r="E94" s="267">
        <v>352628</v>
      </c>
      <c r="F94" s="275">
        <v>43580</v>
      </c>
      <c r="G94" s="267" t="s">
        <v>74</v>
      </c>
      <c r="H94" s="355">
        <f t="shared" si="4"/>
        <v>4000</v>
      </c>
      <c r="I94" s="355">
        <f t="shared" si="5"/>
        <v>4600</v>
      </c>
      <c r="J94" s="356"/>
      <c r="K94" s="355"/>
      <c r="L94" s="356"/>
      <c r="M94" s="356"/>
      <c r="N94" s="355">
        <f t="shared" si="6"/>
        <v>1000</v>
      </c>
    </row>
    <row r="95" spans="1:14">
      <c r="A95" s="269"/>
      <c r="B95" s="267" t="s">
        <v>509</v>
      </c>
      <c r="C95" s="265" t="s">
        <v>607</v>
      </c>
      <c r="D95" s="265" t="s">
        <v>161</v>
      </c>
      <c r="E95" s="267">
        <v>352744</v>
      </c>
      <c r="F95" s="275">
        <v>43584</v>
      </c>
      <c r="G95" s="267" t="s">
        <v>74</v>
      </c>
      <c r="H95" s="355">
        <f t="shared" si="4"/>
        <v>4000</v>
      </c>
      <c r="I95" s="355">
        <f t="shared" si="5"/>
        <v>4600</v>
      </c>
      <c r="J95" s="356"/>
      <c r="K95" s="355"/>
      <c r="L95" s="356"/>
      <c r="M95" s="356"/>
      <c r="N95" s="355">
        <f t="shared" si="6"/>
        <v>1000</v>
      </c>
    </row>
    <row r="96" spans="1:14">
      <c r="A96" s="269"/>
      <c r="B96" s="267" t="s">
        <v>511</v>
      </c>
      <c r="C96" s="265" t="s">
        <v>608</v>
      </c>
      <c r="D96" s="265" t="s">
        <v>162</v>
      </c>
      <c r="E96" s="267">
        <v>352979</v>
      </c>
      <c r="F96" s="275">
        <v>43592</v>
      </c>
      <c r="G96" s="267" t="s">
        <v>74</v>
      </c>
      <c r="H96" s="355">
        <f t="shared" si="4"/>
        <v>4000</v>
      </c>
      <c r="I96" s="355">
        <f t="shared" si="5"/>
        <v>4600</v>
      </c>
      <c r="J96" s="356"/>
      <c r="K96" s="355"/>
      <c r="L96" s="356"/>
      <c r="M96" s="356"/>
      <c r="N96" s="355">
        <f t="shared" si="6"/>
        <v>1000</v>
      </c>
    </row>
    <row r="97" spans="1:14">
      <c r="A97" s="269"/>
      <c r="B97" s="267" t="s">
        <v>511</v>
      </c>
      <c r="C97" s="265" t="s">
        <v>512</v>
      </c>
      <c r="D97" s="265" t="s">
        <v>207</v>
      </c>
      <c r="E97" s="267">
        <v>352563</v>
      </c>
      <c r="F97" s="275">
        <v>43580</v>
      </c>
      <c r="G97" s="267" t="s">
        <v>74</v>
      </c>
      <c r="H97" s="355">
        <f t="shared" si="4"/>
        <v>4000</v>
      </c>
      <c r="I97" s="355">
        <f t="shared" si="5"/>
        <v>4600</v>
      </c>
      <c r="J97" s="356"/>
      <c r="K97" s="355"/>
      <c r="L97" s="356"/>
      <c r="M97" s="356"/>
      <c r="N97" s="355">
        <f t="shared" si="6"/>
        <v>1000</v>
      </c>
    </row>
    <row r="98" spans="1:14">
      <c r="A98" s="269"/>
      <c r="B98" s="267" t="s">
        <v>511</v>
      </c>
      <c r="C98" s="265" t="s">
        <v>513</v>
      </c>
      <c r="D98" s="265" t="s">
        <v>224</v>
      </c>
      <c r="E98" s="267">
        <v>352580</v>
      </c>
      <c r="F98" s="275">
        <v>43580</v>
      </c>
      <c r="G98" s="267" t="s">
        <v>74</v>
      </c>
      <c r="H98" s="355">
        <f t="shared" si="4"/>
        <v>4000</v>
      </c>
      <c r="I98" s="355">
        <f t="shared" si="5"/>
        <v>4600</v>
      </c>
      <c r="J98" s="356"/>
      <c r="K98" s="355"/>
      <c r="L98" s="356"/>
      <c r="M98" s="356"/>
      <c r="N98" s="355">
        <f t="shared" si="6"/>
        <v>1000</v>
      </c>
    </row>
    <row r="99" spans="1:14">
      <c r="A99" s="269"/>
      <c r="B99" s="267" t="s">
        <v>478</v>
      </c>
      <c r="C99" s="265" t="s">
        <v>514</v>
      </c>
      <c r="D99" s="265" t="s">
        <v>219</v>
      </c>
      <c r="E99" s="267">
        <v>352758</v>
      </c>
      <c r="F99" s="275">
        <v>43584</v>
      </c>
      <c r="G99" s="267" t="s">
        <v>74</v>
      </c>
      <c r="H99" s="355">
        <f t="shared" si="4"/>
        <v>4000</v>
      </c>
      <c r="I99" s="355">
        <f t="shared" si="5"/>
        <v>4600</v>
      </c>
      <c r="J99" s="356"/>
      <c r="K99" s="355"/>
      <c r="L99" s="356"/>
      <c r="M99" s="356"/>
      <c r="N99" s="355">
        <f t="shared" si="6"/>
        <v>1000</v>
      </c>
    </row>
    <row r="100" spans="1:14">
      <c r="A100" s="269"/>
      <c r="B100" s="267" t="s">
        <v>481</v>
      </c>
      <c r="C100" s="265" t="s">
        <v>515</v>
      </c>
      <c r="D100" s="265" t="s">
        <v>163</v>
      </c>
      <c r="E100" s="267">
        <v>352728</v>
      </c>
      <c r="F100" s="275">
        <v>43584</v>
      </c>
      <c r="G100" s="267" t="s">
        <v>74</v>
      </c>
      <c r="H100" s="355">
        <f t="shared" si="4"/>
        <v>4000</v>
      </c>
      <c r="I100" s="355">
        <f t="shared" si="5"/>
        <v>4600</v>
      </c>
      <c r="J100" s="356"/>
      <c r="K100" s="355"/>
      <c r="L100" s="356"/>
      <c r="M100" s="356"/>
      <c r="N100" s="355">
        <f t="shared" si="6"/>
        <v>1000</v>
      </c>
    </row>
    <row r="101" spans="1:14">
      <c r="A101" s="269"/>
      <c r="B101" s="267" t="s">
        <v>481</v>
      </c>
      <c r="C101" s="265" t="s">
        <v>516</v>
      </c>
      <c r="D101" s="265" t="s">
        <v>164</v>
      </c>
      <c r="E101" s="267">
        <v>352587</v>
      </c>
      <c r="F101" s="275">
        <v>43580</v>
      </c>
      <c r="G101" s="267" t="s">
        <v>74</v>
      </c>
      <c r="H101" s="355">
        <f t="shared" si="4"/>
        <v>4000</v>
      </c>
      <c r="I101" s="355">
        <f t="shared" si="5"/>
        <v>4600</v>
      </c>
      <c r="J101" s="356"/>
      <c r="K101" s="355"/>
      <c r="L101" s="356"/>
      <c r="M101" s="356"/>
      <c r="N101" s="355">
        <f t="shared" si="6"/>
        <v>1000</v>
      </c>
    </row>
    <row r="102" spans="1:14">
      <c r="A102" s="269"/>
      <c r="B102" s="267" t="s">
        <v>481</v>
      </c>
      <c r="C102" s="265" t="s">
        <v>516</v>
      </c>
      <c r="D102" s="265" t="s">
        <v>208</v>
      </c>
      <c r="E102" s="267">
        <v>352617</v>
      </c>
      <c r="F102" s="275">
        <v>43580</v>
      </c>
      <c r="G102" s="267" t="s">
        <v>74</v>
      </c>
      <c r="H102" s="355">
        <f t="shared" si="4"/>
        <v>4000</v>
      </c>
      <c r="I102" s="355">
        <f t="shared" si="5"/>
        <v>4600</v>
      </c>
      <c r="J102" s="356"/>
      <c r="K102" s="355"/>
      <c r="L102" s="356"/>
      <c r="M102" s="356"/>
      <c r="N102" s="355">
        <f t="shared" si="6"/>
        <v>1000</v>
      </c>
    </row>
    <row r="103" spans="1:14">
      <c r="A103" s="269"/>
      <c r="B103" s="267" t="s">
        <v>517</v>
      </c>
      <c r="C103" s="265" t="s">
        <v>609</v>
      </c>
      <c r="D103" s="265" t="s">
        <v>165</v>
      </c>
      <c r="E103" s="267">
        <v>352626</v>
      </c>
      <c r="F103" s="275">
        <v>43580</v>
      </c>
      <c r="G103" s="267" t="s">
        <v>74</v>
      </c>
      <c r="H103" s="355">
        <f t="shared" si="4"/>
        <v>4000</v>
      </c>
      <c r="I103" s="355">
        <f t="shared" si="5"/>
        <v>4600</v>
      </c>
      <c r="J103" s="356"/>
      <c r="K103" s="355"/>
      <c r="L103" s="356"/>
      <c r="M103" s="356"/>
      <c r="N103" s="355">
        <f t="shared" si="6"/>
        <v>1000</v>
      </c>
    </row>
    <row r="104" spans="1:14">
      <c r="A104" s="269"/>
      <c r="B104" s="267" t="s">
        <v>517</v>
      </c>
      <c r="C104" s="265" t="s">
        <v>518</v>
      </c>
      <c r="D104" s="265" t="s">
        <v>166</v>
      </c>
      <c r="E104" s="267">
        <v>352532</v>
      </c>
      <c r="F104" s="275">
        <v>43580</v>
      </c>
      <c r="G104" s="267" t="s">
        <v>74</v>
      </c>
      <c r="H104" s="355">
        <f t="shared" si="4"/>
        <v>4000</v>
      </c>
      <c r="I104" s="355">
        <f t="shared" si="5"/>
        <v>4600</v>
      </c>
      <c r="J104" s="356"/>
      <c r="K104" s="355"/>
      <c r="L104" s="356"/>
      <c r="M104" s="356"/>
      <c r="N104" s="355">
        <f t="shared" si="6"/>
        <v>1000</v>
      </c>
    </row>
    <row r="105" spans="1:14">
      <c r="A105" s="269"/>
      <c r="B105" s="267" t="s">
        <v>517</v>
      </c>
      <c r="C105" s="265" t="s">
        <v>518</v>
      </c>
      <c r="D105" s="265" t="s">
        <v>167</v>
      </c>
      <c r="E105" s="267">
        <v>352592</v>
      </c>
      <c r="F105" s="275">
        <v>43580</v>
      </c>
      <c r="G105" s="267" t="s">
        <v>74</v>
      </c>
      <c r="H105" s="355">
        <f t="shared" si="4"/>
        <v>4000</v>
      </c>
      <c r="I105" s="355">
        <f t="shared" si="5"/>
        <v>4600</v>
      </c>
      <c r="J105" s="356"/>
      <c r="K105" s="355"/>
      <c r="L105" s="356"/>
      <c r="M105" s="356"/>
      <c r="N105" s="355">
        <f t="shared" si="6"/>
        <v>1000</v>
      </c>
    </row>
    <row r="106" spans="1:14">
      <c r="A106" s="269"/>
      <c r="B106" s="267" t="s">
        <v>517</v>
      </c>
      <c r="C106" s="265" t="s">
        <v>518</v>
      </c>
      <c r="D106" s="265" t="s">
        <v>168</v>
      </c>
      <c r="E106" s="267">
        <v>352824</v>
      </c>
      <c r="F106" s="275">
        <v>43584</v>
      </c>
      <c r="G106" s="267" t="s">
        <v>74</v>
      </c>
      <c r="H106" s="355">
        <f t="shared" si="4"/>
        <v>4000</v>
      </c>
      <c r="I106" s="355">
        <f t="shared" si="5"/>
        <v>4600</v>
      </c>
      <c r="J106" s="356"/>
      <c r="K106" s="355"/>
      <c r="L106" s="356"/>
      <c r="M106" s="356"/>
      <c r="N106" s="355">
        <f t="shared" si="6"/>
        <v>1000</v>
      </c>
    </row>
    <row r="107" spans="1:14">
      <c r="A107" s="269"/>
      <c r="B107" s="267" t="s">
        <v>517</v>
      </c>
      <c r="C107" s="265" t="s">
        <v>518</v>
      </c>
      <c r="D107" s="265" t="s">
        <v>169</v>
      </c>
      <c r="E107" s="267">
        <v>352817</v>
      </c>
      <c r="F107" s="275">
        <v>43584</v>
      </c>
      <c r="G107" s="267" t="s">
        <v>74</v>
      </c>
      <c r="H107" s="355">
        <f t="shared" si="4"/>
        <v>4000</v>
      </c>
      <c r="I107" s="355">
        <f t="shared" si="5"/>
        <v>4600</v>
      </c>
      <c r="J107" s="356"/>
      <c r="K107" s="355"/>
      <c r="L107" s="356"/>
      <c r="M107" s="356"/>
      <c r="N107" s="355">
        <f t="shared" si="6"/>
        <v>1000</v>
      </c>
    </row>
    <row r="108" spans="1:14">
      <c r="A108" s="269"/>
      <c r="B108" s="267" t="s">
        <v>517</v>
      </c>
      <c r="C108" s="265" t="s">
        <v>518</v>
      </c>
      <c r="D108" s="265" t="s">
        <v>170</v>
      </c>
      <c r="E108" s="267">
        <v>352555</v>
      </c>
      <c r="F108" s="275">
        <v>43580</v>
      </c>
      <c r="G108" s="267" t="s">
        <v>74</v>
      </c>
      <c r="H108" s="355">
        <f t="shared" si="4"/>
        <v>4000</v>
      </c>
      <c r="I108" s="355">
        <f t="shared" si="5"/>
        <v>4600</v>
      </c>
      <c r="J108" s="356"/>
      <c r="K108" s="355"/>
      <c r="L108" s="356"/>
      <c r="M108" s="356"/>
      <c r="N108" s="355">
        <f t="shared" si="6"/>
        <v>1000</v>
      </c>
    </row>
    <row r="109" spans="1:14">
      <c r="A109" s="269"/>
      <c r="B109" s="267" t="s">
        <v>517</v>
      </c>
      <c r="C109" s="265" t="s">
        <v>518</v>
      </c>
      <c r="D109" s="265" t="s">
        <v>171</v>
      </c>
      <c r="E109" s="267">
        <v>352748</v>
      </c>
      <c r="F109" s="275">
        <v>43584</v>
      </c>
      <c r="G109" s="267" t="s">
        <v>74</v>
      </c>
      <c r="H109" s="355">
        <f t="shared" si="4"/>
        <v>4000</v>
      </c>
      <c r="I109" s="355">
        <f t="shared" si="5"/>
        <v>4600</v>
      </c>
      <c r="J109" s="356"/>
      <c r="K109" s="355"/>
      <c r="L109" s="356"/>
      <c r="M109" s="356"/>
      <c r="N109" s="355">
        <f t="shared" si="6"/>
        <v>1000</v>
      </c>
    </row>
    <row r="110" spans="1:14">
      <c r="A110" s="269"/>
      <c r="B110" s="267" t="s">
        <v>517</v>
      </c>
      <c r="C110" s="265" t="s">
        <v>518</v>
      </c>
      <c r="D110" s="265" t="s">
        <v>172</v>
      </c>
      <c r="E110" s="267">
        <v>352674</v>
      </c>
      <c r="F110" s="275">
        <v>43584</v>
      </c>
      <c r="G110" s="267" t="s">
        <v>74</v>
      </c>
      <c r="H110" s="355">
        <f t="shared" si="4"/>
        <v>4000</v>
      </c>
      <c r="I110" s="355">
        <f t="shared" si="5"/>
        <v>4600</v>
      </c>
      <c r="J110" s="356"/>
      <c r="K110" s="355"/>
      <c r="L110" s="356"/>
      <c r="M110" s="356"/>
      <c r="N110" s="355">
        <f t="shared" si="6"/>
        <v>1000</v>
      </c>
    </row>
    <row r="111" spans="1:14">
      <c r="A111" s="269"/>
      <c r="B111" s="267" t="s">
        <v>463</v>
      </c>
      <c r="C111" s="265" t="s">
        <v>519</v>
      </c>
      <c r="D111" s="265" t="s">
        <v>173</v>
      </c>
      <c r="E111" s="267">
        <v>352616</v>
      </c>
      <c r="F111" s="275">
        <v>43580</v>
      </c>
      <c r="G111" s="267" t="s">
        <v>74</v>
      </c>
      <c r="H111" s="355">
        <f t="shared" si="4"/>
        <v>4000</v>
      </c>
      <c r="I111" s="355">
        <f t="shared" si="5"/>
        <v>4600</v>
      </c>
      <c r="J111" s="356"/>
      <c r="K111" s="355"/>
      <c r="L111" s="356"/>
      <c r="M111" s="356"/>
      <c r="N111" s="355">
        <f t="shared" si="6"/>
        <v>1000</v>
      </c>
    </row>
    <row r="112" spans="1:14">
      <c r="A112" s="269"/>
      <c r="B112" s="267" t="s">
        <v>463</v>
      </c>
      <c r="C112" s="265" t="s">
        <v>505</v>
      </c>
      <c r="D112" s="265" t="s">
        <v>174</v>
      </c>
      <c r="E112" s="267">
        <v>346985</v>
      </c>
      <c r="F112" s="275">
        <v>43566</v>
      </c>
      <c r="G112" s="267" t="s">
        <v>74</v>
      </c>
      <c r="H112" s="355">
        <f t="shared" si="4"/>
        <v>4000</v>
      </c>
      <c r="I112" s="355">
        <f t="shared" si="5"/>
        <v>4600</v>
      </c>
      <c r="J112" s="356"/>
      <c r="K112" s="355"/>
      <c r="L112" s="356"/>
      <c r="M112" s="356"/>
      <c r="N112" s="355">
        <f t="shared" si="6"/>
        <v>1000</v>
      </c>
    </row>
    <row r="113" spans="1:14">
      <c r="A113" s="269"/>
      <c r="B113" s="267" t="s">
        <v>466</v>
      </c>
      <c r="C113" s="265" t="s">
        <v>610</v>
      </c>
      <c r="D113" s="265" t="s">
        <v>209</v>
      </c>
      <c r="E113" s="267">
        <v>352560</v>
      </c>
      <c r="F113" s="275">
        <v>43580</v>
      </c>
      <c r="G113" s="267" t="s">
        <v>74</v>
      </c>
      <c r="H113" s="355">
        <f t="shared" si="4"/>
        <v>4000</v>
      </c>
      <c r="I113" s="355">
        <f t="shared" si="5"/>
        <v>4600</v>
      </c>
      <c r="J113" s="356"/>
      <c r="K113" s="355"/>
      <c r="L113" s="356"/>
      <c r="M113" s="356"/>
      <c r="N113" s="355">
        <f t="shared" si="6"/>
        <v>1000</v>
      </c>
    </row>
    <row r="114" spans="1:14">
      <c r="A114" s="269"/>
      <c r="B114" s="267" t="s">
        <v>471</v>
      </c>
      <c r="C114" s="265" t="s">
        <v>520</v>
      </c>
      <c r="D114" s="265" t="s">
        <v>175</v>
      </c>
      <c r="E114" s="267">
        <v>352935</v>
      </c>
      <c r="F114" s="275">
        <v>43592</v>
      </c>
      <c r="G114" s="267" t="s">
        <v>74</v>
      </c>
      <c r="H114" s="355">
        <f t="shared" si="4"/>
        <v>4000</v>
      </c>
      <c r="I114" s="355">
        <f t="shared" si="5"/>
        <v>4600</v>
      </c>
      <c r="J114" s="356"/>
      <c r="K114" s="355"/>
      <c r="L114" s="356"/>
      <c r="M114" s="356"/>
      <c r="N114" s="355">
        <f t="shared" si="6"/>
        <v>1000</v>
      </c>
    </row>
    <row r="115" spans="1:14">
      <c r="A115" s="269"/>
      <c r="B115" s="267" t="s">
        <v>471</v>
      </c>
      <c r="C115" s="265" t="s">
        <v>520</v>
      </c>
      <c r="D115" s="265" t="s">
        <v>176</v>
      </c>
      <c r="E115" s="267">
        <v>352731</v>
      </c>
      <c r="F115" s="275">
        <v>43584</v>
      </c>
      <c r="G115" s="267" t="s">
        <v>74</v>
      </c>
      <c r="H115" s="355">
        <f t="shared" si="4"/>
        <v>4000</v>
      </c>
      <c r="I115" s="355">
        <f t="shared" si="5"/>
        <v>4600</v>
      </c>
      <c r="J115" s="356"/>
      <c r="K115" s="355"/>
      <c r="L115" s="356"/>
      <c r="M115" s="356"/>
      <c r="N115" s="355">
        <f t="shared" si="6"/>
        <v>1000</v>
      </c>
    </row>
    <row r="116" spans="1:14">
      <c r="A116" s="269"/>
      <c r="B116" s="267" t="s">
        <v>468</v>
      </c>
      <c r="C116" s="265" t="s">
        <v>492</v>
      </c>
      <c r="D116" s="265" t="s">
        <v>177</v>
      </c>
      <c r="E116" s="267">
        <v>352583</v>
      </c>
      <c r="F116" s="275">
        <v>43580</v>
      </c>
      <c r="G116" s="267" t="s">
        <v>74</v>
      </c>
      <c r="H116" s="355">
        <f t="shared" si="4"/>
        <v>4000</v>
      </c>
      <c r="I116" s="355">
        <f t="shared" si="5"/>
        <v>4600</v>
      </c>
      <c r="J116" s="356"/>
      <c r="K116" s="355"/>
      <c r="L116" s="356"/>
      <c r="M116" s="356"/>
      <c r="N116" s="355">
        <f t="shared" si="6"/>
        <v>1000</v>
      </c>
    </row>
    <row r="117" spans="1:14">
      <c r="A117" s="269"/>
      <c r="B117" s="267" t="s">
        <v>468</v>
      </c>
      <c r="C117" s="265" t="s">
        <v>492</v>
      </c>
      <c r="D117" s="265" t="s">
        <v>178</v>
      </c>
      <c r="E117" s="267">
        <v>352769</v>
      </c>
      <c r="F117" s="275">
        <v>43584</v>
      </c>
      <c r="G117" s="267" t="s">
        <v>74</v>
      </c>
      <c r="H117" s="355">
        <f t="shared" si="4"/>
        <v>4000</v>
      </c>
      <c r="I117" s="355">
        <f t="shared" si="5"/>
        <v>4600</v>
      </c>
      <c r="J117" s="356"/>
      <c r="K117" s="355"/>
      <c r="L117" s="356"/>
      <c r="M117" s="356"/>
      <c r="N117" s="355">
        <f t="shared" si="6"/>
        <v>1000</v>
      </c>
    </row>
    <row r="118" spans="1:14">
      <c r="A118" s="269"/>
      <c r="B118" s="267" t="s">
        <v>489</v>
      </c>
      <c r="C118" s="265" t="s">
        <v>611</v>
      </c>
      <c r="D118" s="265" t="s">
        <v>179</v>
      </c>
      <c r="E118" s="267">
        <v>352605</v>
      </c>
      <c r="F118" s="275">
        <v>43580</v>
      </c>
      <c r="G118" s="267" t="s">
        <v>74</v>
      </c>
      <c r="H118" s="355">
        <f t="shared" si="4"/>
        <v>4000</v>
      </c>
      <c r="I118" s="355">
        <f t="shared" si="5"/>
        <v>4600</v>
      </c>
      <c r="J118" s="356"/>
      <c r="K118" s="355"/>
      <c r="L118" s="356"/>
      <c r="M118" s="356"/>
      <c r="N118" s="355">
        <f t="shared" si="6"/>
        <v>1000</v>
      </c>
    </row>
    <row r="119" spans="1:14">
      <c r="A119" s="269"/>
      <c r="B119" s="267" t="s">
        <v>471</v>
      </c>
      <c r="C119" s="265" t="s">
        <v>521</v>
      </c>
      <c r="D119" s="265" t="s">
        <v>180</v>
      </c>
      <c r="E119" s="267">
        <v>352847</v>
      </c>
      <c r="F119" s="275">
        <v>43584</v>
      </c>
      <c r="G119" s="267" t="s">
        <v>74</v>
      </c>
      <c r="H119" s="355">
        <f t="shared" si="4"/>
        <v>4000</v>
      </c>
      <c r="I119" s="355">
        <f t="shared" si="5"/>
        <v>4600</v>
      </c>
      <c r="J119" s="356"/>
      <c r="K119" s="355"/>
      <c r="L119" s="356"/>
      <c r="M119" s="356"/>
      <c r="N119" s="355">
        <f t="shared" si="6"/>
        <v>1000</v>
      </c>
    </row>
    <row r="120" spans="1:14">
      <c r="A120" s="269"/>
      <c r="B120" s="267" t="s">
        <v>489</v>
      </c>
      <c r="C120" s="265" t="s">
        <v>501</v>
      </c>
      <c r="D120" s="265" t="s">
        <v>181</v>
      </c>
      <c r="E120" s="267">
        <v>352800</v>
      </c>
      <c r="F120" s="275">
        <v>43584</v>
      </c>
      <c r="G120" s="267" t="s">
        <v>74</v>
      </c>
      <c r="H120" s="355">
        <f t="shared" si="4"/>
        <v>4000</v>
      </c>
      <c r="I120" s="355">
        <f t="shared" si="5"/>
        <v>4600</v>
      </c>
      <c r="J120" s="356"/>
      <c r="K120" s="355"/>
      <c r="L120" s="356"/>
      <c r="M120" s="356"/>
      <c r="N120" s="355">
        <f t="shared" si="6"/>
        <v>1000</v>
      </c>
    </row>
    <row r="121" spans="1:14">
      <c r="A121" s="269"/>
      <c r="B121" s="267" t="s">
        <v>471</v>
      </c>
      <c r="C121" s="265" t="s">
        <v>502</v>
      </c>
      <c r="D121" s="265" t="s">
        <v>182</v>
      </c>
      <c r="E121" s="267">
        <v>352624</v>
      </c>
      <c r="F121" s="275">
        <v>43580</v>
      </c>
      <c r="G121" s="267" t="s">
        <v>74</v>
      </c>
      <c r="H121" s="355">
        <f t="shared" si="4"/>
        <v>4000</v>
      </c>
      <c r="I121" s="355">
        <f t="shared" si="5"/>
        <v>4600</v>
      </c>
      <c r="J121" s="356"/>
      <c r="K121" s="355"/>
      <c r="L121" s="356"/>
      <c r="M121" s="356"/>
      <c r="N121" s="355">
        <f t="shared" si="6"/>
        <v>1000</v>
      </c>
    </row>
    <row r="122" spans="1:14">
      <c r="A122" s="269"/>
      <c r="B122" s="267" t="s">
        <v>463</v>
      </c>
      <c r="C122" s="265" t="s">
        <v>473</v>
      </c>
      <c r="D122" s="265" t="s">
        <v>183</v>
      </c>
      <c r="E122" s="267">
        <v>352767</v>
      </c>
      <c r="F122" s="275">
        <v>43584</v>
      </c>
      <c r="G122" s="267" t="s">
        <v>74</v>
      </c>
      <c r="H122" s="355">
        <f t="shared" si="4"/>
        <v>4000</v>
      </c>
      <c r="I122" s="355">
        <f t="shared" si="5"/>
        <v>4600</v>
      </c>
      <c r="J122" s="356"/>
      <c r="K122" s="355"/>
      <c r="L122" s="356"/>
      <c r="M122" s="356"/>
      <c r="N122" s="355">
        <f t="shared" si="6"/>
        <v>1000</v>
      </c>
    </row>
    <row r="123" spans="1:14">
      <c r="A123" s="269"/>
      <c r="B123" s="267" t="s">
        <v>471</v>
      </c>
      <c r="C123" s="265" t="s">
        <v>474</v>
      </c>
      <c r="D123" s="265" t="s">
        <v>184</v>
      </c>
      <c r="E123" s="267">
        <v>352743</v>
      </c>
      <c r="F123" s="275">
        <v>43584</v>
      </c>
      <c r="G123" s="267" t="s">
        <v>74</v>
      </c>
      <c r="H123" s="355">
        <f t="shared" si="4"/>
        <v>4000</v>
      </c>
      <c r="I123" s="355">
        <f t="shared" si="5"/>
        <v>4600</v>
      </c>
      <c r="J123" s="356"/>
      <c r="K123" s="355"/>
      <c r="L123" s="356"/>
      <c r="M123" s="356"/>
      <c r="N123" s="355">
        <f t="shared" si="6"/>
        <v>1000</v>
      </c>
    </row>
    <row r="124" spans="1:14">
      <c r="A124" s="269"/>
      <c r="B124" s="267" t="s">
        <v>471</v>
      </c>
      <c r="C124" s="265" t="s">
        <v>612</v>
      </c>
      <c r="D124" s="265" t="s">
        <v>210</v>
      </c>
      <c r="E124" s="267">
        <v>352564</v>
      </c>
      <c r="F124" s="275">
        <v>43580</v>
      </c>
      <c r="G124" s="267" t="s">
        <v>74</v>
      </c>
      <c r="H124" s="355">
        <f t="shared" si="4"/>
        <v>4000</v>
      </c>
      <c r="I124" s="355">
        <f t="shared" si="5"/>
        <v>4600</v>
      </c>
      <c r="J124" s="356"/>
      <c r="K124" s="355"/>
      <c r="L124" s="356"/>
      <c r="M124" s="356"/>
      <c r="N124" s="355">
        <f t="shared" si="6"/>
        <v>1000</v>
      </c>
    </row>
    <row r="125" spans="1:14">
      <c r="A125" s="269"/>
      <c r="B125" s="267" t="s">
        <v>517</v>
      </c>
      <c r="C125" s="265" t="s">
        <v>522</v>
      </c>
      <c r="D125" s="265" t="s">
        <v>211</v>
      </c>
      <c r="E125" s="267">
        <v>352602</v>
      </c>
      <c r="F125" s="275">
        <v>43580</v>
      </c>
      <c r="G125" s="267" t="s">
        <v>74</v>
      </c>
      <c r="H125" s="355">
        <f t="shared" si="4"/>
        <v>4000</v>
      </c>
      <c r="I125" s="355">
        <f t="shared" si="5"/>
        <v>4600</v>
      </c>
      <c r="J125" s="356"/>
      <c r="K125" s="355"/>
      <c r="L125" s="356"/>
      <c r="M125" s="356"/>
      <c r="N125" s="355">
        <f t="shared" si="6"/>
        <v>1000</v>
      </c>
    </row>
    <row r="126" spans="1:14">
      <c r="A126" s="269"/>
      <c r="B126" s="267" t="s">
        <v>481</v>
      </c>
      <c r="C126" s="265" t="s">
        <v>516</v>
      </c>
      <c r="D126" s="265" t="s">
        <v>185</v>
      </c>
      <c r="E126" s="267">
        <v>352782</v>
      </c>
      <c r="F126" s="275">
        <v>43584</v>
      </c>
      <c r="G126" s="267" t="s">
        <v>74</v>
      </c>
      <c r="H126" s="355">
        <f t="shared" si="4"/>
        <v>4000</v>
      </c>
      <c r="I126" s="355">
        <f t="shared" si="5"/>
        <v>4600</v>
      </c>
      <c r="J126" s="356"/>
      <c r="K126" s="355"/>
      <c r="L126" s="356"/>
      <c r="M126" s="356"/>
      <c r="N126" s="355">
        <f t="shared" si="6"/>
        <v>1000</v>
      </c>
    </row>
    <row r="127" spans="1:14">
      <c r="A127" s="269"/>
      <c r="B127" s="267" t="s">
        <v>481</v>
      </c>
      <c r="C127" s="265" t="s">
        <v>516</v>
      </c>
      <c r="D127" s="265" t="s">
        <v>186</v>
      </c>
      <c r="E127" s="267">
        <v>352594</v>
      </c>
      <c r="F127" s="275">
        <v>43580</v>
      </c>
      <c r="G127" s="267" t="s">
        <v>74</v>
      </c>
      <c r="H127" s="355">
        <f t="shared" si="4"/>
        <v>4000</v>
      </c>
      <c r="I127" s="355">
        <f t="shared" si="5"/>
        <v>4600</v>
      </c>
      <c r="J127" s="356"/>
      <c r="K127" s="355"/>
      <c r="L127" s="356"/>
      <c r="M127" s="356"/>
      <c r="N127" s="355">
        <f t="shared" si="6"/>
        <v>1000</v>
      </c>
    </row>
    <row r="128" spans="1:14">
      <c r="A128" s="269"/>
      <c r="B128" s="267" t="s">
        <v>463</v>
      </c>
      <c r="C128" s="265" t="s">
        <v>519</v>
      </c>
      <c r="D128" s="265" t="s">
        <v>187</v>
      </c>
      <c r="E128" s="267">
        <v>352614</v>
      </c>
      <c r="F128" s="275">
        <v>43580</v>
      </c>
      <c r="G128" s="267" t="s">
        <v>74</v>
      </c>
      <c r="H128" s="355">
        <f t="shared" si="4"/>
        <v>4000</v>
      </c>
      <c r="I128" s="355">
        <f t="shared" si="5"/>
        <v>4600</v>
      </c>
      <c r="J128" s="356"/>
      <c r="K128" s="355"/>
      <c r="L128" s="356"/>
      <c r="M128" s="356"/>
      <c r="N128" s="355">
        <f t="shared" si="6"/>
        <v>1000</v>
      </c>
    </row>
    <row r="129" spans="1:14">
      <c r="A129" s="269"/>
      <c r="B129" s="267" t="s">
        <v>471</v>
      </c>
      <c r="C129" s="265" t="s">
        <v>520</v>
      </c>
      <c r="D129" s="265" t="s">
        <v>188</v>
      </c>
      <c r="E129" s="267">
        <v>352815</v>
      </c>
      <c r="F129" s="275">
        <v>43584</v>
      </c>
      <c r="G129" s="267" t="s">
        <v>74</v>
      </c>
      <c r="H129" s="355">
        <f t="shared" si="4"/>
        <v>4000</v>
      </c>
      <c r="I129" s="355">
        <f t="shared" si="5"/>
        <v>4600</v>
      </c>
      <c r="J129" s="356"/>
      <c r="K129" s="355"/>
      <c r="L129" s="356"/>
      <c r="M129" s="356"/>
      <c r="N129" s="355">
        <f t="shared" si="6"/>
        <v>1000</v>
      </c>
    </row>
    <row r="130" spans="1:14">
      <c r="A130" s="269"/>
      <c r="B130" s="267" t="s">
        <v>466</v>
      </c>
      <c r="C130" s="265" t="s">
        <v>613</v>
      </c>
      <c r="D130" s="265" t="s">
        <v>189</v>
      </c>
      <c r="E130" s="267">
        <v>352559</v>
      </c>
      <c r="F130" s="275">
        <v>43580</v>
      </c>
      <c r="G130" s="267" t="s">
        <v>74</v>
      </c>
      <c r="H130" s="355">
        <f t="shared" ref="H130:H190" si="7">IF(D130&gt;0,4000,"")</f>
        <v>4000</v>
      </c>
      <c r="I130" s="355">
        <f t="shared" ref="I130:I190" si="8">IF(F130&gt;0,IF(J130="",4600,""),"")</f>
        <v>4600</v>
      </c>
      <c r="J130" s="356"/>
      <c r="K130" s="355"/>
      <c r="L130" s="356"/>
      <c r="M130" s="356"/>
      <c r="N130" s="355">
        <f t="shared" si="6"/>
        <v>1000</v>
      </c>
    </row>
    <row r="131" spans="1:14">
      <c r="A131" s="269"/>
      <c r="B131" s="267" t="s">
        <v>466</v>
      </c>
      <c r="C131" s="265" t="s">
        <v>613</v>
      </c>
      <c r="D131" s="265" t="s">
        <v>190</v>
      </c>
      <c r="E131" s="267">
        <v>352625</v>
      </c>
      <c r="F131" s="275">
        <v>43580</v>
      </c>
      <c r="G131" s="267" t="s">
        <v>74</v>
      </c>
      <c r="H131" s="355">
        <f t="shared" si="7"/>
        <v>4000</v>
      </c>
      <c r="I131" s="355">
        <f t="shared" si="8"/>
        <v>4600</v>
      </c>
      <c r="J131" s="356"/>
      <c r="K131" s="355"/>
      <c r="L131" s="356"/>
      <c r="M131" s="356"/>
      <c r="N131" s="355">
        <f t="shared" si="6"/>
        <v>1000</v>
      </c>
    </row>
    <row r="132" spans="1:14">
      <c r="A132" s="269"/>
      <c r="B132" s="267" t="s">
        <v>475</v>
      </c>
      <c r="C132" s="265" t="s">
        <v>497</v>
      </c>
      <c r="D132" s="265" t="s">
        <v>220</v>
      </c>
      <c r="E132" s="267">
        <v>352667</v>
      </c>
      <c r="F132" s="275">
        <v>43582</v>
      </c>
      <c r="G132" s="267" t="s">
        <v>74</v>
      </c>
      <c r="H132" s="355">
        <f t="shared" si="7"/>
        <v>4000</v>
      </c>
      <c r="I132" s="355">
        <f t="shared" si="8"/>
        <v>4600</v>
      </c>
      <c r="J132" s="356"/>
      <c r="K132" s="355"/>
      <c r="L132" s="356"/>
      <c r="M132" s="356"/>
      <c r="N132" s="355">
        <f t="shared" ref="N132:N192" si="9">IF(C132&gt;0,1000,"")</f>
        <v>1000</v>
      </c>
    </row>
    <row r="133" spans="1:14">
      <c r="A133" s="269"/>
      <c r="B133" s="267" t="s">
        <v>471</v>
      </c>
      <c r="C133" s="265" t="s">
        <v>500</v>
      </c>
      <c r="D133" s="265" t="s">
        <v>191</v>
      </c>
      <c r="E133" s="267">
        <v>352730</v>
      </c>
      <c r="F133" s="275">
        <v>43584</v>
      </c>
      <c r="G133" s="267" t="s">
        <v>74</v>
      </c>
      <c r="H133" s="355">
        <f t="shared" si="7"/>
        <v>4000</v>
      </c>
      <c r="I133" s="355">
        <f t="shared" si="8"/>
        <v>4600</v>
      </c>
      <c r="J133" s="356"/>
      <c r="K133" s="355"/>
      <c r="L133" s="356"/>
      <c r="M133" s="356"/>
      <c r="N133" s="355">
        <f t="shared" si="9"/>
        <v>1000</v>
      </c>
    </row>
    <row r="134" spans="1:14">
      <c r="A134" s="269"/>
      <c r="B134" s="267" t="s">
        <v>614</v>
      </c>
      <c r="C134" s="265" t="s">
        <v>615</v>
      </c>
      <c r="D134" s="265" t="s">
        <v>192</v>
      </c>
      <c r="E134" s="267">
        <v>352781</v>
      </c>
      <c r="F134" s="275">
        <v>43584</v>
      </c>
      <c r="G134" s="267" t="s">
        <v>74</v>
      </c>
      <c r="H134" s="355">
        <f t="shared" si="7"/>
        <v>4000</v>
      </c>
      <c r="I134" s="355">
        <f t="shared" si="8"/>
        <v>4600</v>
      </c>
      <c r="J134" s="356"/>
      <c r="K134" s="355"/>
      <c r="L134" s="356"/>
      <c r="M134" s="356"/>
      <c r="N134" s="355">
        <f t="shared" si="9"/>
        <v>1000</v>
      </c>
    </row>
    <row r="135" spans="1:14">
      <c r="A135" s="269"/>
      <c r="B135" s="267" t="s">
        <v>471</v>
      </c>
      <c r="C135" s="265" t="s">
        <v>474</v>
      </c>
      <c r="D135" s="265" t="s">
        <v>193</v>
      </c>
      <c r="E135" s="267">
        <v>352611</v>
      </c>
      <c r="F135" s="275">
        <v>43580</v>
      </c>
      <c r="G135" s="267" t="s">
        <v>74</v>
      </c>
      <c r="H135" s="355">
        <f t="shared" si="7"/>
        <v>4000</v>
      </c>
      <c r="I135" s="355">
        <f t="shared" si="8"/>
        <v>4600</v>
      </c>
      <c r="J135" s="356"/>
      <c r="K135" s="355"/>
      <c r="L135" s="356"/>
      <c r="M135" s="356"/>
      <c r="N135" s="355">
        <f t="shared" si="9"/>
        <v>1000</v>
      </c>
    </row>
    <row r="136" spans="1:14">
      <c r="A136" s="269"/>
      <c r="B136" s="267" t="s">
        <v>517</v>
      </c>
      <c r="C136" s="265" t="s">
        <v>518</v>
      </c>
      <c r="D136" s="265" t="s">
        <v>194</v>
      </c>
      <c r="E136" s="267">
        <v>352612</v>
      </c>
      <c r="F136" s="275">
        <v>43580</v>
      </c>
      <c r="G136" s="267" t="s">
        <v>74</v>
      </c>
      <c r="H136" s="355">
        <f t="shared" si="7"/>
        <v>4000</v>
      </c>
      <c r="I136" s="355">
        <f t="shared" si="8"/>
        <v>4600</v>
      </c>
      <c r="J136" s="356"/>
      <c r="K136" s="355"/>
      <c r="L136" s="356"/>
      <c r="M136" s="356"/>
      <c r="N136" s="355">
        <f t="shared" si="9"/>
        <v>1000</v>
      </c>
    </row>
    <row r="137" spans="1:14">
      <c r="A137" s="269"/>
      <c r="B137" s="267" t="s">
        <v>463</v>
      </c>
      <c r="C137" s="265" t="s">
        <v>616</v>
      </c>
      <c r="D137" s="265" t="s">
        <v>212</v>
      </c>
      <c r="E137" s="267">
        <v>352547</v>
      </c>
      <c r="F137" s="275">
        <v>43580</v>
      </c>
      <c r="G137" s="267" t="s">
        <v>74</v>
      </c>
      <c r="H137" s="355">
        <f t="shared" si="7"/>
        <v>4000</v>
      </c>
      <c r="I137" s="355">
        <f t="shared" si="8"/>
        <v>4600</v>
      </c>
      <c r="J137" s="356"/>
      <c r="K137" s="355"/>
      <c r="L137" s="356"/>
      <c r="M137" s="356"/>
      <c r="N137" s="355">
        <f t="shared" si="9"/>
        <v>1000</v>
      </c>
    </row>
    <row r="138" spans="1:14">
      <c r="A138" s="269"/>
      <c r="B138" s="267" t="s">
        <v>471</v>
      </c>
      <c r="C138" s="265" t="s">
        <v>493</v>
      </c>
      <c r="D138" s="265" t="s">
        <v>195</v>
      </c>
      <c r="E138" s="267">
        <v>352859</v>
      </c>
      <c r="F138" s="275">
        <v>43584</v>
      </c>
      <c r="G138" s="267" t="s">
        <v>74</v>
      </c>
      <c r="H138" s="355">
        <f t="shared" si="7"/>
        <v>4000</v>
      </c>
      <c r="I138" s="355">
        <f t="shared" si="8"/>
        <v>4600</v>
      </c>
      <c r="J138" s="356"/>
      <c r="K138" s="355"/>
      <c r="L138" s="356"/>
      <c r="M138" s="356"/>
      <c r="N138" s="355">
        <f t="shared" si="9"/>
        <v>1000</v>
      </c>
    </row>
    <row r="139" spans="1:14">
      <c r="A139" s="269"/>
      <c r="B139" s="267" t="s">
        <v>466</v>
      </c>
      <c r="C139" s="265" t="s">
        <v>467</v>
      </c>
      <c r="D139" s="265" t="s">
        <v>196</v>
      </c>
      <c r="E139" s="267">
        <v>352593</v>
      </c>
      <c r="F139" s="275">
        <v>43580</v>
      </c>
      <c r="G139" s="267" t="s">
        <v>74</v>
      </c>
      <c r="H139" s="355">
        <f t="shared" si="7"/>
        <v>4000</v>
      </c>
      <c r="I139" s="355">
        <f t="shared" si="8"/>
        <v>4600</v>
      </c>
      <c r="J139" s="356"/>
      <c r="K139" s="355"/>
      <c r="L139" s="356"/>
      <c r="M139" s="356"/>
      <c r="N139" s="355">
        <f t="shared" si="9"/>
        <v>1000</v>
      </c>
    </row>
    <row r="140" spans="1:14">
      <c r="A140" s="269"/>
      <c r="B140" s="267" t="s">
        <v>471</v>
      </c>
      <c r="C140" s="265" t="s">
        <v>474</v>
      </c>
      <c r="D140" s="265" t="s">
        <v>221</v>
      </c>
      <c r="E140" s="267">
        <v>352610</v>
      </c>
      <c r="F140" s="275">
        <v>43580</v>
      </c>
      <c r="G140" s="267" t="s">
        <v>74</v>
      </c>
      <c r="H140" s="355">
        <f t="shared" si="7"/>
        <v>4000</v>
      </c>
      <c r="I140" s="355">
        <f t="shared" si="8"/>
        <v>4600</v>
      </c>
      <c r="J140" s="356"/>
      <c r="K140" s="355"/>
      <c r="L140" s="356"/>
      <c r="M140" s="356"/>
      <c r="N140" s="355">
        <f t="shared" si="9"/>
        <v>1000</v>
      </c>
    </row>
    <row r="141" spans="1:14">
      <c r="A141" s="269"/>
      <c r="B141" s="267"/>
      <c r="C141" s="265"/>
      <c r="D141" s="265"/>
      <c r="E141" s="267"/>
      <c r="F141" s="275"/>
      <c r="G141" s="267"/>
      <c r="H141" s="355" t="str">
        <f t="shared" si="7"/>
        <v/>
      </c>
      <c r="I141" s="355" t="str">
        <f t="shared" si="8"/>
        <v/>
      </c>
      <c r="J141" s="356"/>
      <c r="K141" s="355" t="str">
        <f t="shared" ref="K141:K150" si="10">IF(F141&gt;0,IF(M141="",10000,""),"")</f>
        <v/>
      </c>
      <c r="L141" s="356"/>
      <c r="M141" s="356"/>
      <c r="N141" s="355" t="str">
        <f t="shared" si="9"/>
        <v/>
      </c>
    </row>
    <row r="142" spans="1:14">
      <c r="A142" s="269" t="s">
        <v>454</v>
      </c>
      <c r="B142" s="267" t="s">
        <v>468</v>
      </c>
      <c r="C142" s="265" t="s">
        <v>469</v>
      </c>
      <c r="D142" s="265" t="s">
        <v>100</v>
      </c>
      <c r="E142" s="267"/>
      <c r="F142" s="275"/>
      <c r="G142" s="267" t="s">
        <v>77</v>
      </c>
      <c r="H142" s="355">
        <f t="shared" si="7"/>
        <v>4000</v>
      </c>
      <c r="I142" s="355" t="str">
        <f t="shared" si="8"/>
        <v/>
      </c>
      <c r="J142" s="356"/>
      <c r="K142" s="355" t="str">
        <f t="shared" si="10"/>
        <v/>
      </c>
      <c r="L142" s="356"/>
      <c r="M142" s="356"/>
      <c r="N142" s="355">
        <f t="shared" si="9"/>
        <v>1000</v>
      </c>
    </row>
    <row r="143" spans="1:14">
      <c r="A143" s="269"/>
      <c r="B143" s="267" t="s">
        <v>511</v>
      </c>
      <c r="C143" s="265" t="s">
        <v>524</v>
      </c>
      <c r="D143" s="265" t="s">
        <v>101</v>
      </c>
      <c r="E143" s="267"/>
      <c r="F143" s="275"/>
      <c r="G143" s="267" t="s">
        <v>77</v>
      </c>
      <c r="H143" s="355">
        <f t="shared" si="7"/>
        <v>4000</v>
      </c>
      <c r="I143" s="355" t="str">
        <f t="shared" si="8"/>
        <v/>
      </c>
      <c r="J143" s="356"/>
      <c r="K143" s="355" t="str">
        <f t="shared" si="10"/>
        <v/>
      </c>
      <c r="L143" s="356"/>
      <c r="M143" s="356"/>
      <c r="N143" s="355">
        <f t="shared" si="9"/>
        <v>1000</v>
      </c>
    </row>
    <row r="144" spans="1:14">
      <c r="A144" s="269"/>
      <c r="B144" s="267" t="s">
        <v>463</v>
      </c>
      <c r="C144" s="265" t="s">
        <v>487</v>
      </c>
      <c r="D144" s="265" t="s">
        <v>102</v>
      </c>
      <c r="E144" s="267"/>
      <c r="F144" s="275"/>
      <c r="G144" s="267" t="s">
        <v>77</v>
      </c>
      <c r="H144" s="355">
        <f t="shared" si="7"/>
        <v>4000</v>
      </c>
      <c r="I144" s="355" t="str">
        <f t="shared" si="8"/>
        <v/>
      </c>
      <c r="J144" s="356"/>
      <c r="K144" s="355" t="str">
        <f t="shared" si="10"/>
        <v/>
      </c>
      <c r="L144" s="356"/>
      <c r="M144" s="356"/>
      <c r="N144" s="355">
        <f t="shared" si="9"/>
        <v>1000</v>
      </c>
    </row>
    <row r="145" spans="1:14">
      <c r="A145" s="269"/>
      <c r="B145" s="267" t="s">
        <v>463</v>
      </c>
      <c r="C145" s="265" t="s">
        <v>488</v>
      </c>
      <c r="D145" s="265" t="s">
        <v>103</v>
      </c>
      <c r="E145" s="267"/>
      <c r="F145" s="275"/>
      <c r="G145" s="267" t="s">
        <v>77</v>
      </c>
      <c r="H145" s="355">
        <f t="shared" si="7"/>
        <v>4000</v>
      </c>
      <c r="I145" s="355" t="str">
        <f t="shared" si="8"/>
        <v/>
      </c>
      <c r="J145" s="356"/>
      <c r="K145" s="355" t="str">
        <f t="shared" si="10"/>
        <v/>
      </c>
      <c r="L145" s="356"/>
      <c r="M145" s="356"/>
      <c r="N145" s="355">
        <f t="shared" si="9"/>
        <v>1000</v>
      </c>
    </row>
    <row r="146" spans="1:14">
      <c r="A146" s="269"/>
      <c r="B146" s="267"/>
      <c r="C146" s="265"/>
      <c r="D146" s="265"/>
      <c r="E146" s="267"/>
      <c r="F146" s="275"/>
      <c r="G146" s="267"/>
      <c r="H146" s="355" t="str">
        <f t="shared" si="7"/>
        <v/>
      </c>
      <c r="I146" s="355" t="str">
        <f t="shared" si="8"/>
        <v/>
      </c>
      <c r="J146" s="356"/>
      <c r="K146" s="355" t="str">
        <f t="shared" si="10"/>
        <v/>
      </c>
      <c r="L146" s="356"/>
      <c r="M146" s="356"/>
      <c r="N146" s="355" t="str">
        <f t="shared" si="9"/>
        <v/>
      </c>
    </row>
    <row r="147" spans="1:14">
      <c r="A147" s="269" t="s">
        <v>455</v>
      </c>
      <c r="B147" s="267" t="s">
        <v>471</v>
      </c>
      <c r="C147" s="265" t="s">
        <v>525</v>
      </c>
      <c r="D147" s="265" t="s">
        <v>225</v>
      </c>
      <c r="E147" s="267"/>
      <c r="F147" s="275"/>
      <c r="G147" s="267" t="s">
        <v>77</v>
      </c>
      <c r="H147" s="355">
        <f t="shared" si="7"/>
        <v>4000</v>
      </c>
      <c r="I147" s="355" t="str">
        <f t="shared" si="8"/>
        <v/>
      </c>
      <c r="J147" s="356"/>
      <c r="K147" s="355" t="str">
        <f t="shared" si="10"/>
        <v/>
      </c>
      <c r="L147" s="356"/>
      <c r="M147" s="356"/>
      <c r="N147" s="355">
        <f t="shared" si="9"/>
        <v>1000</v>
      </c>
    </row>
    <row r="148" spans="1:14">
      <c r="A148" s="269" t="s">
        <v>448</v>
      </c>
      <c r="B148" s="267" t="s">
        <v>463</v>
      </c>
      <c r="C148" s="265" t="s">
        <v>526</v>
      </c>
      <c r="D148" s="265" t="s">
        <v>226</v>
      </c>
      <c r="E148" s="267"/>
      <c r="F148" s="275"/>
      <c r="G148" s="267" t="s">
        <v>77</v>
      </c>
      <c r="H148" s="355">
        <f t="shared" si="7"/>
        <v>4000</v>
      </c>
      <c r="I148" s="355" t="str">
        <f t="shared" si="8"/>
        <v/>
      </c>
      <c r="J148" s="356"/>
      <c r="K148" s="355" t="str">
        <f t="shared" si="10"/>
        <v/>
      </c>
      <c r="L148" s="356"/>
      <c r="M148" s="356"/>
      <c r="N148" s="355">
        <f t="shared" si="9"/>
        <v>1000</v>
      </c>
    </row>
    <row r="149" spans="1:14">
      <c r="A149" s="269"/>
      <c r="B149" s="267"/>
      <c r="C149" s="265"/>
      <c r="D149" s="265"/>
      <c r="E149" s="267"/>
      <c r="F149" s="275"/>
      <c r="G149" s="267"/>
      <c r="H149" s="355" t="str">
        <f t="shared" si="7"/>
        <v/>
      </c>
      <c r="I149" s="355" t="str">
        <f t="shared" si="8"/>
        <v/>
      </c>
      <c r="J149" s="356"/>
      <c r="K149" s="355" t="str">
        <f t="shared" si="10"/>
        <v/>
      </c>
      <c r="L149" s="356"/>
      <c r="M149" s="356"/>
      <c r="N149" s="355" t="str">
        <f t="shared" si="9"/>
        <v/>
      </c>
    </row>
    <row r="150" spans="1:14">
      <c r="A150" s="269"/>
      <c r="B150" s="267"/>
      <c r="C150" s="265"/>
      <c r="D150" s="265"/>
      <c r="E150" s="267"/>
      <c r="F150" s="275"/>
      <c r="G150" s="267"/>
      <c r="H150" s="355" t="str">
        <f t="shared" si="7"/>
        <v/>
      </c>
      <c r="I150" s="355" t="str">
        <f t="shared" si="8"/>
        <v/>
      </c>
      <c r="J150" s="356"/>
      <c r="K150" s="355" t="str">
        <f t="shared" si="10"/>
        <v/>
      </c>
      <c r="L150" s="356"/>
      <c r="M150" s="356"/>
      <c r="N150" s="355" t="str">
        <f t="shared" si="9"/>
        <v/>
      </c>
    </row>
    <row r="151" spans="1:14">
      <c r="A151" s="269" t="s">
        <v>456</v>
      </c>
      <c r="B151" s="267" t="s">
        <v>528</v>
      </c>
      <c r="C151" s="265" t="s">
        <v>529</v>
      </c>
      <c r="D151" s="265" t="s">
        <v>228</v>
      </c>
      <c r="E151" s="267">
        <v>353427</v>
      </c>
      <c r="F151" s="275">
        <v>43606</v>
      </c>
      <c r="G151" s="267" t="s">
        <v>74</v>
      </c>
      <c r="H151" s="355">
        <f t="shared" si="7"/>
        <v>4000</v>
      </c>
      <c r="I151" s="355">
        <f t="shared" si="8"/>
        <v>4600</v>
      </c>
      <c r="J151" s="356"/>
      <c r="K151" s="355"/>
      <c r="L151" s="356"/>
      <c r="M151" s="356"/>
      <c r="N151" s="355">
        <f t="shared" si="9"/>
        <v>1000</v>
      </c>
    </row>
    <row r="152" spans="1:14">
      <c r="A152" s="269"/>
      <c r="B152" s="267" t="s">
        <v>485</v>
      </c>
      <c r="C152" s="265" t="s">
        <v>486</v>
      </c>
      <c r="D152" s="265" t="s">
        <v>229</v>
      </c>
      <c r="E152" s="267">
        <v>353542</v>
      </c>
      <c r="F152" s="275">
        <v>43606</v>
      </c>
      <c r="G152" s="267" t="s">
        <v>74</v>
      </c>
      <c r="H152" s="355">
        <f t="shared" si="7"/>
        <v>4000</v>
      </c>
      <c r="I152" s="355">
        <f t="shared" si="8"/>
        <v>4600</v>
      </c>
      <c r="J152" s="356"/>
      <c r="K152" s="355"/>
      <c r="L152" s="356"/>
      <c r="M152" s="356"/>
      <c r="N152" s="355">
        <f t="shared" si="9"/>
        <v>1000</v>
      </c>
    </row>
    <row r="153" spans="1:14">
      <c r="A153" s="269"/>
      <c r="B153" s="267" t="s">
        <v>463</v>
      </c>
      <c r="C153" s="265" t="s">
        <v>519</v>
      </c>
      <c r="D153" s="265" t="s">
        <v>230</v>
      </c>
      <c r="E153" s="267">
        <v>353377</v>
      </c>
      <c r="F153" s="275">
        <v>43605</v>
      </c>
      <c r="G153" s="267" t="s">
        <v>74</v>
      </c>
      <c r="H153" s="355">
        <f t="shared" si="7"/>
        <v>4000</v>
      </c>
      <c r="I153" s="355">
        <f t="shared" si="8"/>
        <v>4600</v>
      </c>
      <c r="J153" s="356"/>
      <c r="K153" s="355"/>
      <c r="L153" s="356"/>
      <c r="M153" s="356"/>
      <c r="N153" s="355">
        <f t="shared" si="9"/>
        <v>1000</v>
      </c>
    </row>
    <row r="154" spans="1:14">
      <c r="A154" s="269"/>
      <c r="B154" s="267" t="s">
        <v>489</v>
      </c>
      <c r="C154" s="265" t="s">
        <v>530</v>
      </c>
      <c r="D154" s="265" t="s">
        <v>348</v>
      </c>
      <c r="E154" s="267">
        <v>353382</v>
      </c>
      <c r="F154" s="275">
        <v>43605</v>
      </c>
      <c r="G154" s="267" t="s">
        <v>74</v>
      </c>
      <c r="H154" s="355">
        <f t="shared" si="7"/>
        <v>4000</v>
      </c>
      <c r="I154" s="355">
        <f t="shared" si="8"/>
        <v>4600</v>
      </c>
      <c r="J154" s="356"/>
      <c r="K154" s="355"/>
      <c r="L154" s="356"/>
      <c r="M154" s="356"/>
      <c r="N154" s="355">
        <f t="shared" si="9"/>
        <v>1000</v>
      </c>
    </row>
    <row r="155" spans="1:14">
      <c r="A155" s="269"/>
      <c r="B155" s="267" t="s">
        <v>489</v>
      </c>
      <c r="C155" s="265" t="s">
        <v>490</v>
      </c>
      <c r="D155" s="265" t="s">
        <v>349</v>
      </c>
      <c r="E155" s="267">
        <v>353295</v>
      </c>
      <c r="F155" s="275">
        <v>43603</v>
      </c>
      <c r="G155" s="267" t="s">
        <v>74</v>
      </c>
      <c r="H155" s="355">
        <f t="shared" si="7"/>
        <v>4000</v>
      </c>
      <c r="I155" s="355">
        <f t="shared" si="8"/>
        <v>4600</v>
      </c>
      <c r="J155" s="356"/>
      <c r="K155" s="355"/>
      <c r="L155" s="356"/>
      <c r="M155" s="356"/>
      <c r="N155" s="355">
        <f t="shared" si="9"/>
        <v>1000</v>
      </c>
    </row>
    <row r="156" spans="1:14">
      <c r="A156" s="269"/>
      <c r="B156" s="267" t="s">
        <v>489</v>
      </c>
      <c r="C156" s="265" t="s">
        <v>490</v>
      </c>
      <c r="D156" s="265" t="s">
        <v>350</v>
      </c>
      <c r="E156" s="267">
        <v>353394</v>
      </c>
      <c r="F156" s="275">
        <v>43605</v>
      </c>
      <c r="G156" s="267" t="s">
        <v>74</v>
      </c>
      <c r="H156" s="355">
        <f t="shared" si="7"/>
        <v>4000</v>
      </c>
      <c r="I156" s="355">
        <f t="shared" si="8"/>
        <v>4600</v>
      </c>
      <c r="J156" s="356"/>
      <c r="K156" s="355"/>
      <c r="L156" s="356"/>
      <c r="M156" s="356"/>
      <c r="N156" s="355">
        <f t="shared" si="9"/>
        <v>1000</v>
      </c>
    </row>
    <row r="157" spans="1:14">
      <c r="A157" s="269"/>
      <c r="B157" s="267" t="s">
        <v>489</v>
      </c>
      <c r="C157" s="265" t="s">
        <v>490</v>
      </c>
      <c r="D157" s="265" t="s">
        <v>351</v>
      </c>
      <c r="E157" s="267">
        <v>353409</v>
      </c>
      <c r="F157" s="275">
        <v>43605</v>
      </c>
      <c r="G157" s="267" t="s">
        <v>74</v>
      </c>
      <c r="H157" s="355">
        <f t="shared" si="7"/>
        <v>4000</v>
      </c>
      <c r="I157" s="355">
        <f t="shared" si="8"/>
        <v>4600</v>
      </c>
      <c r="J157" s="356"/>
      <c r="K157" s="355"/>
      <c r="L157" s="356"/>
      <c r="M157" s="356"/>
      <c r="N157" s="355">
        <f t="shared" si="9"/>
        <v>1000</v>
      </c>
    </row>
    <row r="158" spans="1:14">
      <c r="A158" s="269"/>
      <c r="B158" s="267" t="s">
        <v>489</v>
      </c>
      <c r="C158" s="265" t="s">
        <v>490</v>
      </c>
      <c r="D158" s="265" t="s">
        <v>352</v>
      </c>
      <c r="E158" s="267">
        <v>353312</v>
      </c>
      <c r="F158" s="275">
        <v>43603</v>
      </c>
      <c r="G158" s="267" t="s">
        <v>74</v>
      </c>
      <c r="H158" s="355">
        <f t="shared" si="7"/>
        <v>4000</v>
      </c>
      <c r="I158" s="355">
        <f t="shared" si="8"/>
        <v>4600</v>
      </c>
      <c r="J158" s="356"/>
      <c r="K158" s="355"/>
      <c r="L158" s="356"/>
      <c r="M158" s="356"/>
      <c r="N158" s="355">
        <f t="shared" si="9"/>
        <v>1000</v>
      </c>
    </row>
    <row r="159" spans="1:14">
      <c r="A159" s="269"/>
      <c r="B159" s="267" t="s">
        <v>489</v>
      </c>
      <c r="C159" s="265" t="s">
        <v>490</v>
      </c>
      <c r="D159" s="265" t="s">
        <v>353</v>
      </c>
      <c r="E159" s="267">
        <v>353291</v>
      </c>
      <c r="F159" s="275">
        <v>43603</v>
      </c>
      <c r="G159" s="267" t="s">
        <v>74</v>
      </c>
      <c r="H159" s="355">
        <f t="shared" si="7"/>
        <v>4000</v>
      </c>
      <c r="I159" s="355">
        <f t="shared" si="8"/>
        <v>4600</v>
      </c>
      <c r="J159" s="356"/>
      <c r="K159" s="355"/>
      <c r="L159" s="356"/>
      <c r="M159" s="356"/>
      <c r="N159" s="355">
        <f t="shared" si="9"/>
        <v>1000</v>
      </c>
    </row>
    <row r="160" spans="1:14">
      <c r="A160" s="269"/>
      <c r="B160" s="267" t="s">
        <v>489</v>
      </c>
      <c r="C160" s="265" t="s">
        <v>491</v>
      </c>
      <c r="D160" s="265" t="s">
        <v>354</v>
      </c>
      <c r="E160" s="267">
        <v>353223</v>
      </c>
      <c r="F160" s="275">
        <v>43602</v>
      </c>
      <c r="G160" s="267" t="s">
        <v>74</v>
      </c>
      <c r="H160" s="355">
        <f t="shared" si="7"/>
        <v>4000</v>
      </c>
      <c r="I160" s="355">
        <f t="shared" si="8"/>
        <v>4600</v>
      </c>
      <c r="J160" s="356"/>
      <c r="K160" s="355"/>
      <c r="L160" s="356"/>
      <c r="M160" s="356"/>
      <c r="N160" s="355">
        <f t="shared" si="9"/>
        <v>1000</v>
      </c>
    </row>
    <row r="161" spans="1:14">
      <c r="A161" s="269"/>
      <c r="B161" s="267" t="s">
        <v>489</v>
      </c>
      <c r="C161" s="265" t="s">
        <v>490</v>
      </c>
      <c r="D161" s="265" t="s">
        <v>355</v>
      </c>
      <c r="E161" s="267">
        <v>353363</v>
      </c>
      <c r="F161" s="275">
        <v>43605</v>
      </c>
      <c r="G161" s="267" t="s">
        <v>74</v>
      </c>
      <c r="H161" s="355">
        <f t="shared" si="7"/>
        <v>4000</v>
      </c>
      <c r="I161" s="355">
        <f t="shared" si="8"/>
        <v>4600</v>
      </c>
      <c r="J161" s="356"/>
      <c r="K161" s="355"/>
      <c r="L161" s="356"/>
      <c r="M161" s="356"/>
      <c r="N161" s="355">
        <f t="shared" si="9"/>
        <v>1000</v>
      </c>
    </row>
    <row r="162" spans="1:14">
      <c r="A162" s="269"/>
      <c r="B162" s="267" t="s">
        <v>489</v>
      </c>
      <c r="C162" s="265" t="s">
        <v>490</v>
      </c>
      <c r="D162" s="265" t="s">
        <v>356</v>
      </c>
      <c r="E162" s="267">
        <v>353369</v>
      </c>
      <c r="F162" s="275">
        <v>43605</v>
      </c>
      <c r="G162" s="267" t="s">
        <v>74</v>
      </c>
      <c r="H162" s="355">
        <f t="shared" si="7"/>
        <v>4000</v>
      </c>
      <c r="I162" s="355">
        <f t="shared" si="8"/>
        <v>4600</v>
      </c>
      <c r="J162" s="356"/>
      <c r="K162" s="355"/>
      <c r="L162" s="356"/>
      <c r="M162" s="356"/>
      <c r="N162" s="355">
        <f t="shared" si="9"/>
        <v>1000</v>
      </c>
    </row>
    <row r="163" spans="1:14">
      <c r="A163" s="269"/>
      <c r="B163" s="267" t="s">
        <v>489</v>
      </c>
      <c r="C163" s="265" t="s">
        <v>491</v>
      </c>
      <c r="D163" s="265" t="s">
        <v>357</v>
      </c>
      <c r="E163" s="267">
        <v>353374</v>
      </c>
      <c r="F163" s="275">
        <v>43605</v>
      </c>
      <c r="G163" s="267" t="s">
        <v>74</v>
      </c>
      <c r="H163" s="355">
        <f t="shared" si="7"/>
        <v>4000</v>
      </c>
      <c r="I163" s="355">
        <f t="shared" si="8"/>
        <v>4600</v>
      </c>
      <c r="J163" s="356"/>
      <c r="K163" s="355"/>
      <c r="L163" s="356"/>
      <c r="M163" s="356"/>
      <c r="N163" s="355">
        <f t="shared" si="9"/>
        <v>1000</v>
      </c>
    </row>
    <row r="164" spans="1:14">
      <c r="A164" s="269"/>
      <c r="B164" s="267" t="s">
        <v>489</v>
      </c>
      <c r="C164" s="265" t="s">
        <v>490</v>
      </c>
      <c r="D164" s="265" t="s">
        <v>358</v>
      </c>
      <c r="E164" s="267">
        <v>353554</v>
      </c>
      <c r="F164" s="275">
        <v>43606</v>
      </c>
      <c r="G164" s="267" t="s">
        <v>74</v>
      </c>
      <c r="H164" s="355">
        <f t="shared" si="7"/>
        <v>4000</v>
      </c>
      <c r="I164" s="355">
        <f t="shared" si="8"/>
        <v>4600</v>
      </c>
      <c r="J164" s="356"/>
      <c r="K164" s="355"/>
      <c r="L164" s="356"/>
      <c r="M164" s="356"/>
      <c r="N164" s="355">
        <f t="shared" si="9"/>
        <v>1000</v>
      </c>
    </row>
    <row r="165" spans="1:14">
      <c r="A165" s="269"/>
      <c r="B165" s="267" t="s">
        <v>489</v>
      </c>
      <c r="C165" s="265" t="s">
        <v>490</v>
      </c>
      <c r="D165" s="265" t="s">
        <v>359</v>
      </c>
      <c r="E165" s="267">
        <v>353314</v>
      </c>
      <c r="F165" s="275">
        <v>43603</v>
      </c>
      <c r="G165" s="267" t="s">
        <v>74</v>
      </c>
      <c r="H165" s="355">
        <f t="shared" si="7"/>
        <v>4000</v>
      </c>
      <c r="I165" s="355">
        <f t="shared" si="8"/>
        <v>4600</v>
      </c>
      <c r="J165" s="356"/>
      <c r="K165" s="355"/>
      <c r="L165" s="356"/>
      <c r="M165" s="356"/>
      <c r="N165" s="355">
        <f t="shared" si="9"/>
        <v>1000</v>
      </c>
    </row>
    <row r="166" spans="1:14">
      <c r="A166" s="269"/>
      <c r="B166" s="267" t="s">
        <v>468</v>
      </c>
      <c r="C166" s="265" t="s">
        <v>492</v>
      </c>
      <c r="D166" s="265" t="s">
        <v>360</v>
      </c>
      <c r="E166" s="267">
        <v>353380</v>
      </c>
      <c r="F166" s="275">
        <v>43605</v>
      </c>
      <c r="G166" s="267" t="s">
        <v>74</v>
      </c>
      <c r="H166" s="355">
        <f t="shared" si="7"/>
        <v>4000</v>
      </c>
      <c r="I166" s="355">
        <f t="shared" si="8"/>
        <v>4600</v>
      </c>
      <c r="J166" s="356"/>
      <c r="K166" s="355"/>
      <c r="L166" s="356"/>
      <c r="M166" s="356"/>
      <c r="N166" s="355">
        <f t="shared" si="9"/>
        <v>1000</v>
      </c>
    </row>
    <row r="167" spans="1:14">
      <c r="A167" s="269"/>
      <c r="B167" s="267" t="s">
        <v>471</v>
      </c>
      <c r="C167" s="265" t="s">
        <v>493</v>
      </c>
      <c r="D167" s="265" t="s">
        <v>361</v>
      </c>
      <c r="E167" s="267">
        <v>353313</v>
      </c>
      <c r="F167" s="275">
        <v>43603</v>
      </c>
      <c r="G167" s="267" t="s">
        <v>74</v>
      </c>
      <c r="H167" s="355">
        <f t="shared" si="7"/>
        <v>4000</v>
      </c>
      <c r="I167" s="355">
        <f t="shared" si="8"/>
        <v>4600</v>
      </c>
      <c r="J167" s="356"/>
      <c r="K167" s="355"/>
      <c r="L167" s="356"/>
      <c r="M167" s="356"/>
      <c r="N167" s="355">
        <f t="shared" si="9"/>
        <v>1000</v>
      </c>
    </row>
    <row r="168" spans="1:14">
      <c r="A168" s="269"/>
      <c r="B168" s="267" t="s">
        <v>489</v>
      </c>
      <c r="C168" s="265" t="s">
        <v>531</v>
      </c>
      <c r="D168" s="265" t="s">
        <v>231</v>
      </c>
      <c r="E168" s="267">
        <v>353592</v>
      </c>
      <c r="F168" s="275">
        <v>43606</v>
      </c>
      <c r="G168" s="267" t="s">
        <v>74</v>
      </c>
      <c r="H168" s="355">
        <f t="shared" si="7"/>
        <v>4000</v>
      </c>
      <c r="I168" s="355">
        <f t="shared" si="8"/>
        <v>4600</v>
      </c>
      <c r="J168" s="356"/>
      <c r="K168" s="355"/>
      <c r="L168" s="356"/>
      <c r="M168" s="356"/>
      <c r="N168" s="355">
        <f t="shared" si="9"/>
        <v>1000</v>
      </c>
    </row>
    <row r="169" spans="1:14">
      <c r="A169" s="269"/>
      <c r="B169" s="48" t="s">
        <v>489</v>
      </c>
      <c r="C169" s="265" t="s">
        <v>531</v>
      </c>
      <c r="D169" s="265" t="s">
        <v>232</v>
      </c>
      <c r="E169" s="48">
        <v>353351</v>
      </c>
      <c r="F169" s="275">
        <v>43605</v>
      </c>
      <c r="G169" s="267" t="s">
        <v>74</v>
      </c>
      <c r="H169" s="355">
        <f t="shared" si="7"/>
        <v>4000</v>
      </c>
      <c r="I169" s="355">
        <f t="shared" si="8"/>
        <v>4600</v>
      </c>
      <c r="J169" s="356"/>
      <c r="K169" s="355"/>
      <c r="L169" s="356"/>
      <c r="M169" s="356"/>
      <c r="N169" s="355">
        <f t="shared" si="9"/>
        <v>1000</v>
      </c>
    </row>
    <row r="170" spans="1:14">
      <c r="A170" s="269"/>
      <c r="B170" s="267" t="s">
        <v>489</v>
      </c>
      <c r="C170" s="265" t="s">
        <v>531</v>
      </c>
      <c r="D170" s="265" t="s">
        <v>233</v>
      </c>
      <c r="E170" s="267">
        <v>353027</v>
      </c>
      <c r="F170" s="275">
        <v>43599</v>
      </c>
      <c r="G170" s="267" t="s">
        <v>74</v>
      </c>
      <c r="H170" s="355">
        <f t="shared" si="7"/>
        <v>4000</v>
      </c>
      <c r="I170" s="355">
        <f t="shared" si="8"/>
        <v>4600</v>
      </c>
      <c r="J170" s="356"/>
      <c r="K170" s="355"/>
      <c r="L170" s="356"/>
      <c r="M170" s="356"/>
      <c r="N170" s="355">
        <f t="shared" si="9"/>
        <v>1000</v>
      </c>
    </row>
    <row r="171" spans="1:14">
      <c r="A171" s="269"/>
      <c r="B171" s="267" t="s">
        <v>466</v>
      </c>
      <c r="C171" s="265" t="s">
        <v>467</v>
      </c>
      <c r="D171" s="265" t="s">
        <v>234</v>
      </c>
      <c r="E171" s="267">
        <v>353327</v>
      </c>
      <c r="F171" s="275">
        <v>43603</v>
      </c>
      <c r="G171" s="267" t="s">
        <v>74</v>
      </c>
      <c r="H171" s="355">
        <f t="shared" si="7"/>
        <v>4000</v>
      </c>
      <c r="I171" s="355">
        <f t="shared" si="8"/>
        <v>4600</v>
      </c>
      <c r="J171" s="356"/>
      <c r="K171" s="355"/>
      <c r="L171" s="356"/>
      <c r="M171" s="356"/>
      <c r="N171" s="355">
        <f t="shared" si="9"/>
        <v>1000</v>
      </c>
    </row>
    <row r="172" spans="1:14">
      <c r="A172" s="269"/>
      <c r="B172" s="267" t="s">
        <v>466</v>
      </c>
      <c r="C172" s="265" t="s">
        <v>467</v>
      </c>
      <c r="D172" s="265" t="s">
        <v>235</v>
      </c>
      <c r="E172" s="267">
        <v>353082</v>
      </c>
      <c r="F172" s="275">
        <v>43599</v>
      </c>
      <c r="G172" s="267" t="s">
        <v>74</v>
      </c>
      <c r="H172" s="355">
        <f t="shared" si="7"/>
        <v>4000</v>
      </c>
      <c r="I172" s="355">
        <f t="shared" si="8"/>
        <v>4600</v>
      </c>
      <c r="J172" s="356"/>
      <c r="K172" s="355"/>
      <c r="L172" s="356"/>
      <c r="M172" s="356"/>
      <c r="N172" s="355">
        <f t="shared" si="9"/>
        <v>1000</v>
      </c>
    </row>
    <row r="173" spans="1:14">
      <c r="A173" s="269"/>
      <c r="B173" s="267" t="s">
        <v>466</v>
      </c>
      <c r="C173" s="265" t="s">
        <v>494</v>
      </c>
      <c r="D173" s="265" t="s">
        <v>236</v>
      </c>
      <c r="E173" s="267">
        <v>353077</v>
      </c>
      <c r="F173" s="275">
        <v>43599</v>
      </c>
      <c r="G173" s="267" t="s">
        <v>74</v>
      </c>
      <c r="H173" s="355">
        <f t="shared" si="7"/>
        <v>4000</v>
      </c>
      <c r="I173" s="355">
        <f t="shared" si="8"/>
        <v>4600</v>
      </c>
      <c r="J173" s="356"/>
      <c r="K173" s="355"/>
      <c r="L173" s="356"/>
      <c r="M173" s="356"/>
      <c r="N173" s="355">
        <f t="shared" si="9"/>
        <v>1000</v>
      </c>
    </row>
    <row r="174" spans="1:14">
      <c r="A174" s="269"/>
      <c r="B174" s="267" t="s">
        <v>466</v>
      </c>
      <c r="C174" s="265" t="s">
        <v>494</v>
      </c>
      <c r="D174" s="265" t="s">
        <v>237</v>
      </c>
      <c r="E174" s="267">
        <v>353290</v>
      </c>
      <c r="F174" s="275">
        <v>43603</v>
      </c>
      <c r="G174" s="267" t="s">
        <v>74</v>
      </c>
      <c r="H174" s="355">
        <f t="shared" si="7"/>
        <v>4000</v>
      </c>
      <c r="I174" s="355">
        <f t="shared" si="8"/>
        <v>4600</v>
      </c>
      <c r="J174" s="356"/>
      <c r="K174" s="355"/>
      <c r="L174" s="356"/>
      <c r="M174" s="356"/>
      <c r="N174" s="355">
        <f t="shared" si="9"/>
        <v>1000</v>
      </c>
    </row>
    <row r="175" spans="1:14">
      <c r="A175" s="269"/>
      <c r="B175" s="267" t="s">
        <v>489</v>
      </c>
      <c r="C175" s="265" t="s">
        <v>495</v>
      </c>
      <c r="D175" s="265" t="s">
        <v>362</v>
      </c>
      <c r="E175" s="267">
        <v>353412</v>
      </c>
      <c r="F175" s="275">
        <v>43605</v>
      </c>
      <c r="G175" s="267" t="s">
        <v>74</v>
      </c>
      <c r="H175" s="355">
        <f t="shared" si="7"/>
        <v>4000</v>
      </c>
      <c r="I175" s="355">
        <f t="shared" si="8"/>
        <v>4600</v>
      </c>
      <c r="J175" s="356"/>
      <c r="K175" s="355"/>
      <c r="L175" s="356"/>
      <c r="M175" s="356"/>
      <c r="N175" s="355">
        <f t="shared" si="9"/>
        <v>1000</v>
      </c>
    </row>
    <row r="176" spans="1:14">
      <c r="A176" s="269"/>
      <c r="B176" s="267" t="s">
        <v>489</v>
      </c>
      <c r="C176" s="265" t="s">
        <v>495</v>
      </c>
      <c r="D176" s="265" t="s">
        <v>392</v>
      </c>
      <c r="E176" s="267">
        <v>353457</v>
      </c>
      <c r="F176" s="275">
        <v>43606</v>
      </c>
      <c r="G176" s="267" t="s">
        <v>74</v>
      </c>
      <c r="H176" s="355">
        <f t="shared" si="7"/>
        <v>4000</v>
      </c>
      <c r="I176" s="355">
        <f t="shared" si="8"/>
        <v>4600</v>
      </c>
      <c r="J176" s="356"/>
      <c r="K176" s="355"/>
      <c r="L176" s="356"/>
      <c r="M176" s="356"/>
      <c r="N176" s="355">
        <f t="shared" si="9"/>
        <v>1000</v>
      </c>
    </row>
    <row r="177" spans="1:14">
      <c r="A177" s="269"/>
      <c r="B177" s="267" t="s">
        <v>489</v>
      </c>
      <c r="C177" s="265" t="s">
        <v>495</v>
      </c>
      <c r="D177" s="265" t="s">
        <v>238</v>
      </c>
      <c r="E177" s="267">
        <v>353071</v>
      </c>
      <c r="F177" s="275">
        <v>43599</v>
      </c>
      <c r="G177" s="267" t="s">
        <v>74</v>
      </c>
      <c r="H177" s="355">
        <f t="shared" si="7"/>
        <v>4000</v>
      </c>
      <c r="I177" s="355">
        <f t="shared" si="8"/>
        <v>4600</v>
      </c>
      <c r="J177" s="356"/>
      <c r="K177" s="355"/>
      <c r="L177" s="356"/>
      <c r="M177" s="356"/>
      <c r="N177" s="355">
        <f t="shared" si="9"/>
        <v>1000</v>
      </c>
    </row>
    <row r="178" spans="1:14">
      <c r="A178" s="269"/>
      <c r="B178" s="267" t="s">
        <v>489</v>
      </c>
      <c r="C178" s="265" t="s">
        <v>495</v>
      </c>
      <c r="D178" s="265" t="s">
        <v>239</v>
      </c>
      <c r="E178" s="267">
        <v>353407</v>
      </c>
      <c r="F178" s="275">
        <v>43605</v>
      </c>
      <c r="G178" s="267" t="s">
        <v>74</v>
      </c>
      <c r="H178" s="355">
        <f t="shared" si="7"/>
        <v>4000</v>
      </c>
      <c r="I178" s="355">
        <f t="shared" si="8"/>
        <v>4600</v>
      </c>
      <c r="J178" s="356"/>
      <c r="K178" s="355"/>
      <c r="L178" s="356"/>
      <c r="M178" s="356"/>
      <c r="N178" s="355">
        <f t="shared" si="9"/>
        <v>1000</v>
      </c>
    </row>
    <row r="179" spans="1:14">
      <c r="A179" s="269"/>
      <c r="B179" s="267" t="s">
        <v>489</v>
      </c>
      <c r="C179" s="265" t="s">
        <v>495</v>
      </c>
      <c r="D179" s="265" t="s">
        <v>240</v>
      </c>
      <c r="E179" s="267">
        <v>353072</v>
      </c>
      <c r="F179" s="275">
        <v>43599</v>
      </c>
      <c r="G179" s="267" t="s">
        <v>74</v>
      </c>
      <c r="H179" s="355">
        <f t="shared" si="7"/>
        <v>4000</v>
      </c>
      <c r="I179" s="355">
        <f t="shared" si="8"/>
        <v>4600</v>
      </c>
      <c r="J179" s="356"/>
      <c r="K179" s="355"/>
      <c r="L179" s="356"/>
      <c r="M179" s="356"/>
      <c r="N179" s="355">
        <f t="shared" si="9"/>
        <v>1000</v>
      </c>
    </row>
    <row r="180" spans="1:14">
      <c r="A180" s="269"/>
      <c r="B180" s="267" t="s">
        <v>489</v>
      </c>
      <c r="C180" s="265" t="s">
        <v>495</v>
      </c>
      <c r="D180" s="265" t="s">
        <v>241</v>
      </c>
      <c r="E180" s="267">
        <v>353465</v>
      </c>
      <c r="F180" s="275">
        <v>43606</v>
      </c>
      <c r="G180" s="267" t="s">
        <v>74</v>
      </c>
      <c r="H180" s="355">
        <f t="shared" si="7"/>
        <v>4000</v>
      </c>
      <c r="I180" s="355">
        <f t="shared" si="8"/>
        <v>4600</v>
      </c>
      <c r="J180" s="356"/>
      <c r="K180" s="355"/>
      <c r="L180" s="356"/>
      <c r="M180" s="356"/>
      <c r="N180" s="355">
        <f t="shared" si="9"/>
        <v>1000</v>
      </c>
    </row>
    <row r="181" spans="1:14">
      <c r="A181" s="269"/>
      <c r="B181" s="267" t="s">
        <v>489</v>
      </c>
      <c r="C181" s="265" t="s">
        <v>495</v>
      </c>
      <c r="D181" s="265" t="s">
        <v>242</v>
      </c>
      <c r="E181" s="267">
        <v>353376</v>
      </c>
      <c r="F181" s="275">
        <v>43605</v>
      </c>
      <c r="G181" s="267" t="s">
        <v>74</v>
      </c>
      <c r="H181" s="355">
        <f t="shared" si="7"/>
        <v>4000</v>
      </c>
      <c r="I181" s="355">
        <f t="shared" si="8"/>
        <v>4600</v>
      </c>
      <c r="J181" s="356"/>
      <c r="K181" s="355"/>
      <c r="L181" s="356"/>
      <c r="M181" s="356"/>
      <c r="N181" s="355">
        <f t="shared" si="9"/>
        <v>1000</v>
      </c>
    </row>
    <row r="182" spans="1:14">
      <c r="A182" s="269"/>
      <c r="B182" s="267" t="s">
        <v>489</v>
      </c>
      <c r="C182" s="265" t="s">
        <v>495</v>
      </c>
      <c r="D182" s="265" t="s">
        <v>243</v>
      </c>
      <c r="E182" s="267">
        <v>353564</v>
      </c>
      <c r="F182" s="275">
        <v>43606</v>
      </c>
      <c r="G182" s="267" t="s">
        <v>74</v>
      </c>
      <c r="H182" s="355">
        <f t="shared" si="7"/>
        <v>4000</v>
      </c>
      <c r="I182" s="355">
        <f t="shared" si="8"/>
        <v>4600</v>
      </c>
      <c r="J182" s="356"/>
      <c r="K182" s="355"/>
      <c r="L182" s="356"/>
      <c r="M182" s="356"/>
      <c r="N182" s="355">
        <f t="shared" si="9"/>
        <v>1000</v>
      </c>
    </row>
    <row r="183" spans="1:14">
      <c r="A183" s="269"/>
      <c r="B183" s="267" t="s">
        <v>489</v>
      </c>
      <c r="C183" s="265" t="s">
        <v>495</v>
      </c>
      <c r="D183" s="265" t="s">
        <v>374</v>
      </c>
      <c r="E183" s="267">
        <v>353591</v>
      </c>
      <c r="F183" s="275">
        <v>43606</v>
      </c>
      <c r="G183" s="267" t="s">
        <v>74</v>
      </c>
      <c r="H183" s="355">
        <f t="shared" si="7"/>
        <v>4000</v>
      </c>
      <c r="I183" s="355">
        <f t="shared" si="8"/>
        <v>4600</v>
      </c>
      <c r="J183" s="356"/>
      <c r="K183" s="355"/>
      <c r="L183" s="356"/>
      <c r="M183" s="356"/>
      <c r="N183" s="355">
        <f t="shared" si="9"/>
        <v>1000</v>
      </c>
    </row>
    <row r="184" spans="1:14">
      <c r="A184" s="269"/>
      <c r="B184" s="267" t="s">
        <v>471</v>
      </c>
      <c r="C184" s="265" t="s">
        <v>496</v>
      </c>
      <c r="D184" s="265" t="s">
        <v>244</v>
      </c>
      <c r="E184" s="267">
        <v>353534</v>
      </c>
      <c r="F184" s="275">
        <v>43606</v>
      </c>
      <c r="G184" s="267" t="s">
        <v>74</v>
      </c>
      <c r="H184" s="355">
        <f t="shared" si="7"/>
        <v>4000</v>
      </c>
      <c r="I184" s="355">
        <f t="shared" si="8"/>
        <v>4600</v>
      </c>
      <c r="J184" s="356"/>
      <c r="K184" s="355"/>
      <c r="L184" s="356"/>
      <c r="M184" s="356"/>
      <c r="N184" s="355">
        <f t="shared" si="9"/>
        <v>1000</v>
      </c>
    </row>
    <row r="185" spans="1:14">
      <c r="A185" s="269"/>
      <c r="B185" s="267" t="s">
        <v>471</v>
      </c>
      <c r="C185" s="265" t="s">
        <v>496</v>
      </c>
      <c r="D185" s="265" t="s">
        <v>375</v>
      </c>
      <c r="E185" s="267">
        <v>353618</v>
      </c>
      <c r="F185" s="275">
        <v>43606</v>
      </c>
      <c r="G185" s="267" t="s">
        <v>74</v>
      </c>
      <c r="H185" s="355">
        <f t="shared" si="7"/>
        <v>4000</v>
      </c>
      <c r="I185" s="355">
        <f t="shared" si="8"/>
        <v>4600</v>
      </c>
      <c r="J185" s="356"/>
      <c r="K185" s="355"/>
      <c r="L185" s="356"/>
      <c r="M185" s="356"/>
      <c r="N185" s="355">
        <f t="shared" si="9"/>
        <v>1000</v>
      </c>
    </row>
    <row r="186" spans="1:14">
      <c r="A186" s="269"/>
      <c r="B186" s="267" t="s">
        <v>489</v>
      </c>
      <c r="C186" s="265" t="s">
        <v>532</v>
      </c>
      <c r="D186" s="265" t="s">
        <v>245</v>
      </c>
      <c r="E186" s="267">
        <v>353074</v>
      </c>
      <c r="F186" s="275">
        <v>43599</v>
      </c>
      <c r="G186" s="267" t="s">
        <v>74</v>
      </c>
      <c r="H186" s="355">
        <f t="shared" si="7"/>
        <v>4000</v>
      </c>
      <c r="I186" s="355">
        <f t="shared" si="8"/>
        <v>4600</v>
      </c>
      <c r="J186" s="356"/>
      <c r="K186" s="355"/>
      <c r="L186" s="356"/>
      <c r="M186" s="356"/>
      <c r="N186" s="355">
        <f t="shared" si="9"/>
        <v>1000</v>
      </c>
    </row>
    <row r="187" spans="1:14">
      <c r="A187" s="269"/>
      <c r="B187" s="267" t="s">
        <v>475</v>
      </c>
      <c r="C187" s="265" t="s">
        <v>497</v>
      </c>
      <c r="D187" s="265" t="s">
        <v>363</v>
      </c>
      <c r="E187" s="267">
        <v>353221</v>
      </c>
      <c r="F187" s="275">
        <v>43602</v>
      </c>
      <c r="G187" s="267" t="s">
        <v>74</v>
      </c>
      <c r="H187" s="355">
        <f t="shared" si="7"/>
        <v>4000</v>
      </c>
      <c r="I187" s="355">
        <f t="shared" si="8"/>
        <v>4600</v>
      </c>
      <c r="J187" s="356"/>
      <c r="K187" s="355"/>
      <c r="L187" s="356"/>
      <c r="M187" s="356"/>
      <c r="N187" s="355">
        <f t="shared" si="9"/>
        <v>1000</v>
      </c>
    </row>
    <row r="188" spans="1:14">
      <c r="A188" s="269"/>
      <c r="B188" s="267" t="s">
        <v>475</v>
      </c>
      <c r="C188" s="48" t="s">
        <v>497</v>
      </c>
      <c r="D188" s="48" t="s">
        <v>246</v>
      </c>
      <c r="E188" s="267">
        <v>353421</v>
      </c>
      <c r="F188" s="275">
        <v>43606</v>
      </c>
      <c r="G188" s="267" t="s">
        <v>74</v>
      </c>
      <c r="H188" s="355">
        <f t="shared" si="7"/>
        <v>4000</v>
      </c>
      <c r="I188" s="355">
        <f t="shared" si="8"/>
        <v>4600</v>
      </c>
      <c r="J188" s="356"/>
      <c r="K188" s="355"/>
      <c r="L188" s="356"/>
      <c r="M188" s="356"/>
      <c r="N188" s="355">
        <f t="shared" si="9"/>
        <v>1000</v>
      </c>
    </row>
    <row r="189" spans="1:14">
      <c r="A189" s="269"/>
      <c r="B189" s="267" t="s">
        <v>475</v>
      </c>
      <c r="C189" s="265" t="s">
        <v>497</v>
      </c>
      <c r="D189" s="265" t="s">
        <v>247</v>
      </c>
      <c r="E189" s="267">
        <v>353432</v>
      </c>
      <c r="F189" s="275">
        <v>43606</v>
      </c>
      <c r="G189" s="267" t="s">
        <v>74</v>
      </c>
      <c r="H189" s="355">
        <f t="shared" si="7"/>
        <v>4000</v>
      </c>
      <c r="I189" s="355">
        <f t="shared" si="8"/>
        <v>4600</v>
      </c>
      <c r="J189" s="356"/>
      <c r="K189" s="355"/>
      <c r="L189" s="356"/>
      <c r="M189" s="356"/>
      <c r="N189" s="355">
        <f t="shared" si="9"/>
        <v>1000</v>
      </c>
    </row>
    <row r="190" spans="1:14">
      <c r="A190" s="269"/>
      <c r="B190" s="267" t="s">
        <v>475</v>
      </c>
      <c r="C190" s="265" t="s">
        <v>497</v>
      </c>
      <c r="D190" s="265" t="s">
        <v>376</v>
      </c>
      <c r="E190" s="267">
        <v>353422</v>
      </c>
      <c r="F190" s="275">
        <v>43606</v>
      </c>
      <c r="G190" s="267" t="s">
        <v>74</v>
      </c>
      <c r="H190" s="355">
        <f t="shared" si="7"/>
        <v>4000</v>
      </c>
      <c r="I190" s="355">
        <f t="shared" si="8"/>
        <v>4600</v>
      </c>
      <c r="J190" s="356"/>
      <c r="K190" s="355"/>
      <c r="L190" s="356"/>
      <c r="M190" s="356"/>
      <c r="N190" s="355">
        <f t="shared" si="9"/>
        <v>1000</v>
      </c>
    </row>
    <row r="191" spans="1:14">
      <c r="A191" s="269"/>
      <c r="B191" s="267" t="s">
        <v>475</v>
      </c>
      <c r="C191" s="265" t="s">
        <v>497</v>
      </c>
      <c r="D191" s="265" t="s">
        <v>377</v>
      </c>
      <c r="E191" s="267">
        <v>353464</v>
      </c>
      <c r="F191" s="275">
        <v>43606</v>
      </c>
      <c r="G191" s="267" t="s">
        <v>74</v>
      </c>
      <c r="H191" s="355">
        <f t="shared" ref="H191:H254" si="11">IF(D191&gt;0,4000,"")</f>
        <v>4000</v>
      </c>
      <c r="I191" s="355">
        <f t="shared" ref="I191:I254" si="12">IF(F191&gt;0,IF(J191="",4600,""),"")</f>
        <v>4600</v>
      </c>
      <c r="J191" s="356"/>
      <c r="K191" s="355"/>
      <c r="L191" s="356"/>
      <c r="M191" s="356"/>
      <c r="N191" s="355">
        <f t="shared" si="9"/>
        <v>1000</v>
      </c>
    </row>
    <row r="192" spans="1:14">
      <c r="A192" s="269"/>
      <c r="B192" s="267" t="s">
        <v>475</v>
      </c>
      <c r="C192" s="265" t="s">
        <v>497</v>
      </c>
      <c r="D192" s="265" t="s">
        <v>248</v>
      </c>
      <c r="E192" s="267">
        <v>353405</v>
      </c>
      <c r="F192" s="275">
        <v>43605</v>
      </c>
      <c r="G192" s="267" t="s">
        <v>74</v>
      </c>
      <c r="H192" s="355">
        <f t="shared" si="11"/>
        <v>4000</v>
      </c>
      <c r="I192" s="355">
        <f t="shared" si="12"/>
        <v>4600</v>
      </c>
      <c r="J192" s="356"/>
      <c r="K192" s="355"/>
      <c r="L192" s="356"/>
      <c r="M192" s="356"/>
      <c r="N192" s="355">
        <f t="shared" si="9"/>
        <v>1000</v>
      </c>
    </row>
    <row r="193" spans="1:14">
      <c r="A193" s="269"/>
      <c r="B193" s="267" t="s">
        <v>475</v>
      </c>
      <c r="C193" s="265" t="s">
        <v>497</v>
      </c>
      <c r="D193" s="265" t="s">
        <v>249</v>
      </c>
      <c r="E193" s="267">
        <v>353610</v>
      </c>
      <c r="F193" s="275">
        <v>43606</v>
      </c>
      <c r="G193" s="267" t="s">
        <v>74</v>
      </c>
      <c r="H193" s="355">
        <f t="shared" si="11"/>
        <v>4000</v>
      </c>
      <c r="I193" s="355">
        <f t="shared" si="12"/>
        <v>4600</v>
      </c>
      <c r="J193" s="356"/>
      <c r="K193" s="355"/>
      <c r="L193" s="356"/>
      <c r="M193" s="356"/>
      <c r="N193" s="355">
        <f t="shared" ref="N193:N256" si="13">IF(C193&gt;0,1000,"")</f>
        <v>1000</v>
      </c>
    </row>
    <row r="194" spans="1:14">
      <c r="A194" s="269"/>
      <c r="B194" s="267" t="s">
        <v>475</v>
      </c>
      <c r="C194" s="265" t="s">
        <v>497</v>
      </c>
      <c r="D194" s="265" t="s">
        <v>250</v>
      </c>
      <c r="E194" s="267">
        <v>353402</v>
      </c>
      <c r="F194" s="275">
        <v>43605</v>
      </c>
      <c r="G194" s="267" t="s">
        <v>74</v>
      </c>
      <c r="H194" s="355">
        <f t="shared" si="11"/>
        <v>4000</v>
      </c>
      <c r="I194" s="355">
        <f t="shared" si="12"/>
        <v>4600</v>
      </c>
      <c r="J194" s="356"/>
      <c r="K194" s="355"/>
      <c r="L194" s="356"/>
      <c r="M194" s="356"/>
      <c r="N194" s="355">
        <f t="shared" si="13"/>
        <v>1000</v>
      </c>
    </row>
    <row r="195" spans="1:14">
      <c r="A195" s="269"/>
      <c r="B195" s="267" t="s">
        <v>475</v>
      </c>
      <c r="C195" s="265" t="s">
        <v>497</v>
      </c>
      <c r="D195" s="265" t="s">
        <v>251</v>
      </c>
      <c r="E195" s="267">
        <v>353364</v>
      </c>
      <c r="F195" s="275">
        <v>43605</v>
      </c>
      <c r="G195" s="267" t="s">
        <v>74</v>
      </c>
      <c r="H195" s="355">
        <f t="shared" si="11"/>
        <v>4000</v>
      </c>
      <c r="I195" s="355">
        <f t="shared" si="12"/>
        <v>4600</v>
      </c>
      <c r="J195" s="356"/>
      <c r="K195" s="355"/>
      <c r="L195" s="356"/>
      <c r="M195" s="356"/>
      <c r="N195" s="355">
        <f t="shared" si="13"/>
        <v>1000</v>
      </c>
    </row>
    <row r="196" spans="1:14">
      <c r="A196" s="269"/>
      <c r="B196" s="267" t="s">
        <v>475</v>
      </c>
      <c r="C196" s="265" t="s">
        <v>497</v>
      </c>
      <c r="D196" s="265" t="s">
        <v>252</v>
      </c>
      <c r="E196" s="267">
        <v>353057</v>
      </c>
      <c r="F196" s="275">
        <v>43599</v>
      </c>
      <c r="G196" s="267" t="s">
        <v>74</v>
      </c>
      <c r="H196" s="355">
        <f t="shared" si="11"/>
        <v>4000</v>
      </c>
      <c r="I196" s="355">
        <f t="shared" si="12"/>
        <v>4600</v>
      </c>
      <c r="J196" s="356"/>
      <c r="K196" s="355"/>
      <c r="L196" s="356"/>
      <c r="M196" s="356"/>
      <c r="N196" s="355">
        <f t="shared" si="13"/>
        <v>1000</v>
      </c>
    </row>
    <row r="197" spans="1:14">
      <c r="A197" s="269"/>
      <c r="B197" s="267" t="s">
        <v>475</v>
      </c>
      <c r="C197" s="265" t="s">
        <v>497</v>
      </c>
      <c r="D197" s="265" t="s">
        <v>253</v>
      </c>
      <c r="E197" s="267">
        <v>353065</v>
      </c>
      <c r="F197" s="275">
        <v>43599</v>
      </c>
      <c r="G197" s="267" t="s">
        <v>74</v>
      </c>
      <c r="H197" s="355">
        <f t="shared" si="11"/>
        <v>4000</v>
      </c>
      <c r="I197" s="355">
        <f t="shared" si="12"/>
        <v>4600</v>
      </c>
      <c r="J197" s="356"/>
      <c r="K197" s="355"/>
      <c r="L197" s="356"/>
      <c r="M197" s="356"/>
      <c r="N197" s="355">
        <f t="shared" si="13"/>
        <v>1000</v>
      </c>
    </row>
    <row r="198" spans="1:14">
      <c r="A198" s="269"/>
      <c r="B198" s="267" t="s">
        <v>475</v>
      </c>
      <c r="C198" s="265" t="s">
        <v>497</v>
      </c>
      <c r="D198" s="265" t="s">
        <v>254</v>
      </c>
      <c r="E198" s="267">
        <v>353395</v>
      </c>
      <c r="F198" s="275">
        <v>43605</v>
      </c>
      <c r="G198" s="267" t="s">
        <v>74</v>
      </c>
      <c r="H198" s="355">
        <f t="shared" si="11"/>
        <v>4000</v>
      </c>
      <c r="I198" s="355">
        <f t="shared" si="12"/>
        <v>4600</v>
      </c>
      <c r="J198" s="356"/>
      <c r="K198" s="355"/>
      <c r="L198" s="356"/>
      <c r="M198" s="356"/>
      <c r="N198" s="355">
        <f t="shared" si="13"/>
        <v>1000</v>
      </c>
    </row>
    <row r="199" spans="1:14">
      <c r="A199" s="269"/>
      <c r="B199" s="267" t="s">
        <v>475</v>
      </c>
      <c r="C199" s="265" t="s">
        <v>497</v>
      </c>
      <c r="D199" s="265" t="s">
        <v>255</v>
      </c>
      <c r="E199" s="267">
        <v>353064</v>
      </c>
      <c r="F199" s="275">
        <v>43599</v>
      </c>
      <c r="G199" s="267" t="s">
        <v>74</v>
      </c>
      <c r="H199" s="355">
        <f t="shared" si="11"/>
        <v>4000</v>
      </c>
      <c r="I199" s="355">
        <f t="shared" si="12"/>
        <v>4600</v>
      </c>
      <c r="J199" s="356"/>
      <c r="K199" s="355"/>
      <c r="L199" s="356"/>
      <c r="M199" s="356"/>
      <c r="N199" s="355">
        <f t="shared" si="13"/>
        <v>1000</v>
      </c>
    </row>
    <row r="200" spans="1:14">
      <c r="A200" s="269"/>
      <c r="B200" s="267" t="s">
        <v>475</v>
      </c>
      <c r="C200" s="265" t="s">
        <v>497</v>
      </c>
      <c r="D200" s="265" t="s">
        <v>256</v>
      </c>
      <c r="E200" s="267">
        <v>353195</v>
      </c>
      <c r="F200" s="275">
        <v>43602</v>
      </c>
      <c r="G200" s="267" t="s">
        <v>74</v>
      </c>
      <c r="H200" s="355">
        <f t="shared" si="11"/>
        <v>4000</v>
      </c>
      <c r="I200" s="355">
        <f t="shared" si="12"/>
        <v>4600</v>
      </c>
      <c r="J200" s="356"/>
      <c r="K200" s="355"/>
      <c r="L200" s="356"/>
      <c r="M200" s="356"/>
      <c r="N200" s="355">
        <f t="shared" si="13"/>
        <v>1000</v>
      </c>
    </row>
    <row r="201" spans="1:14">
      <c r="A201" s="269"/>
      <c r="B201" s="267" t="s">
        <v>475</v>
      </c>
      <c r="C201" s="265" t="s">
        <v>497</v>
      </c>
      <c r="D201" s="265" t="s">
        <v>257</v>
      </c>
      <c r="E201" s="267">
        <v>353404</v>
      </c>
      <c r="F201" s="275">
        <v>43605</v>
      </c>
      <c r="G201" s="267" t="s">
        <v>74</v>
      </c>
      <c r="H201" s="355">
        <f t="shared" si="11"/>
        <v>4000</v>
      </c>
      <c r="I201" s="355">
        <f t="shared" si="12"/>
        <v>4600</v>
      </c>
      <c r="J201" s="356"/>
      <c r="K201" s="355"/>
      <c r="L201" s="356"/>
      <c r="M201" s="356"/>
      <c r="N201" s="355">
        <f t="shared" si="13"/>
        <v>1000</v>
      </c>
    </row>
    <row r="202" spans="1:14">
      <c r="A202" s="269"/>
      <c r="B202" s="267" t="s">
        <v>489</v>
      </c>
      <c r="C202" s="265" t="s">
        <v>533</v>
      </c>
      <c r="D202" s="265" t="s">
        <v>258</v>
      </c>
      <c r="E202" s="267">
        <v>353358</v>
      </c>
      <c r="F202" s="275">
        <v>43605</v>
      </c>
      <c r="G202" s="267" t="s">
        <v>74</v>
      </c>
      <c r="H202" s="355">
        <f t="shared" si="11"/>
        <v>4000</v>
      </c>
      <c r="I202" s="355">
        <f t="shared" si="12"/>
        <v>4600</v>
      </c>
      <c r="J202" s="356"/>
      <c r="K202" s="355"/>
      <c r="L202" s="356"/>
      <c r="M202" s="356"/>
      <c r="N202" s="355">
        <f t="shared" si="13"/>
        <v>1000</v>
      </c>
    </row>
    <row r="203" spans="1:14">
      <c r="A203" s="269"/>
      <c r="B203" s="267" t="s">
        <v>489</v>
      </c>
      <c r="C203" s="265" t="s">
        <v>498</v>
      </c>
      <c r="D203" s="265" t="s">
        <v>259</v>
      </c>
      <c r="E203" s="267">
        <v>353216</v>
      </c>
      <c r="F203" s="275">
        <v>43602</v>
      </c>
      <c r="G203" s="267" t="s">
        <v>74</v>
      </c>
      <c r="H203" s="355">
        <f t="shared" si="11"/>
        <v>4000</v>
      </c>
      <c r="I203" s="355">
        <f t="shared" si="12"/>
        <v>4600</v>
      </c>
      <c r="J203" s="356"/>
      <c r="K203" s="355"/>
      <c r="L203" s="356"/>
      <c r="M203" s="356"/>
      <c r="N203" s="355">
        <f t="shared" si="13"/>
        <v>1000</v>
      </c>
    </row>
    <row r="204" spans="1:14">
      <c r="A204" s="269"/>
      <c r="B204" s="267" t="s">
        <v>534</v>
      </c>
      <c r="C204" s="265" t="s">
        <v>535</v>
      </c>
      <c r="D204" s="265" t="s">
        <v>260</v>
      </c>
      <c r="E204" s="267">
        <v>353085</v>
      </c>
      <c r="F204" s="275">
        <v>43599</v>
      </c>
      <c r="G204" s="267" t="s">
        <v>74</v>
      </c>
      <c r="H204" s="355">
        <f t="shared" si="11"/>
        <v>4000</v>
      </c>
      <c r="I204" s="355">
        <f t="shared" si="12"/>
        <v>4600</v>
      </c>
      <c r="J204" s="356"/>
      <c r="K204" s="355"/>
      <c r="L204" s="356"/>
      <c r="M204" s="356"/>
      <c r="N204" s="355">
        <f t="shared" si="13"/>
        <v>1000</v>
      </c>
    </row>
    <row r="205" spans="1:14">
      <c r="A205" s="269"/>
      <c r="B205" s="267" t="s">
        <v>534</v>
      </c>
      <c r="C205" s="265" t="s">
        <v>536</v>
      </c>
      <c r="D205" s="265" t="s">
        <v>261</v>
      </c>
      <c r="E205" s="267">
        <v>353598</v>
      </c>
      <c r="F205" s="275">
        <v>43606</v>
      </c>
      <c r="G205" s="267" t="s">
        <v>74</v>
      </c>
      <c r="H205" s="355">
        <f t="shared" si="11"/>
        <v>4000</v>
      </c>
      <c r="I205" s="355">
        <f t="shared" si="12"/>
        <v>4600</v>
      </c>
      <c r="J205" s="356"/>
      <c r="K205" s="355"/>
      <c r="L205" s="356"/>
      <c r="M205" s="356"/>
      <c r="N205" s="355">
        <f t="shared" si="13"/>
        <v>1000</v>
      </c>
    </row>
    <row r="206" spans="1:14">
      <c r="A206" s="269"/>
      <c r="B206" s="267" t="s">
        <v>471</v>
      </c>
      <c r="C206" s="265" t="s">
        <v>493</v>
      </c>
      <c r="D206" s="265" t="s">
        <v>262</v>
      </c>
      <c r="E206" s="267">
        <v>353423</v>
      </c>
      <c r="F206" s="275">
        <v>43606</v>
      </c>
      <c r="G206" s="267" t="s">
        <v>74</v>
      </c>
      <c r="H206" s="355">
        <f t="shared" si="11"/>
        <v>4000</v>
      </c>
      <c r="I206" s="355">
        <f t="shared" si="12"/>
        <v>4600</v>
      </c>
      <c r="J206" s="356"/>
      <c r="K206" s="355"/>
      <c r="L206" s="356"/>
      <c r="M206" s="356"/>
      <c r="N206" s="355">
        <f t="shared" si="13"/>
        <v>1000</v>
      </c>
    </row>
    <row r="207" spans="1:14">
      <c r="A207" s="269"/>
      <c r="B207" s="267" t="s">
        <v>463</v>
      </c>
      <c r="C207" s="265" t="s">
        <v>508</v>
      </c>
      <c r="D207" s="265" t="s">
        <v>263</v>
      </c>
      <c r="E207" s="267">
        <v>353212</v>
      </c>
      <c r="F207" s="275">
        <v>43602</v>
      </c>
      <c r="G207" s="267" t="s">
        <v>74</v>
      </c>
      <c r="H207" s="355">
        <f t="shared" si="11"/>
        <v>4000</v>
      </c>
      <c r="I207" s="355">
        <f t="shared" si="12"/>
        <v>4600</v>
      </c>
      <c r="J207" s="356"/>
      <c r="K207" s="355"/>
      <c r="L207" s="356"/>
      <c r="M207" s="356"/>
      <c r="N207" s="355">
        <f t="shared" si="13"/>
        <v>1000</v>
      </c>
    </row>
    <row r="208" spans="1:14">
      <c r="A208" s="269"/>
      <c r="B208" s="267" t="s">
        <v>463</v>
      </c>
      <c r="C208" s="265" t="s">
        <v>537</v>
      </c>
      <c r="D208" s="265" t="s">
        <v>264</v>
      </c>
      <c r="E208" s="267">
        <v>353068</v>
      </c>
      <c r="F208" s="275">
        <v>43599</v>
      </c>
      <c r="G208" s="267" t="s">
        <v>74</v>
      </c>
      <c r="H208" s="355">
        <f t="shared" si="11"/>
        <v>4000</v>
      </c>
      <c r="I208" s="355">
        <f t="shared" si="12"/>
        <v>4600</v>
      </c>
      <c r="J208" s="356"/>
      <c r="K208" s="355"/>
      <c r="L208" s="356"/>
      <c r="M208" s="356"/>
      <c r="N208" s="355">
        <f t="shared" si="13"/>
        <v>1000</v>
      </c>
    </row>
    <row r="209" spans="1:14">
      <c r="A209" s="269"/>
      <c r="B209" s="267" t="s">
        <v>489</v>
      </c>
      <c r="C209" s="265" t="s">
        <v>501</v>
      </c>
      <c r="D209" s="265" t="s">
        <v>265</v>
      </c>
      <c r="E209" s="267">
        <v>353062</v>
      </c>
      <c r="F209" s="275">
        <v>43599</v>
      </c>
      <c r="G209" s="267" t="s">
        <v>74</v>
      </c>
      <c r="H209" s="355">
        <f t="shared" si="11"/>
        <v>4000</v>
      </c>
      <c r="I209" s="355">
        <f t="shared" si="12"/>
        <v>4600</v>
      </c>
      <c r="J209" s="356"/>
      <c r="K209" s="355"/>
      <c r="L209" s="356"/>
      <c r="M209" s="356"/>
      <c r="N209" s="355">
        <f t="shared" si="13"/>
        <v>1000</v>
      </c>
    </row>
    <row r="210" spans="1:14">
      <c r="A210" s="269"/>
      <c r="B210" s="267" t="s">
        <v>471</v>
      </c>
      <c r="C210" s="265" t="s">
        <v>500</v>
      </c>
      <c r="D210" s="265" t="s">
        <v>266</v>
      </c>
      <c r="E210" s="267">
        <v>353383</v>
      </c>
      <c r="F210" s="275">
        <v>43605</v>
      </c>
      <c r="G210" s="267" t="s">
        <v>74</v>
      </c>
      <c r="H210" s="355">
        <f t="shared" si="11"/>
        <v>4000</v>
      </c>
      <c r="I210" s="355">
        <f t="shared" si="12"/>
        <v>4600</v>
      </c>
      <c r="J210" s="356"/>
      <c r="K210" s="355"/>
      <c r="L210" s="356"/>
      <c r="M210" s="356"/>
      <c r="N210" s="355">
        <f t="shared" si="13"/>
        <v>1000</v>
      </c>
    </row>
    <row r="211" spans="1:14">
      <c r="A211" s="269"/>
      <c r="B211" s="267" t="s">
        <v>471</v>
      </c>
      <c r="C211" s="265" t="s">
        <v>538</v>
      </c>
      <c r="D211" s="265" t="s">
        <v>267</v>
      </c>
      <c r="E211" s="267">
        <v>353060</v>
      </c>
      <c r="F211" s="275">
        <v>43599</v>
      </c>
      <c r="G211" s="267" t="s">
        <v>74</v>
      </c>
      <c r="H211" s="355">
        <f t="shared" si="11"/>
        <v>4000</v>
      </c>
      <c r="I211" s="355">
        <f t="shared" si="12"/>
        <v>4600</v>
      </c>
      <c r="J211" s="356"/>
      <c r="K211" s="355"/>
      <c r="L211" s="356"/>
      <c r="M211" s="356"/>
      <c r="N211" s="355">
        <f t="shared" si="13"/>
        <v>1000</v>
      </c>
    </row>
    <row r="212" spans="1:14">
      <c r="A212" s="269"/>
      <c r="B212" s="267" t="s">
        <v>463</v>
      </c>
      <c r="C212" s="265" t="s">
        <v>504</v>
      </c>
      <c r="D212" s="265" t="s">
        <v>268</v>
      </c>
      <c r="E212" s="267">
        <v>353611</v>
      </c>
      <c r="F212" s="275">
        <v>43606</v>
      </c>
      <c r="G212" s="267" t="s">
        <v>74</v>
      </c>
      <c r="H212" s="355">
        <f t="shared" si="11"/>
        <v>4000</v>
      </c>
      <c r="I212" s="355">
        <f t="shared" si="12"/>
        <v>4600</v>
      </c>
      <c r="J212" s="356"/>
      <c r="K212" s="355"/>
      <c r="L212" s="356"/>
      <c r="M212" s="356"/>
      <c r="N212" s="355">
        <f t="shared" si="13"/>
        <v>1000</v>
      </c>
    </row>
    <row r="213" spans="1:14">
      <c r="A213" s="269"/>
      <c r="B213" s="267" t="s">
        <v>463</v>
      </c>
      <c r="C213" s="265" t="s">
        <v>503</v>
      </c>
      <c r="D213" s="265" t="s">
        <v>269</v>
      </c>
      <c r="E213" s="267">
        <v>353605</v>
      </c>
      <c r="F213" s="275">
        <v>43606</v>
      </c>
      <c r="G213" s="267" t="s">
        <v>74</v>
      </c>
      <c r="H213" s="355">
        <f t="shared" si="11"/>
        <v>4000</v>
      </c>
      <c r="I213" s="355">
        <f t="shared" si="12"/>
        <v>4600</v>
      </c>
      <c r="J213" s="356"/>
      <c r="K213" s="355"/>
      <c r="L213" s="356"/>
      <c r="M213" s="356"/>
      <c r="N213" s="355">
        <f t="shared" si="13"/>
        <v>1000</v>
      </c>
    </row>
    <row r="214" spans="1:14">
      <c r="A214" s="269"/>
      <c r="B214" s="267" t="s">
        <v>463</v>
      </c>
      <c r="C214" s="265" t="s">
        <v>503</v>
      </c>
      <c r="D214" s="265" t="s">
        <v>270</v>
      </c>
      <c r="E214" s="267">
        <v>353636</v>
      </c>
      <c r="F214" s="275">
        <v>43607</v>
      </c>
      <c r="G214" s="267" t="s">
        <v>74</v>
      </c>
      <c r="H214" s="355">
        <f t="shared" si="11"/>
        <v>4000</v>
      </c>
      <c r="I214" s="355">
        <f t="shared" si="12"/>
        <v>4600</v>
      </c>
      <c r="J214" s="356"/>
      <c r="K214" s="355"/>
      <c r="L214" s="356"/>
      <c r="M214" s="356"/>
      <c r="N214" s="355">
        <f t="shared" si="13"/>
        <v>1000</v>
      </c>
    </row>
    <row r="215" spans="1:14">
      <c r="A215" s="269"/>
      <c r="B215" s="267" t="s">
        <v>463</v>
      </c>
      <c r="C215" s="265" t="s">
        <v>503</v>
      </c>
      <c r="D215" s="265" t="s">
        <v>271</v>
      </c>
      <c r="E215" s="267">
        <v>353219</v>
      </c>
      <c r="F215" s="275">
        <v>43602</v>
      </c>
      <c r="G215" s="267" t="s">
        <v>74</v>
      </c>
      <c r="H215" s="355">
        <f t="shared" si="11"/>
        <v>4000</v>
      </c>
      <c r="I215" s="355">
        <f t="shared" si="12"/>
        <v>4600</v>
      </c>
      <c r="J215" s="356"/>
      <c r="K215" s="355"/>
      <c r="L215" s="356"/>
      <c r="M215" s="356"/>
      <c r="N215" s="355">
        <f t="shared" si="13"/>
        <v>1000</v>
      </c>
    </row>
    <row r="216" spans="1:14">
      <c r="A216" s="269"/>
      <c r="B216" s="267" t="s">
        <v>463</v>
      </c>
      <c r="C216" s="265" t="s">
        <v>503</v>
      </c>
      <c r="D216" s="265" t="s">
        <v>272</v>
      </c>
      <c r="E216" s="267">
        <v>353595</v>
      </c>
      <c r="F216" s="275">
        <v>43606</v>
      </c>
      <c r="G216" s="267" t="s">
        <v>74</v>
      </c>
      <c r="H216" s="355">
        <f t="shared" si="11"/>
        <v>4000</v>
      </c>
      <c r="I216" s="355">
        <f t="shared" si="12"/>
        <v>4600</v>
      </c>
      <c r="J216" s="356"/>
      <c r="K216" s="355"/>
      <c r="L216" s="356"/>
      <c r="M216" s="356"/>
      <c r="N216" s="355">
        <f t="shared" si="13"/>
        <v>1000</v>
      </c>
    </row>
    <row r="217" spans="1:14">
      <c r="A217" s="269"/>
      <c r="B217" s="267" t="s">
        <v>475</v>
      </c>
      <c r="C217" s="265" t="s">
        <v>539</v>
      </c>
      <c r="D217" s="265" t="s">
        <v>273</v>
      </c>
      <c r="E217" s="267">
        <v>353130</v>
      </c>
      <c r="F217" s="275">
        <v>43601</v>
      </c>
      <c r="G217" s="267" t="s">
        <v>74</v>
      </c>
      <c r="H217" s="355">
        <f t="shared" si="11"/>
        <v>4000</v>
      </c>
      <c r="I217" s="355">
        <f t="shared" si="12"/>
        <v>4600</v>
      </c>
      <c r="J217" s="356"/>
      <c r="K217" s="355"/>
      <c r="L217" s="356"/>
      <c r="M217" s="356"/>
      <c r="N217" s="355">
        <f t="shared" si="13"/>
        <v>1000</v>
      </c>
    </row>
    <row r="218" spans="1:14">
      <c r="A218" s="269"/>
      <c r="B218" s="267" t="s">
        <v>475</v>
      </c>
      <c r="C218" s="265" t="s">
        <v>506</v>
      </c>
      <c r="D218" s="265" t="s">
        <v>274</v>
      </c>
      <c r="E218" s="267">
        <v>353551</v>
      </c>
      <c r="F218" s="275">
        <v>43606</v>
      </c>
      <c r="G218" s="267" t="s">
        <v>74</v>
      </c>
      <c r="H218" s="355">
        <f t="shared" si="11"/>
        <v>4000</v>
      </c>
      <c r="I218" s="355">
        <f t="shared" si="12"/>
        <v>4600</v>
      </c>
      <c r="J218" s="356"/>
      <c r="K218" s="355"/>
      <c r="L218" s="356"/>
      <c r="M218" s="356"/>
      <c r="N218" s="355">
        <f t="shared" si="13"/>
        <v>1000</v>
      </c>
    </row>
    <row r="219" spans="1:14">
      <c r="A219" s="269"/>
      <c r="B219" s="267" t="s">
        <v>475</v>
      </c>
      <c r="C219" s="265" t="s">
        <v>506</v>
      </c>
      <c r="D219" s="265" t="s">
        <v>275</v>
      </c>
      <c r="E219" s="267">
        <v>353215</v>
      </c>
      <c r="F219" s="275">
        <v>43602</v>
      </c>
      <c r="G219" s="267" t="s">
        <v>74</v>
      </c>
      <c r="H219" s="355">
        <f t="shared" si="11"/>
        <v>4000</v>
      </c>
      <c r="I219" s="355">
        <f t="shared" si="12"/>
        <v>4600</v>
      </c>
      <c r="J219" s="356"/>
      <c r="K219" s="355"/>
      <c r="L219" s="356"/>
      <c r="M219" s="356"/>
      <c r="N219" s="355">
        <f t="shared" si="13"/>
        <v>1000</v>
      </c>
    </row>
    <row r="220" spans="1:14">
      <c r="A220" s="269"/>
      <c r="B220" s="267" t="s">
        <v>475</v>
      </c>
      <c r="C220" s="265" t="s">
        <v>540</v>
      </c>
      <c r="D220" s="265" t="s">
        <v>276</v>
      </c>
      <c r="E220" s="267">
        <v>353069</v>
      </c>
      <c r="F220" s="275">
        <v>43599</v>
      </c>
      <c r="G220" s="267" t="s">
        <v>74</v>
      </c>
      <c r="H220" s="355">
        <f t="shared" si="11"/>
        <v>4000</v>
      </c>
      <c r="I220" s="355">
        <f t="shared" si="12"/>
        <v>4600</v>
      </c>
      <c r="J220" s="356"/>
      <c r="K220" s="355"/>
      <c r="L220" s="356"/>
      <c r="M220" s="356"/>
      <c r="N220" s="355">
        <f t="shared" si="13"/>
        <v>1000</v>
      </c>
    </row>
    <row r="221" spans="1:14">
      <c r="A221" s="269"/>
      <c r="B221" s="267" t="s">
        <v>541</v>
      </c>
      <c r="C221" s="265" t="s">
        <v>542</v>
      </c>
      <c r="D221" s="265" t="s">
        <v>277</v>
      </c>
      <c r="E221" s="267">
        <v>353600</v>
      </c>
      <c r="F221" s="275">
        <v>43606</v>
      </c>
      <c r="G221" s="267" t="s">
        <v>74</v>
      </c>
      <c r="H221" s="355">
        <f t="shared" si="11"/>
        <v>4000</v>
      </c>
      <c r="I221" s="355">
        <f t="shared" si="12"/>
        <v>4600</v>
      </c>
      <c r="J221" s="356"/>
      <c r="K221" s="355"/>
      <c r="L221" s="356"/>
      <c r="M221" s="356"/>
      <c r="N221" s="355">
        <f t="shared" si="13"/>
        <v>1000</v>
      </c>
    </row>
    <row r="222" spans="1:14">
      <c r="A222" s="269"/>
      <c r="B222" s="267" t="s">
        <v>471</v>
      </c>
      <c r="C222" s="265" t="s">
        <v>507</v>
      </c>
      <c r="D222" s="265" t="s">
        <v>278</v>
      </c>
      <c r="E222" s="267">
        <v>353087</v>
      </c>
      <c r="F222" s="275">
        <v>43599</v>
      </c>
      <c r="G222" s="267" t="s">
        <v>74</v>
      </c>
      <c r="H222" s="355">
        <f t="shared" si="11"/>
        <v>4000</v>
      </c>
      <c r="I222" s="355">
        <f t="shared" si="12"/>
        <v>4600</v>
      </c>
      <c r="J222" s="356"/>
      <c r="K222" s="355"/>
      <c r="L222" s="356"/>
      <c r="M222" s="356"/>
      <c r="N222" s="355">
        <f t="shared" si="13"/>
        <v>1000</v>
      </c>
    </row>
    <row r="223" spans="1:14">
      <c r="A223" s="269"/>
      <c r="B223" s="267" t="s">
        <v>471</v>
      </c>
      <c r="C223" s="265" t="s">
        <v>507</v>
      </c>
      <c r="D223" s="265" t="s">
        <v>279</v>
      </c>
      <c r="E223" s="267">
        <v>353431</v>
      </c>
      <c r="F223" s="275">
        <v>43606</v>
      </c>
      <c r="G223" s="267" t="s">
        <v>74</v>
      </c>
      <c r="H223" s="355">
        <f t="shared" si="11"/>
        <v>4000</v>
      </c>
      <c r="I223" s="355">
        <f t="shared" si="12"/>
        <v>4600</v>
      </c>
      <c r="J223" s="356"/>
      <c r="K223" s="355"/>
      <c r="L223" s="356"/>
      <c r="M223" s="356"/>
      <c r="N223" s="355">
        <f t="shared" si="13"/>
        <v>1000</v>
      </c>
    </row>
    <row r="224" spans="1:14">
      <c r="A224" s="269"/>
      <c r="B224" s="267" t="s">
        <v>471</v>
      </c>
      <c r="C224" s="265" t="s">
        <v>507</v>
      </c>
      <c r="D224" s="265" t="s">
        <v>280</v>
      </c>
      <c r="E224" s="267">
        <v>353328</v>
      </c>
      <c r="F224" s="275">
        <v>43603</v>
      </c>
      <c r="G224" s="267" t="s">
        <v>74</v>
      </c>
      <c r="H224" s="355">
        <f t="shared" si="11"/>
        <v>4000</v>
      </c>
      <c r="I224" s="355">
        <f t="shared" si="12"/>
        <v>4600</v>
      </c>
      <c r="J224" s="356"/>
      <c r="K224" s="355"/>
      <c r="L224" s="356"/>
      <c r="M224" s="356"/>
      <c r="N224" s="355">
        <f t="shared" si="13"/>
        <v>1000</v>
      </c>
    </row>
    <row r="225" spans="1:14">
      <c r="A225" s="269"/>
      <c r="B225" s="267" t="s">
        <v>468</v>
      </c>
      <c r="C225" s="265" t="s">
        <v>527</v>
      </c>
      <c r="D225" s="265" t="s">
        <v>393</v>
      </c>
      <c r="E225" s="267">
        <v>353194</v>
      </c>
      <c r="F225" s="275">
        <v>43602</v>
      </c>
      <c r="G225" s="267" t="s">
        <v>74</v>
      </c>
      <c r="H225" s="355">
        <f t="shared" si="11"/>
        <v>4000</v>
      </c>
      <c r="I225" s="355">
        <f t="shared" si="12"/>
        <v>4600</v>
      </c>
      <c r="J225" s="356"/>
      <c r="K225" s="355"/>
      <c r="L225" s="356"/>
      <c r="M225" s="356"/>
      <c r="N225" s="355">
        <f t="shared" si="13"/>
        <v>1000</v>
      </c>
    </row>
    <row r="226" spans="1:14">
      <c r="A226" s="269"/>
      <c r="B226" s="267" t="s">
        <v>517</v>
      </c>
      <c r="C226" s="265" t="s">
        <v>522</v>
      </c>
      <c r="D226" s="265" t="s">
        <v>281</v>
      </c>
      <c r="E226" s="267">
        <v>353307</v>
      </c>
      <c r="F226" s="275">
        <v>43603</v>
      </c>
      <c r="G226" s="267" t="s">
        <v>74</v>
      </c>
      <c r="H226" s="355">
        <f t="shared" si="11"/>
        <v>4000</v>
      </c>
      <c r="I226" s="355">
        <f t="shared" si="12"/>
        <v>4600</v>
      </c>
      <c r="J226" s="356"/>
      <c r="K226" s="355"/>
      <c r="L226" s="356"/>
      <c r="M226" s="356"/>
      <c r="N226" s="355">
        <f t="shared" si="13"/>
        <v>1000</v>
      </c>
    </row>
    <row r="227" spans="1:14">
      <c r="A227" s="269"/>
      <c r="B227" s="267" t="s">
        <v>463</v>
      </c>
      <c r="C227" s="265" t="s">
        <v>537</v>
      </c>
      <c r="D227" s="265" t="s">
        <v>282</v>
      </c>
      <c r="E227" s="267">
        <v>353370</v>
      </c>
      <c r="F227" s="275">
        <v>43605</v>
      </c>
      <c r="G227" s="267" t="s">
        <v>74</v>
      </c>
      <c r="H227" s="355">
        <f t="shared" si="11"/>
        <v>4000</v>
      </c>
      <c r="I227" s="355">
        <f t="shared" si="12"/>
        <v>4600</v>
      </c>
      <c r="J227" s="356"/>
      <c r="K227" s="355"/>
      <c r="L227" s="356"/>
      <c r="M227" s="356"/>
      <c r="N227" s="355">
        <f t="shared" si="13"/>
        <v>1000</v>
      </c>
    </row>
    <row r="228" spans="1:14">
      <c r="A228" s="269"/>
      <c r="B228" s="267" t="s">
        <v>463</v>
      </c>
      <c r="C228" s="265" t="s">
        <v>537</v>
      </c>
      <c r="D228" s="265" t="s">
        <v>364</v>
      </c>
      <c r="E228" s="267">
        <v>353332</v>
      </c>
      <c r="F228" s="275">
        <v>43603</v>
      </c>
      <c r="G228" s="267" t="s">
        <v>74</v>
      </c>
      <c r="H228" s="355">
        <f t="shared" si="11"/>
        <v>4000</v>
      </c>
      <c r="I228" s="355">
        <f t="shared" si="12"/>
        <v>4600</v>
      </c>
      <c r="J228" s="356"/>
      <c r="K228" s="355"/>
      <c r="L228" s="356"/>
      <c r="M228" s="356"/>
      <c r="N228" s="355">
        <f t="shared" si="13"/>
        <v>1000</v>
      </c>
    </row>
    <row r="229" spans="1:14">
      <c r="A229" s="269"/>
      <c r="B229" s="267" t="s">
        <v>463</v>
      </c>
      <c r="C229" s="265" t="s">
        <v>537</v>
      </c>
      <c r="D229" s="265" t="s">
        <v>283</v>
      </c>
      <c r="E229" s="267">
        <v>353609</v>
      </c>
      <c r="F229" s="275">
        <v>43606</v>
      </c>
      <c r="G229" s="267" t="s">
        <v>74</v>
      </c>
      <c r="H229" s="355">
        <f t="shared" si="11"/>
        <v>4000</v>
      </c>
      <c r="I229" s="355">
        <f t="shared" si="12"/>
        <v>4600</v>
      </c>
      <c r="J229" s="356"/>
      <c r="K229" s="355"/>
      <c r="L229" s="356"/>
      <c r="M229" s="356"/>
      <c r="N229" s="355">
        <f t="shared" si="13"/>
        <v>1000</v>
      </c>
    </row>
    <row r="230" spans="1:14">
      <c r="A230" s="269"/>
      <c r="B230" s="267" t="s">
        <v>463</v>
      </c>
      <c r="C230" s="265" t="s">
        <v>537</v>
      </c>
      <c r="D230" s="265" t="s">
        <v>378</v>
      </c>
      <c r="E230" s="267">
        <v>353622</v>
      </c>
      <c r="F230" s="275">
        <v>43606</v>
      </c>
      <c r="G230" s="267" t="s">
        <v>74</v>
      </c>
      <c r="H230" s="355">
        <f t="shared" si="11"/>
        <v>4000</v>
      </c>
      <c r="I230" s="355">
        <f t="shared" si="12"/>
        <v>4600</v>
      </c>
      <c r="J230" s="356"/>
      <c r="K230" s="355"/>
      <c r="L230" s="356"/>
      <c r="M230" s="356"/>
      <c r="N230" s="355">
        <f t="shared" si="13"/>
        <v>1000</v>
      </c>
    </row>
    <row r="231" spans="1:14">
      <c r="A231" s="269"/>
      <c r="B231" s="267" t="s">
        <v>471</v>
      </c>
      <c r="C231" s="265" t="s">
        <v>543</v>
      </c>
      <c r="D231" s="265" t="s">
        <v>284</v>
      </c>
      <c r="E231" s="267">
        <v>353413</v>
      </c>
      <c r="F231" s="275">
        <v>43605</v>
      </c>
      <c r="G231" s="267" t="s">
        <v>74</v>
      </c>
      <c r="H231" s="355">
        <f t="shared" si="11"/>
        <v>4000</v>
      </c>
      <c r="I231" s="355">
        <f t="shared" si="12"/>
        <v>4600</v>
      </c>
      <c r="J231" s="356"/>
      <c r="K231" s="355"/>
      <c r="L231" s="356"/>
      <c r="M231" s="356"/>
      <c r="N231" s="355">
        <f t="shared" si="13"/>
        <v>1000</v>
      </c>
    </row>
    <row r="232" spans="1:14">
      <c r="A232" s="269"/>
      <c r="B232" s="267" t="s">
        <v>471</v>
      </c>
      <c r="C232" s="265" t="s">
        <v>543</v>
      </c>
      <c r="D232" s="265" t="s">
        <v>379</v>
      </c>
      <c r="E232" s="267">
        <v>353321</v>
      </c>
      <c r="F232" s="275">
        <v>43603</v>
      </c>
      <c r="G232" s="267" t="s">
        <v>74</v>
      </c>
      <c r="H232" s="355">
        <f t="shared" si="11"/>
        <v>4000</v>
      </c>
      <c r="I232" s="355">
        <f t="shared" si="12"/>
        <v>4600</v>
      </c>
      <c r="J232" s="356"/>
      <c r="K232" s="355"/>
      <c r="L232" s="356"/>
      <c r="M232" s="356"/>
      <c r="N232" s="355">
        <f t="shared" si="13"/>
        <v>1000</v>
      </c>
    </row>
    <row r="233" spans="1:14">
      <c r="A233" s="269"/>
      <c r="B233" s="267" t="s">
        <v>471</v>
      </c>
      <c r="C233" s="265" t="s">
        <v>543</v>
      </c>
      <c r="D233" s="265" t="s">
        <v>285</v>
      </c>
      <c r="E233" s="267">
        <v>353378</v>
      </c>
      <c r="F233" s="275">
        <v>43605</v>
      </c>
      <c r="G233" s="267" t="s">
        <v>74</v>
      </c>
      <c r="H233" s="355">
        <f t="shared" si="11"/>
        <v>4000</v>
      </c>
      <c r="I233" s="355">
        <f t="shared" si="12"/>
        <v>4600</v>
      </c>
      <c r="J233" s="356"/>
      <c r="K233" s="355"/>
      <c r="L233" s="356"/>
      <c r="M233" s="356"/>
      <c r="N233" s="355">
        <f t="shared" si="13"/>
        <v>1000</v>
      </c>
    </row>
    <row r="234" spans="1:14">
      <c r="A234" s="269"/>
      <c r="B234" s="267" t="s">
        <v>471</v>
      </c>
      <c r="C234" s="265" t="s">
        <v>538</v>
      </c>
      <c r="D234" s="265" t="s">
        <v>286</v>
      </c>
      <c r="E234" s="267">
        <v>353531</v>
      </c>
      <c r="F234" s="275">
        <v>43606</v>
      </c>
      <c r="G234" s="267" t="s">
        <v>74</v>
      </c>
      <c r="H234" s="355">
        <f t="shared" si="11"/>
        <v>4000</v>
      </c>
      <c r="I234" s="355">
        <f t="shared" si="12"/>
        <v>4600</v>
      </c>
      <c r="J234" s="356"/>
      <c r="K234" s="355"/>
      <c r="L234" s="356"/>
      <c r="M234" s="356"/>
      <c r="N234" s="355">
        <f t="shared" si="13"/>
        <v>1000</v>
      </c>
    </row>
    <row r="235" spans="1:14">
      <c r="A235" s="269"/>
      <c r="B235" s="267" t="s">
        <v>471</v>
      </c>
      <c r="C235" s="265" t="s">
        <v>538</v>
      </c>
      <c r="D235" s="265" t="s">
        <v>394</v>
      </c>
      <c r="E235" s="267">
        <v>353365</v>
      </c>
      <c r="F235" s="275">
        <v>43605</v>
      </c>
      <c r="G235" s="267" t="s">
        <v>74</v>
      </c>
      <c r="H235" s="355">
        <f t="shared" si="11"/>
        <v>4000</v>
      </c>
      <c r="I235" s="355">
        <f t="shared" si="12"/>
        <v>4600</v>
      </c>
      <c r="J235" s="356"/>
      <c r="K235" s="355"/>
      <c r="L235" s="356"/>
      <c r="M235" s="356"/>
      <c r="N235" s="355">
        <f t="shared" si="13"/>
        <v>1000</v>
      </c>
    </row>
    <row r="236" spans="1:14">
      <c r="A236" s="269"/>
      <c r="B236" s="267" t="s">
        <v>509</v>
      </c>
      <c r="C236" s="265" t="s">
        <v>544</v>
      </c>
      <c r="D236" s="265" t="s">
        <v>287</v>
      </c>
      <c r="E236" s="267">
        <v>353425</v>
      </c>
      <c r="F236" s="275">
        <v>43606</v>
      </c>
      <c r="G236" s="267" t="s">
        <v>74</v>
      </c>
      <c r="H236" s="355">
        <f t="shared" si="11"/>
        <v>4000</v>
      </c>
      <c r="I236" s="355">
        <f t="shared" si="12"/>
        <v>4600</v>
      </c>
      <c r="J236" s="356"/>
      <c r="K236" s="355"/>
      <c r="L236" s="356"/>
      <c r="M236" s="356"/>
      <c r="N236" s="355">
        <f t="shared" si="13"/>
        <v>1000</v>
      </c>
    </row>
    <row r="237" spans="1:14">
      <c r="A237" s="269"/>
      <c r="B237" s="267" t="s">
        <v>509</v>
      </c>
      <c r="C237" s="265" t="s">
        <v>510</v>
      </c>
      <c r="D237" s="265" t="s">
        <v>288</v>
      </c>
      <c r="E237" s="267">
        <v>353635</v>
      </c>
      <c r="F237" s="275">
        <v>43607</v>
      </c>
      <c r="G237" s="267" t="s">
        <v>74</v>
      </c>
      <c r="H237" s="355">
        <f t="shared" si="11"/>
        <v>4000</v>
      </c>
      <c r="I237" s="355">
        <f t="shared" si="12"/>
        <v>4600</v>
      </c>
      <c r="J237" s="356"/>
      <c r="K237" s="355"/>
      <c r="L237" s="356"/>
      <c r="M237" s="356"/>
      <c r="N237" s="355">
        <f t="shared" si="13"/>
        <v>1000</v>
      </c>
    </row>
    <row r="238" spans="1:14">
      <c r="A238" s="269"/>
      <c r="B238" s="267" t="s">
        <v>511</v>
      </c>
      <c r="C238" s="265" t="s">
        <v>545</v>
      </c>
      <c r="D238" s="265" t="s">
        <v>289</v>
      </c>
      <c r="E238" s="267">
        <v>353078</v>
      </c>
      <c r="F238" s="275">
        <v>43599</v>
      </c>
      <c r="G238" s="267" t="s">
        <v>74</v>
      </c>
      <c r="H238" s="355">
        <f t="shared" si="11"/>
        <v>4000</v>
      </c>
      <c r="I238" s="355">
        <f t="shared" si="12"/>
        <v>4600</v>
      </c>
      <c r="J238" s="356"/>
      <c r="K238" s="355"/>
      <c r="L238" s="356"/>
      <c r="M238" s="356"/>
      <c r="N238" s="355">
        <f t="shared" si="13"/>
        <v>1000</v>
      </c>
    </row>
    <row r="239" spans="1:14">
      <c r="A239" s="269"/>
      <c r="B239" s="267" t="s">
        <v>511</v>
      </c>
      <c r="C239" s="265" t="s">
        <v>546</v>
      </c>
      <c r="D239" s="265" t="s">
        <v>290</v>
      </c>
      <c r="E239" s="267">
        <v>353289</v>
      </c>
      <c r="F239" s="275">
        <v>43603</v>
      </c>
      <c r="G239" s="267" t="s">
        <v>74</v>
      </c>
      <c r="H239" s="355">
        <f t="shared" si="11"/>
        <v>4000</v>
      </c>
      <c r="I239" s="355">
        <f t="shared" si="12"/>
        <v>4600</v>
      </c>
      <c r="J239" s="356"/>
      <c r="K239" s="355"/>
      <c r="L239" s="356"/>
      <c r="M239" s="356"/>
      <c r="N239" s="355">
        <f t="shared" si="13"/>
        <v>1000</v>
      </c>
    </row>
    <row r="240" spans="1:14">
      <c r="A240" s="269"/>
      <c r="B240" s="267" t="s">
        <v>511</v>
      </c>
      <c r="C240" s="265" t="s">
        <v>547</v>
      </c>
      <c r="D240" s="265" t="s">
        <v>291</v>
      </c>
      <c r="E240" s="267">
        <v>353329</v>
      </c>
      <c r="F240" s="275">
        <v>43603</v>
      </c>
      <c r="G240" s="267" t="s">
        <v>74</v>
      </c>
      <c r="H240" s="355">
        <f t="shared" si="11"/>
        <v>4000</v>
      </c>
      <c r="I240" s="355">
        <f t="shared" si="12"/>
        <v>4600</v>
      </c>
      <c r="J240" s="356"/>
      <c r="K240" s="355"/>
      <c r="L240" s="356"/>
      <c r="M240" s="356"/>
      <c r="N240" s="355">
        <f t="shared" si="13"/>
        <v>1000</v>
      </c>
    </row>
    <row r="241" spans="1:14">
      <c r="A241" s="269"/>
      <c r="B241" s="267" t="s">
        <v>511</v>
      </c>
      <c r="C241" s="265" t="s">
        <v>512</v>
      </c>
      <c r="D241" s="265" t="s">
        <v>292</v>
      </c>
      <c r="E241" s="267">
        <v>353322</v>
      </c>
      <c r="F241" s="275">
        <v>43603</v>
      </c>
      <c r="G241" s="267" t="s">
        <v>74</v>
      </c>
      <c r="H241" s="355">
        <f t="shared" si="11"/>
        <v>4000</v>
      </c>
      <c r="I241" s="355">
        <f t="shared" si="12"/>
        <v>4600</v>
      </c>
      <c r="J241" s="356"/>
      <c r="K241" s="355"/>
      <c r="L241" s="356"/>
      <c r="M241" s="356"/>
      <c r="N241" s="355">
        <f t="shared" si="13"/>
        <v>1000</v>
      </c>
    </row>
    <row r="242" spans="1:14">
      <c r="A242" s="269"/>
      <c r="B242" s="267" t="s">
        <v>511</v>
      </c>
      <c r="C242" s="265" t="s">
        <v>548</v>
      </c>
      <c r="D242" s="265" t="s">
        <v>293</v>
      </c>
      <c r="E242" s="267">
        <v>353323</v>
      </c>
      <c r="F242" s="275">
        <v>43603</v>
      </c>
      <c r="G242" s="267" t="s">
        <v>74</v>
      </c>
      <c r="H242" s="355">
        <f t="shared" si="11"/>
        <v>4000</v>
      </c>
      <c r="I242" s="355">
        <f t="shared" si="12"/>
        <v>4600</v>
      </c>
      <c r="J242" s="356"/>
      <c r="K242" s="355"/>
      <c r="L242" s="356"/>
      <c r="M242" s="356"/>
      <c r="N242" s="355">
        <f t="shared" si="13"/>
        <v>1000</v>
      </c>
    </row>
    <row r="243" spans="1:14">
      <c r="A243" s="269"/>
      <c r="B243" s="267" t="s">
        <v>511</v>
      </c>
      <c r="C243" s="265" t="s">
        <v>513</v>
      </c>
      <c r="D243" s="265" t="s">
        <v>380</v>
      </c>
      <c r="E243" s="267">
        <v>353424</v>
      </c>
      <c r="F243" s="275">
        <v>43606</v>
      </c>
      <c r="G243" s="267" t="s">
        <v>74</v>
      </c>
      <c r="H243" s="355">
        <f t="shared" si="11"/>
        <v>4000</v>
      </c>
      <c r="I243" s="355">
        <f t="shared" si="12"/>
        <v>4600</v>
      </c>
      <c r="J243" s="356"/>
      <c r="K243" s="355"/>
      <c r="L243" s="356"/>
      <c r="M243" s="356"/>
      <c r="N243" s="355">
        <f t="shared" si="13"/>
        <v>1000</v>
      </c>
    </row>
    <row r="244" spans="1:14">
      <c r="A244" s="269"/>
      <c r="B244" s="267" t="s">
        <v>478</v>
      </c>
      <c r="C244" s="265" t="s">
        <v>549</v>
      </c>
      <c r="D244" s="265" t="s">
        <v>365</v>
      </c>
      <c r="E244" s="267">
        <v>353176</v>
      </c>
      <c r="F244" s="275">
        <v>43602</v>
      </c>
      <c r="G244" s="267" t="s">
        <v>74</v>
      </c>
      <c r="H244" s="355">
        <f t="shared" si="11"/>
        <v>4000</v>
      </c>
      <c r="I244" s="355">
        <f t="shared" si="12"/>
        <v>4600</v>
      </c>
      <c r="J244" s="356"/>
      <c r="K244" s="355"/>
      <c r="L244" s="356"/>
      <c r="M244" s="356"/>
      <c r="N244" s="355">
        <f t="shared" si="13"/>
        <v>1000</v>
      </c>
    </row>
    <row r="245" spans="1:14">
      <c r="A245" s="269"/>
      <c r="B245" s="267" t="s">
        <v>478</v>
      </c>
      <c r="C245" s="265" t="s">
        <v>514</v>
      </c>
      <c r="D245" s="265" t="s">
        <v>366</v>
      </c>
      <c r="E245" s="267">
        <v>353547</v>
      </c>
      <c r="F245" s="275">
        <v>43606</v>
      </c>
      <c r="G245" s="267" t="s">
        <v>74</v>
      </c>
      <c r="H245" s="355">
        <f t="shared" si="11"/>
        <v>4000</v>
      </c>
      <c r="I245" s="355">
        <f t="shared" si="12"/>
        <v>4600</v>
      </c>
      <c r="J245" s="356"/>
      <c r="K245" s="355"/>
      <c r="L245" s="356"/>
      <c r="M245" s="356"/>
      <c r="N245" s="355">
        <f t="shared" si="13"/>
        <v>1000</v>
      </c>
    </row>
    <row r="246" spans="1:14">
      <c r="A246" s="269"/>
      <c r="B246" s="267" t="s">
        <v>478</v>
      </c>
      <c r="C246" s="265" t="s">
        <v>550</v>
      </c>
      <c r="D246" s="265" t="s">
        <v>294</v>
      </c>
      <c r="E246" s="267">
        <v>353372</v>
      </c>
      <c r="F246" s="275">
        <v>43605</v>
      </c>
      <c r="G246" s="267" t="s">
        <v>74</v>
      </c>
      <c r="H246" s="355">
        <f t="shared" si="11"/>
        <v>4000</v>
      </c>
      <c r="I246" s="355">
        <f t="shared" si="12"/>
        <v>4600</v>
      </c>
      <c r="J246" s="356"/>
      <c r="K246" s="355"/>
      <c r="L246" s="356"/>
      <c r="M246" s="356"/>
      <c r="N246" s="355">
        <f t="shared" si="13"/>
        <v>1000</v>
      </c>
    </row>
    <row r="247" spans="1:14">
      <c r="A247" s="269"/>
      <c r="B247" s="267" t="s">
        <v>551</v>
      </c>
      <c r="C247" s="265" t="s">
        <v>552</v>
      </c>
      <c r="D247" s="265" t="s">
        <v>295</v>
      </c>
      <c r="E247" s="267">
        <v>353061</v>
      </c>
      <c r="F247" s="275">
        <v>43599</v>
      </c>
      <c r="G247" s="267" t="s">
        <v>74</v>
      </c>
      <c r="H247" s="355">
        <f t="shared" si="11"/>
        <v>4000</v>
      </c>
      <c r="I247" s="355">
        <f t="shared" si="12"/>
        <v>4600</v>
      </c>
      <c r="J247" s="356"/>
      <c r="K247" s="355"/>
      <c r="L247" s="356"/>
      <c r="M247" s="356"/>
      <c r="N247" s="355">
        <f t="shared" si="13"/>
        <v>1000</v>
      </c>
    </row>
    <row r="248" spans="1:14">
      <c r="A248" s="269"/>
      <c r="B248" s="267" t="s">
        <v>481</v>
      </c>
      <c r="C248" s="265" t="s">
        <v>516</v>
      </c>
      <c r="D248" s="265" t="s">
        <v>296</v>
      </c>
      <c r="E248" s="267">
        <v>353330</v>
      </c>
      <c r="F248" s="275">
        <v>43603</v>
      </c>
      <c r="G248" s="267" t="s">
        <v>74</v>
      </c>
      <c r="H248" s="355">
        <f t="shared" si="11"/>
        <v>4000</v>
      </c>
      <c r="I248" s="355">
        <f t="shared" si="12"/>
        <v>4600</v>
      </c>
      <c r="J248" s="356"/>
      <c r="K248" s="355"/>
      <c r="L248" s="356"/>
      <c r="M248" s="356"/>
      <c r="N248" s="355">
        <f t="shared" si="13"/>
        <v>1000</v>
      </c>
    </row>
    <row r="249" spans="1:14">
      <c r="A249" s="269"/>
      <c r="B249" s="267" t="s">
        <v>481</v>
      </c>
      <c r="C249" s="265" t="s">
        <v>516</v>
      </c>
      <c r="D249" s="265" t="s">
        <v>381</v>
      </c>
      <c r="E249" s="267">
        <v>353619</v>
      </c>
      <c r="F249" s="275">
        <v>43606</v>
      </c>
      <c r="G249" s="267" t="s">
        <v>74</v>
      </c>
      <c r="H249" s="355">
        <f t="shared" si="11"/>
        <v>4000</v>
      </c>
      <c r="I249" s="355">
        <f t="shared" si="12"/>
        <v>4600</v>
      </c>
      <c r="J249" s="356"/>
      <c r="K249" s="355"/>
      <c r="L249" s="356"/>
      <c r="M249" s="356"/>
      <c r="N249" s="355">
        <f t="shared" si="13"/>
        <v>1000</v>
      </c>
    </row>
    <row r="250" spans="1:14">
      <c r="A250" s="269"/>
      <c r="B250" s="267" t="s">
        <v>481</v>
      </c>
      <c r="C250" s="265" t="s">
        <v>516</v>
      </c>
      <c r="D250" s="265" t="s">
        <v>297</v>
      </c>
      <c r="E250" s="267">
        <v>353599</v>
      </c>
      <c r="F250" s="275">
        <v>43606</v>
      </c>
      <c r="G250" s="267" t="s">
        <v>74</v>
      </c>
      <c r="H250" s="355">
        <f t="shared" si="11"/>
        <v>4000</v>
      </c>
      <c r="I250" s="355">
        <f t="shared" si="12"/>
        <v>4600</v>
      </c>
      <c r="J250" s="356"/>
      <c r="K250" s="355"/>
      <c r="L250" s="356"/>
      <c r="M250" s="356"/>
      <c r="N250" s="355">
        <f t="shared" si="13"/>
        <v>1000</v>
      </c>
    </row>
    <row r="251" spans="1:14">
      <c r="A251" s="269"/>
      <c r="B251" s="267" t="s">
        <v>481</v>
      </c>
      <c r="C251" s="265" t="s">
        <v>516</v>
      </c>
      <c r="D251" s="265" t="s">
        <v>298</v>
      </c>
      <c r="E251" s="267">
        <v>353420</v>
      </c>
      <c r="F251" s="275">
        <v>43606</v>
      </c>
      <c r="G251" s="267" t="s">
        <v>74</v>
      </c>
      <c r="H251" s="355">
        <f t="shared" si="11"/>
        <v>4000</v>
      </c>
      <c r="I251" s="355">
        <f t="shared" si="12"/>
        <v>4600</v>
      </c>
      <c r="J251" s="356"/>
      <c r="K251" s="355"/>
      <c r="L251" s="356"/>
      <c r="M251" s="356"/>
      <c r="N251" s="355">
        <f t="shared" si="13"/>
        <v>1000</v>
      </c>
    </row>
    <row r="252" spans="1:14">
      <c r="A252" s="269"/>
      <c r="B252" s="267" t="s">
        <v>481</v>
      </c>
      <c r="C252" s="265" t="s">
        <v>553</v>
      </c>
      <c r="D252" s="265" t="s">
        <v>299</v>
      </c>
      <c r="E252" s="267">
        <v>353073</v>
      </c>
      <c r="F252" s="275">
        <v>43599</v>
      </c>
      <c r="G252" s="267" t="s">
        <v>74</v>
      </c>
      <c r="H252" s="355">
        <f t="shared" si="11"/>
        <v>4000</v>
      </c>
      <c r="I252" s="355">
        <f t="shared" si="12"/>
        <v>4600</v>
      </c>
      <c r="J252" s="356"/>
      <c r="K252" s="355"/>
      <c r="L252" s="356"/>
      <c r="M252" s="356"/>
      <c r="N252" s="355">
        <f t="shared" si="13"/>
        <v>1000</v>
      </c>
    </row>
    <row r="253" spans="1:14">
      <c r="A253" s="269"/>
      <c r="B253" s="267" t="s">
        <v>481</v>
      </c>
      <c r="C253" s="265" t="s">
        <v>516</v>
      </c>
      <c r="D253" s="265" t="s">
        <v>300</v>
      </c>
      <c r="E253" s="267">
        <v>353054</v>
      </c>
      <c r="F253" s="275">
        <v>43599</v>
      </c>
      <c r="G253" s="267" t="s">
        <v>74</v>
      </c>
      <c r="H253" s="355">
        <f t="shared" si="11"/>
        <v>4000</v>
      </c>
      <c r="I253" s="355">
        <f t="shared" si="12"/>
        <v>4600</v>
      </c>
      <c r="J253" s="356"/>
      <c r="K253" s="355"/>
      <c r="L253" s="356"/>
      <c r="M253" s="356"/>
      <c r="N253" s="355">
        <f t="shared" si="13"/>
        <v>1000</v>
      </c>
    </row>
    <row r="254" spans="1:14">
      <c r="A254" s="269"/>
      <c r="B254" s="267" t="s">
        <v>468</v>
      </c>
      <c r="C254" s="265" t="s">
        <v>554</v>
      </c>
      <c r="D254" s="265" t="s">
        <v>301</v>
      </c>
      <c r="E254" s="267">
        <v>353359</v>
      </c>
      <c r="F254" s="275">
        <v>43605</v>
      </c>
      <c r="G254" s="267" t="s">
        <v>74</v>
      </c>
      <c r="H254" s="355">
        <f t="shared" si="11"/>
        <v>4000</v>
      </c>
      <c r="I254" s="355">
        <f t="shared" si="12"/>
        <v>4600</v>
      </c>
      <c r="J254" s="356"/>
      <c r="K254" s="355"/>
      <c r="L254" s="356"/>
      <c r="M254" s="356"/>
      <c r="N254" s="355">
        <f t="shared" si="13"/>
        <v>1000</v>
      </c>
    </row>
    <row r="255" spans="1:14">
      <c r="A255" s="269"/>
      <c r="B255" s="267" t="s">
        <v>471</v>
      </c>
      <c r="C255" s="265" t="s">
        <v>555</v>
      </c>
      <c r="D255" s="265" t="s">
        <v>395</v>
      </c>
      <c r="E255" s="267">
        <v>353326</v>
      </c>
      <c r="F255" s="275">
        <v>43603</v>
      </c>
      <c r="G255" s="267" t="s">
        <v>74</v>
      </c>
      <c r="H255" s="355">
        <f t="shared" ref="H255:H318" si="14">IF(D255&gt;0,4000,"")</f>
        <v>4000</v>
      </c>
      <c r="I255" s="355">
        <f t="shared" ref="I255:I318" si="15">IF(F255&gt;0,IF(J255="",4600,""),"")</f>
        <v>4600</v>
      </c>
      <c r="J255" s="356"/>
      <c r="K255" s="355"/>
      <c r="L255" s="356"/>
      <c r="M255" s="356"/>
      <c r="N255" s="355">
        <f t="shared" si="13"/>
        <v>1000</v>
      </c>
    </row>
    <row r="256" spans="1:14">
      <c r="A256" s="269"/>
      <c r="B256" s="267" t="s">
        <v>471</v>
      </c>
      <c r="C256" s="265" t="s">
        <v>555</v>
      </c>
      <c r="D256" s="265" t="s">
        <v>382</v>
      </c>
      <c r="E256" s="267">
        <v>353616</v>
      </c>
      <c r="F256" s="275">
        <v>43606</v>
      </c>
      <c r="G256" s="267" t="s">
        <v>74</v>
      </c>
      <c r="H256" s="355">
        <f t="shared" si="14"/>
        <v>4000</v>
      </c>
      <c r="I256" s="355">
        <f t="shared" si="15"/>
        <v>4600</v>
      </c>
      <c r="J256" s="356"/>
      <c r="K256" s="355"/>
      <c r="L256" s="356"/>
      <c r="M256" s="356"/>
      <c r="N256" s="355">
        <f t="shared" si="13"/>
        <v>1000</v>
      </c>
    </row>
    <row r="257" spans="1:14">
      <c r="A257" s="269"/>
      <c r="B257" s="267" t="s">
        <v>517</v>
      </c>
      <c r="C257" s="265" t="s">
        <v>518</v>
      </c>
      <c r="D257" s="265" t="s">
        <v>302</v>
      </c>
      <c r="E257" s="267">
        <v>353589</v>
      </c>
      <c r="F257" s="275">
        <v>43606</v>
      </c>
      <c r="G257" s="267" t="s">
        <v>74</v>
      </c>
      <c r="H257" s="355">
        <f t="shared" si="14"/>
        <v>4000</v>
      </c>
      <c r="I257" s="355">
        <f t="shared" si="15"/>
        <v>4600</v>
      </c>
      <c r="J257" s="356"/>
      <c r="K257" s="355"/>
      <c r="L257" s="356"/>
      <c r="M257" s="356"/>
      <c r="N257" s="355">
        <f t="shared" ref="N257:N320" si="16">IF(C257&gt;0,1000,"")</f>
        <v>1000</v>
      </c>
    </row>
    <row r="258" spans="1:14">
      <c r="A258" s="269"/>
      <c r="B258" s="267" t="s">
        <v>517</v>
      </c>
      <c r="C258" s="265" t="s">
        <v>518</v>
      </c>
      <c r="D258" s="265" t="s">
        <v>367</v>
      </c>
      <c r="E258" s="267">
        <v>353631</v>
      </c>
      <c r="F258" s="275">
        <v>43607</v>
      </c>
      <c r="G258" s="267" t="s">
        <v>74</v>
      </c>
      <c r="H258" s="355">
        <f t="shared" si="14"/>
        <v>4000</v>
      </c>
      <c r="I258" s="355">
        <f t="shared" si="15"/>
        <v>4600</v>
      </c>
      <c r="J258" s="356"/>
      <c r="K258" s="355"/>
      <c r="L258" s="356"/>
      <c r="M258" s="356"/>
      <c r="N258" s="355">
        <f t="shared" si="16"/>
        <v>1000</v>
      </c>
    </row>
    <row r="259" spans="1:14">
      <c r="A259" s="269"/>
      <c r="B259" s="267" t="s">
        <v>517</v>
      </c>
      <c r="C259" s="265" t="s">
        <v>518</v>
      </c>
      <c r="D259" s="265" t="s">
        <v>303</v>
      </c>
      <c r="E259" s="267">
        <v>353400</v>
      </c>
      <c r="F259" s="275">
        <v>43605</v>
      </c>
      <c r="G259" s="267" t="s">
        <v>74</v>
      </c>
      <c r="H259" s="355">
        <f t="shared" si="14"/>
        <v>4000</v>
      </c>
      <c r="I259" s="355">
        <f t="shared" si="15"/>
        <v>4600</v>
      </c>
      <c r="J259" s="356"/>
      <c r="K259" s="355"/>
      <c r="L259" s="356"/>
      <c r="M259" s="356"/>
      <c r="N259" s="355">
        <f t="shared" si="16"/>
        <v>1000</v>
      </c>
    </row>
    <row r="260" spans="1:14">
      <c r="A260" s="269"/>
      <c r="B260" s="267" t="s">
        <v>517</v>
      </c>
      <c r="C260" s="265" t="s">
        <v>518</v>
      </c>
      <c r="D260" s="265" t="s">
        <v>383</v>
      </c>
      <c r="E260" s="267">
        <v>353318</v>
      </c>
      <c r="F260" s="275">
        <v>43603</v>
      </c>
      <c r="G260" s="267" t="s">
        <v>74</v>
      </c>
      <c r="H260" s="355">
        <f t="shared" si="14"/>
        <v>4000</v>
      </c>
      <c r="I260" s="355">
        <f t="shared" si="15"/>
        <v>4600</v>
      </c>
      <c r="J260" s="356"/>
      <c r="K260" s="355"/>
      <c r="L260" s="356"/>
      <c r="M260" s="356"/>
      <c r="N260" s="355">
        <f t="shared" si="16"/>
        <v>1000</v>
      </c>
    </row>
    <row r="261" spans="1:14">
      <c r="A261" s="269"/>
      <c r="B261" s="267" t="s">
        <v>517</v>
      </c>
      <c r="C261" s="265" t="s">
        <v>518</v>
      </c>
      <c r="D261" s="265" t="s">
        <v>384</v>
      </c>
      <c r="E261" s="267">
        <v>353398</v>
      </c>
      <c r="F261" s="275">
        <v>43605</v>
      </c>
      <c r="G261" s="267" t="s">
        <v>74</v>
      </c>
      <c r="H261" s="355">
        <f t="shared" si="14"/>
        <v>4000</v>
      </c>
      <c r="I261" s="355">
        <f t="shared" si="15"/>
        <v>4600</v>
      </c>
      <c r="J261" s="356"/>
      <c r="K261" s="355"/>
      <c r="L261" s="356"/>
      <c r="M261" s="356"/>
      <c r="N261" s="355">
        <f t="shared" si="16"/>
        <v>1000</v>
      </c>
    </row>
    <row r="262" spans="1:14">
      <c r="A262" s="269"/>
      <c r="B262" s="267" t="s">
        <v>517</v>
      </c>
      <c r="C262" s="265" t="s">
        <v>518</v>
      </c>
      <c r="D262" s="265" t="s">
        <v>304</v>
      </c>
      <c r="E262" s="267">
        <v>353080</v>
      </c>
      <c r="F262" s="275">
        <v>43599</v>
      </c>
      <c r="G262" s="267" t="s">
        <v>74</v>
      </c>
      <c r="H262" s="355">
        <f t="shared" si="14"/>
        <v>4000</v>
      </c>
      <c r="I262" s="355">
        <f t="shared" si="15"/>
        <v>4600</v>
      </c>
      <c r="J262" s="356"/>
      <c r="K262" s="355"/>
      <c r="L262" s="356"/>
      <c r="M262" s="356"/>
      <c r="N262" s="355">
        <f t="shared" si="16"/>
        <v>1000</v>
      </c>
    </row>
    <row r="263" spans="1:14">
      <c r="A263" s="269"/>
      <c r="B263" s="267" t="s">
        <v>517</v>
      </c>
      <c r="C263" s="265" t="s">
        <v>518</v>
      </c>
      <c r="D263" s="265" t="s">
        <v>305</v>
      </c>
      <c r="E263" s="267">
        <v>353058</v>
      </c>
      <c r="F263" s="275">
        <v>43599</v>
      </c>
      <c r="G263" s="267" t="s">
        <v>74</v>
      </c>
      <c r="H263" s="355">
        <f t="shared" si="14"/>
        <v>4000</v>
      </c>
      <c r="I263" s="355">
        <f t="shared" si="15"/>
        <v>4600</v>
      </c>
      <c r="J263" s="356"/>
      <c r="K263" s="355"/>
      <c r="L263" s="356"/>
      <c r="M263" s="356"/>
      <c r="N263" s="355">
        <f t="shared" si="16"/>
        <v>1000</v>
      </c>
    </row>
    <row r="264" spans="1:14">
      <c r="A264" s="269"/>
      <c r="B264" s="267" t="s">
        <v>517</v>
      </c>
      <c r="C264" s="265" t="s">
        <v>518</v>
      </c>
      <c r="D264" s="265" t="s">
        <v>306</v>
      </c>
      <c r="E264" s="267">
        <v>353604</v>
      </c>
      <c r="F264" s="275">
        <v>43606</v>
      </c>
      <c r="G264" s="267" t="s">
        <v>74</v>
      </c>
      <c r="H264" s="355">
        <f t="shared" si="14"/>
        <v>4000</v>
      </c>
      <c r="I264" s="355">
        <f t="shared" si="15"/>
        <v>4600</v>
      </c>
      <c r="J264" s="356"/>
      <c r="K264" s="355"/>
      <c r="L264" s="356"/>
      <c r="M264" s="356"/>
      <c r="N264" s="355">
        <f t="shared" si="16"/>
        <v>1000</v>
      </c>
    </row>
    <row r="265" spans="1:14">
      <c r="A265" s="269"/>
      <c r="B265" s="267" t="s">
        <v>517</v>
      </c>
      <c r="C265" s="265" t="s">
        <v>518</v>
      </c>
      <c r="D265" s="265" t="s">
        <v>307</v>
      </c>
      <c r="E265" s="267">
        <v>353325</v>
      </c>
      <c r="F265" s="275">
        <v>43603</v>
      </c>
      <c r="G265" s="267" t="s">
        <v>74</v>
      </c>
      <c r="H265" s="355">
        <f t="shared" si="14"/>
        <v>4000</v>
      </c>
      <c r="I265" s="355">
        <f t="shared" si="15"/>
        <v>4600</v>
      </c>
      <c r="J265" s="356"/>
      <c r="K265" s="355"/>
      <c r="L265" s="356"/>
      <c r="M265" s="356"/>
      <c r="N265" s="355">
        <f t="shared" si="16"/>
        <v>1000</v>
      </c>
    </row>
    <row r="266" spans="1:14">
      <c r="A266" s="269"/>
      <c r="B266" s="267" t="s">
        <v>517</v>
      </c>
      <c r="C266" s="265" t="s">
        <v>518</v>
      </c>
      <c r="D266" s="265" t="s">
        <v>308</v>
      </c>
      <c r="E266" s="267">
        <v>353088</v>
      </c>
      <c r="F266" s="275">
        <v>43599</v>
      </c>
      <c r="G266" s="267" t="s">
        <v>74</v>
      </c>
      <c r="H266" s="355">
        <f t="shared" si="14"/>
        <v>4000</v>
      </c>
      <c r="I266" s="355">
        <f t="shared" si="15"/>
        <v>4600</v>
      </c>
      <c r="J266" s="356"/>
      <c r="K266" s="355"/>
      <c r="L266" s="356"/>
      <c r="M266" s="356"/>
      <c r="N266" s="355">
        <f t="shared" si="16"/>
        <v>1000</v>
      </c>
    </row>
    <row r="267" spans="1:14">
      <c r="A267" s="269"/>
      <c r="B267" s="267" t="s">
        <v>475</v>
      </c>
      <c r="C267" s="265" t="s">
        <v>556</v>
      </c>
      <c r="D267" s="265" t="s">
        <v>309</v>
      </c>
      <c r="E267" s="267">
        <v>353371</v>
      </c>
      <c r="F267" s="275">
        <v>43605</v>
      </c>
      <c r="G267" s="267" t="s">
        <v>74</v>
      </c>
      <c r="H267" s="355">
        <f t="shared" si="14"/>
        <v>4000</v>
      </c>
      <c r="I267" s="355">
        <f t="shared" si="15"/>
        <v>4600</v>
      </c>
      <c r="J267" s="356"/>
      <c r="K267" s="355"/>
      <c r="L267" s="356"/>
      <c r="M267" s="356"/>
      <c r="N267" s="355">
        <f t="shared" si="16"/>
        <v>1000</v>
      </c>
    </row>
    <row r="268" spans="1:14">
      <c r="A268" s="269"/>
      <c r="B268" s="267" t="s">
        <v>463</v>
      </c>
      <c r="C268" s="265" t="s">
        <v>519</v>
      </c>
      <c r="D268" s="265" t="s">
        <v>310</v>
      </c>
      <c r="E268" s="267">
        <v>353608</v>
      </c>
      <c r="F268" s="275">
        <v>43606</v>
      </c>
      <c r="G268" s="267" t="s">
        <v>74</v>
      </c>
      <c r="H268" s="355">
        <f t="shared" si="14"/>
        <v>4000</v>
      </c>
      <c r="I268" s="355">
        <f t="shared" si="15"/>
        <v>4600</v>
      </c>
      <c r="J268" s="356"/>
      <c r="K268" s="355"/>
      <c r="L268" s="356"/>
      <c r="M268" s="356"/>
      <c r="N268" s="355">
        <f t="shared" si="16"/>
        <v>1000</v>
      </c>
    </row>
    <row r="269" spans="1:14">
      <c r="A269" s="269"/>
      <c r="B269" s="267" t="s">
        <v>463</v>
      </c>
      <c r="C269" s="265" t="s">
        <v>519</v>
      </c>
      <c r="D269" s="265" t="s">
        <v>311</v>
      </c>
      <c r="E269" s="267">
        <v>353040</v>
      </c>
      <c r="F269" s="275">
        <v>43599</v>
      </c>
      <c r="G269" s="267" t="s">
        <v>74</v>
      </c>
      <c r="H269" s="355">
        <f t="shared" si="14"/>
        <v>4000</v>
      </c>
      <c r="I269" s="355">
        <f t="shared" si="15"/>
        <v>4600</v>
      </c>
      <c r="J269" s="356"/>
      <c r="K269" s="355"/>
      <c r="L269" s="356"/>
      <c r="M269" s="356"/>
      <c r="N269" s="355">
        <f t="shared" si="16"/>
        <v>1000</v>
      </c>
    </row>
    <row r="270" spans="1:14">
      <c r="A270" s="269"/>
      <c r="B270" s="267" t="s">
        <v>463</v>
      </c>
      <c r="C270" s="265" t="s">
        <v>557</v>
      </c>
      <c r="D270" s="265" t="s">
        <v>312</v>
      </c>
      <c r="E270" s="267">
        <v>353428</v>
      </c>
      <c r="F270" s="275">
        <v>43606</v>
      </c>
      <c r="G270" s="267" t="s">
        <v>74</v>
      </c>
      <c r="H270" s="355">
        <f t="shared" si="14"/>
        <v>4000</v>
      </c>
      <c r="I270" s="355">
        <f t="shared" si="15"/>
        <v>4600</v>
      </c>
      <c r="J270" s="356"/>
      <c r="K270" s="355"/>
      <c r="L270" s="356"/>
      <c r="M270" s="356"/>
      <c r="N270" s="355">
        <f t="shared" si="16"/>
        <v>1000</v>
      </c>
    </row>
    <row r="271" spans="1:14">
      <c r="A271" s="269"/>
      <c r="B271" s="267" t="s">
        <v>471</v>
      </c>
      <c r="C271" s="265" t="s">
        <v>520</v>
      </c>
      <c r="D271" s="265" t="s">
        <v>313</v>
      </c>
      <c r="E271" s="267">
        <v>353280</v>
      </c>
      <c r="F271" s="275">
        <v>43603</v>
      </c>
      <c r="G271" s="267" t="s">
        <v>74</v>
      </c>
      <c r="H271" s="355">
        <f t="shared" si="14"/>
        <v>4000</v>
      </c>
      <c r="I271" s="355">
        <f t="shared" si="15"/>
        <v>4600</v>
      </c>
      <c r="J271" s="356"/>
      <c r="K271" s="355"/>
      <c r="L271" s="356"/>
      <c r="M271" s="356"/>
      <c r="N271" s="355">
        <f t="shared" si="16"/>
        <v>1000</v>
      </c>
    </row>
    <row r="272" spans="1:14">
      <c r="A272" s="269"/>
      <c r="B272" s="267" t="s">
        <v>471</v>
      </c>
      <c r="C272" s="265" t="s">
        <v>520</v>
      </c>
      <c r="D272" s="265" t="s">
        <v>368</v>
      </c>
      <c r="E272" s="267">
        <v>353304</v>
      </c>
      <c r="F272" s="275">
        <v>43603</v>
      </c>
      <c r="G272" s="267" t="s">
        <v>74</v>
      </c>
      <c r="H272" s="355">
        <f t="shared" si="14"/>
        <v>4000</v>
      </c>
      <c r="I272" s="355">
        <f t="shared" si="15"/>
        <v>4600</v>
      </c>
      <c r="J272" s="356"/>
      <c r="K272" s="355"/>
      <c r="L272" s="356"/>
      <c r="M272" s="356"/>
      <c r="N272" s="355">
        <f t="shared" si="16"/>
        <v>1000</v>
      </c>
    </row>
    <row r="273" spans="1:14">
      <c r="A273" s="269"/>
      <c r="B273" s="267" t="s">
        <v>471</v>
      </c>
      <c r="C273" s="265" t="s">
        <v>520</v>
      </c>
      <c r="D273" s="265" t="s">
        <v>314</v>
      </c>
      <c r="E273" s="267">
        <v>353411</v>
      </c>
      <c r="F273" s="275">
        <v>43605</v>
      </c>
      <c r="G273" s="267" t="s">
        <v>74</v>
      </c>
      <c r="H273" s="355">
        <f t="shared" si="14"/>
        <v>4000</v>
      </c>
      <c r="I273" s="355">
        <f t="shared" si="15"/>
        <v>4600</v>
      </c>
      <c r="J273" s="356"/>
      <c r="K273" s="355"/>
      <c r="L273" s="356"/>
      <c r="M273" s="356"/>
      <c r="N273" s="355">
        <f t="shared" si="16"/>
        <v>1000</v>
      </c>
    </row>
    <row r="274" spans="1:14">
      <c r="A274" s="269"/>
      <c r="B274" s="267" t="s">
        <v>471</v>
      </c>
      <c r="C274" s="265" t="s">
        <v>520</v>
      </c>
      <c r="D274" s="265" t="s">
        <v>315</v>
      </c>
      <c r="E274" s="267">
        <v>353417</v>
      </c>
      <c r="F274" s="275">
        <v>43605</v>
      </c>
      <c r="G274" s="267" t="s">
        <v>74</v>
      </c>
      <c r="H274" s="355">
        <f t="shared" si="14"/>
        <v>4000</v>
      </c>
      <c r="I274" s="355">
        <f t="shared" si="15"/>
        <v>4600</v>
      </c>
      <c r="J274" s="356"/>
      <c r="K274" s="355"/>
      <c r="L274" s="356"/>
      <c r="M274" s="356"/>
      <c r="N274" s="355">
        <f t="shared" si="16"/>
        <v>1000</v>
      </c>
    </row>
    <row r="275" spans="1:14">
      <c r="A275" s="269"/>
      <c r="B275" s="267" t="s">
        <v>471</v>
      </c>
      <c r="C275" s="265" t="s">
        <v>520</v>
      </c>
      <c r="D275" s="265" t="s">
        <v>316</v>
      </c>
      <c r="E275" s="267">
        <v>353366</v>
      </c>
      <c r="F275" s="275">
        <v>43605</v>
      </c>
      <c r="G275" s="267" t="s">
        <v>74</v>
      </c>
      <c r="H275" s="355">
        <f t="shared" si="14"/>
        <v>4000</v>
      </c>
      <c r="I275" s="355">
        <f t="shared" si="15"/>
        <v>4600</v>
      </c>
      <c r="J275" s="356"/>
      <c r="K275" s="355"/>
      <c r="L275" s="356"/>
      <c r="M275" s="356"/>
      <c r="N275" s="355">
        <f t="shared" si="16"/>
        <v>1000</v>
      </c>
    </row>
    <row r="276" spans="1:14">
      <c r="A276" s="269"/>
      <c r="B276" s="267" t="s">
        <v>471</v>
      </c>
      <c r="C276" s="265" t="s">
        <v>520</v>
      </c>
      <c r="D276" s="265" t="s">
        <v>317</v>
      </c>
      <c r="E276" s="267">
        <v>353433</v>
      </c>
      <c r="F276" s="275">
        <v>43606</v>
      </c>
      <c r="G276" s="267" t="s">
        <v>74</v>
      </c>
      <c r="H276" s="355">
        <f t="shared" si="14"/>
        <v>4000</v>
      </c>
      <c r="I276" s="355">
        <f t="shared" si="15"/>
        <v>4600</v>
      </c>
      <c r="J276" s="356"/>
      <c r="K276" s="355"/>
      <c r="L276" s="356"/>
      <c r="M276" s="356"/>
      <c r="N276" s="355">
        <f t="shared" si="16"/>
        <v>1000</v>
      </c>
    </row>
    <row r="277" spans="1:14">
      <c r="A277" s="269"/>
      <c r="B277" s="267" t="s">
        <v>471</v>
      </c>
      <c r="C277" s="265" t="s">
        <v>520</v>
      </c>
      <c r="D277" s="265" t="s">
        <v>318</v>
      </c>
      <c r="E277" s="267">
        <v>353594</v>
      </c>
      <c r="F277" s="275">
        <v>43606</v>
      </c>
      <c r="G277" s="267" t="s">
        <v>74</v>
      </c>
      <c r="H277" s="355">
        <f t="shared" si="14"/>
        <v>4000</v>
      </c>
      <c r="I277" s="355">
        <f t="shared" si="15"/>
        <v>4600</v>
      </c>
      <c r="J277" s="356"/>
      <c r="K277" s="355"/>
      <c r="L277" s="356"/>
      <c r="M277" s="356"/>
      <c r="N277" s="355">
        <f t="shared" si="16"/>
        <v>1000</v>
      </c>
    </row>
    <row r="278" spans="1:14">
      <c r="A278" s="269"/>
      <c r="B278" s="267" t="s">
        <v>471</v>
      </c>
      <c r="C278" s="265" t="s">
        <v>520</v>
      </c>
      <c r="D278" s="265" t="s">
        <v>369</v>
      </c>
      <c r="E278" s="267">
        <v>353179</v>
      </c>
      <c r="F278" s="275">
        <v>43602</v>
      </c>
      <c r="G278" s="267" t="s">
        <v>74</v>
      </c>
      <c r="H278" s="355">
        <f t="shared" si="14"/>
        <v>4000</v>
      </c>
      <c r="I278" s="355">
        <f t="shared" si="15"/>
        <v>4600</v>
      </c>
      <c r="J278" s="356"/>
      <c r="K278" s="355"/>
      <c r="L278" s="356"/>
      <c r="M278" s="356"/>
      <c r="N278" s="355">
        <f t="shared" si="16"/>
        <v>1000</v>
      </c>
    </row>
    <row r="279" spans="1:14">
      <c r="A279" s="269"/>
      <c r="B279" s="267" t="s">
        <v>471</v>
      </c>
      <c r="C279" s="265" t="s">
        <v>520</v>
      </c>
      <c r="D279" s="265" t="s">
        <v>319</v>
      </c>
      <c r="E279" s="267">
        <v>353177</v>
      </c>
      <c r="F279" s="275">
        <v>43602</v>
      </c>
      <c r="G279" s="267" t="s">
        <v>74</v>
      </c>
      <c r="H279" s="355">
        <f t="shared" si="14"/>
        <v>4000</v>
      </c>
      <c r="I279" s="355">
        <f t="shared" si="15"/>
        <v>4600</v>
      </c>
      <c r="J279" s="356"/>
      <c r="K279" s="355"/>
      <c r="L279" s="356"/>
      <c r="M279" s="356"/>
      <c r="N279" s="355">
        <f t="shared" si="16"/>
        <v>1000</v>
      </c>
    </row>
    <row r="280" spans="1:14">
      <c r="A280" s="269"/>
      <c r="B280" s="267" t="s">
        <v>471</v>
      </c>
      <c r="C280" s="265" t="s">
        <v>520</v>
      </c>
      <c r="D280" s="265" t="s">
        <v>370</v>
      </c>
      <c r="E280" s="267">
        <v>353620</v>
      </c>
      <c r="F280" s="275">
        <v>43606</v>
      </c>
      <c r="G280" s="267" t="s">
        <v>74</v>
      </c>
      <c r="H280" s="355">
        <f t="shared" si="14"/>
        <v>4000</v>
      </c>
      <c r="I280" s="355">
        <f t="shared" si="15"/>
        <v>4600</v>
      </c>
      <c r="J280" s="356"/>
      <c r="K280" s="355"/>
      <c r="L280" s="356"/>
      <c r="M280" s="356"/>
      <c r="N280" s="355">
        <f t="shared" si="16"/>
        <v>1000</v>
      </c>
    </row>
    <row r="281" spans="1:14">
      <c r="A281" s="269"/>
      <c r="B281" s="267" t="s">
        <v>471</v>
      </c>
      <c r="C281" s="265" t="s">
        <v>520</v>
      </c>
      <c r="D281" s="265" t="s">
        <v>396</v>
      </c>
      <c r="E281" s="267">
        <v>353416</v>
      </c>
      <c r="F281" s="275">
        <v>43605</v>
      </c>
      <c r="G281" s="267" t="s">
        <v>74</v>
      </c>
      <c r="H281" s="355">
        <f t="shared" si="14"/>
        <v>4000</v>
      </c>
      <c r="I281" s="355">
        <f t="shared" si="15"/>
        <v>4600</v>
      </c>
      <c r="J281" s="356"/>
      <c r="K281" s="355"/>
      <c r="L281" s="356"/>
      <c r="M281" s="356"/>
      <c r="N281" s="355">
        <f t="shared" si="16"/>
        <v>1000</v>
      </c>
    </row>
    <row r="282" spans="1:14">
      <c r="A282" s="270"/>
      <c r="B282" s="267" t="s">
        <v>471</v>
      </c>
      <c r="C282" s="265" t="s">
        <v>520</v>
      </c>
      <c r="D282" s="265" t="s">
        <v>320</v>
      </c>
      <c r="E282" s="267">
        <v>353596</v>
      </c>
      <c r="F282" s="275">
        <v>43606</v>
      </c>
      <c r="G282" s="267" t="s">
        <v>74</v>
      </c>
      <c r="H282" s="355">
        <f t="shared" si="14"/>
        <v>4000</v>
      </c>
      <c r="I282" s="355">
        <f t="shared" si="15"/>
        <v>4600</v>
      </c>
      <c r="J282" s="356"/>
      <c r="K282" s="355"/>
      <c r="L282" s="356"/>
      <c r="M282" s="356"/>
      <c r="N282" s="355">
        <f t="shared" si="16"/>
        <v>1000</v>
      </c>
    </row>
    <row r="283" spans="1:14">
      <c r="A283" s="269"/>
      <c r="B283" s="267" t="s">
        <v>471</v>
      </c>
      <c r="C283" s="265" t="s">
        <v>520</v>
      </c>
      <c r="D283" s="265" t="s">
        <v>385</v>
      </c>
      <c r="E283" s="267">
        <v>353550</v>
      </c>
      <c r="F283" s="275">
        <v>43606</v>
      </c>
      <c r="G283" s="267" t="s">
        <v>74</v>
      </c>
      <c r="H283" s="355">
        <f t="shared" si="14"/>
        <v>4000</v>
      </c>
      <c r="I283" s="355">
        <f t="shared" si="15"/>
        <v>4600</v>
      </c>
      <c r="J283" s="356"/>
      <c r="K283" s="355"/>
      <c r="L283" s="356"/>
      <c r="M283" s="356"/>
      <c r="N283" s="355">
        <f t="shared" si="16"/>
        <v>1000</v>
      </c>
    </row>
    <row r="284" spans="1:14">
      <c r="A284" s="269"/>
      <c r="B284" s="267" t="s">
        <v>471</v>
      </c>
      <c r="C284" s="265" t="s">
        <v>520</v>
      </c>
      <c r="D284" s="265" t="s">
        <v>321</v>
      </c>
      <c r="E284" s="267">
        <v>353379</v>
      </c>
      <c r="F284" s="275">
        <v>43605</v>
      </c>
      <c r="G284" s="267" t="s">
        <v>74</v>
      </c>
      <c r="H284" s="355">
        <f t="shared" si="14"/>
        <v>4000</v>
      </c>
      <c r="I284" s="355">
        <f t="shared" si="15"/>
        <v>4600</v>
      </c>
      <c r="J284" s="356"/>
      <c r="K284" s="355"/>
      <c r="L284" s="356"/>
      <c r="M284" s="356"/>
      <c r="N284" s="355">
        <f t="shared" si="16"/>
        <v>1000</v>
      </c>
    </row>
    <row r="285" spans="1:14">
      <c r="A285" s="269"/>
      <c r="B285" s="267" t="s">
        <v>489</v>
      </c>
      <c r="C285" s="265" t="s">
        <v>490</v>
      </c>
      <c r="D285" s="265" t="s">
        <v>322</v>
      </c>
      <c r="E285" s="267">
        <v>353406</v>
      </c>
      <c r="F285" s="275">
        <v>43605</v>
      </c>
      <c r="G285" s="267" t="s">
        <v>74</v>
      </c>
      <c r="H285" s="355">
        <f t="shared" si="14"/>
        <v>4000</v>
      </c>
      <c r="I285" s="355">
        <f t="shared" si="15"/>
        <v>4600</v>
      </c>
      <c r="J285" s="356"/>
      <c r="K285" s="355"/>
      <c r="L285" s="356"/>
      <c r="M285" s="356"/>
      <c r="N285" s="355">
        <f t="shared" si="16"/>
        <v>1000</v>
      </c>
    </row>
    <row r="286" spans="1:14">
      <c r="A286" s="269"/>
      <c r="B286" s="267" t="s">
        <v>489</v>
      </c>
      <c r="C286" s="265" t="s">
        <v>531</v>
      </c>
      <c r="D286" s="265" t="s">
        <v>386</v>
      </c>
      <c r="E286" s="267">
        <v>353532</v>
      </c>
      <c r="F286" s="275">
        <v>43606</v>
      </c>
      <c r="G286" s="267" t="s">
        <v>74</v>
      </c>
      <c r="H286" s="355">
        <f t="shared" si="14"/>
        <v>4000</v>
      </c>
      <c r="I286" s="355">
        <f t="shared" si="15"/>
        <v>4600</v>
      </c>
      <c r="J286" s="356"/>
      <c r="K286" s="355"/>
      <c r="L286" s="356"/>
      <c r="M286" s="356"/>
      <c r="N286" s="355">
        <f t="shared" si="16"/>
        <v>1000</v>
      </c>
    </row>
    <row r="287" spans="1:14">
      <c r="A287" s="269"/>
      <c r="B287" s="267" t="s">
        <v>471</v>
      </c>
      <c r="C287" s="265" t="s">
        <v>521</v>
      </c>
      <c r="D287" s="265" t="s">
        <v>323</v>
      </c>
      <c r="E287" s="267">
        <v>353319</v>
      </c>
      <c r="F287" s="275">
        <v>43603</v>
      </c>
      <c r="G287" s="267" t="s">
        <v>74</v>
      </c>
      <c r="H287" s="355">
        <f t="shared" si="14"/>
        <v>4000</v>
      </c>
      <c r="I287" s="355">
        <f t="shared" si="15"/>
        <v>4600</v>
      </c>
      <c r="J287" s="356"/>
      <c r="K287" s="355"/>
      <c r="L287" s="356"/>
      <c r="M287" s="356"/>
      <c r="N287" s="355">
        <f t="shared" si="16"/>
        <v>1000</v>
      </c>
    </row>
    <row r="288" spans="1:14">
      <c r="A288" s="269"/>
      <c r="B288" s="267" t="s">
        <v>471</v>
      </c>
      <c r="C288" s="265" t="s">
        <v>558</v>
      </c>
      <c r="D288" s="265" t="s">
        <v>324</v>
      </c>
      <c r="E288" s="267">
        <v>353418</v>
      </c>
      <c r="F288" s="275">
        <v>43606</v>
      </c>
      <c r="G288" s="267" t="s">
        <v>74</v>
      </c>
      <c r="H288" s="355">
        <f t="shared" si="14"/>
        <v>4000</v>
      </c>
      <c r="I288" s="355">
        <f t="shared" si="15"/>
        <v>4600</v>
      </c>
      <c r="J288" s="356"/>
      <c r="K288" s="355"/>
      <c r="L288" s="356"/>
      <c r="M288" s="356"/>
      <c r="N288" s="355">
        <f t="shared" si="16"/>
        <v>1000</v>
      </c>
    </row>
    <row r="289" spans="1:14">
      <c r="A289" s="269"/>
      <c r="B289" s="267" t="s">
        <v>471</v>
      </c>
      <c r="C289" s="265" t="s">
        <v>543</v>
      </c>
      <c r="D289" s="265" t="s">
        <v>397</v>
      </c>
      <c r="E289" s="267">
        <v>353299</v>
      </c>
      <c r="F289" s="275">
        <v>43603</v>
      </c>
      <c r="G289" s="267" t="s">
        <v>74</v>
      </c>
      <c r="H289" s="355">
        <f t="shared" si="14"/>
        <v>4000</v>
      </c>
      <c r="I289" s="355">
        <f t="shared" si="15"/>
        <v>4600</v>
      </c>
      <c r="J289" s="356"/>
      <c r="K289" s="355"/>
      <c r="L289" s="356"/>
      <c r="M289" s="356"/>
      <c r="N289" s="355">
        <f t="shared" si="16"/>
        <v>1000</v>
      </c>
    </row>
    <row r="290" spans="1:14">
      <c r="A290" s="269"/>
      <c r="B290" s="267" t="s">
        <v>471</v>
      </c>
      <c r="C290" s="265" t="s">
        <v>559</v>
      </c>
      <c r="D290" s="265" t="s">
        <v>325</v>
      </c>
      <c r="E290" s="267">
        <v>353597</v>
      </c>
      <c r="F290" s="275">
        <v>43606</v>
      </c>
      <c r="G290" s="267" t="s">
        <v>74</v>
      </c>
      <c r="H290" s="355">
        <f t="shared" si="14"/>
        <v>4000</v>
      </c>
      <c r="I290" s="355">
        <f t="shared" si="15"/>
        <v>4600</v>
      </c>
      <c r="J290" s="356"/>
      <c r="K290" s="355"/>
      <c r="L290" s="356"/>
      <c r="M290" s="356"/>
      <c r="N290" s="355">
        <f t="shared" si="16"/>
        <v>1000</v>
      </c>
    </row>
    <row r="291" spans="1:14">
      <c r="A291" s="269"/>
      <c r="B291" s="267" t="s">
        <v>509</v>
      </c>
      <c r="C291" s="265" t="s">
        <v>510</v>
      </c>
      <c r="D291" s="265" t="s">
        <v>387</v>
      </c>
      <c r="E291" s="267">
        <v>353590</v>
      </c>
      <c r="F291" s="275">
        <v>43606</v>
      </c>
      <c r="G291" s="267" t="s">
        <v>74</v>
      </c>
      <c r="H291" s="355">
        <f t="shared" si="14"/>
        <v>4000</v>
      </c>
      <c r="I291" s="355">
        <f t="shared" si="15"/>
        <v>4600</v>
      </c>
      <c r="J291" s="356"/>
      <c r="K291" s="355"/>
      <c r="L291" s="356"/>
      <c r="M291" s="356"/>
      <c r="N291" s="355">
        <f t="shared" si="16"/>
        <v>1000</v>
      </c>
    </row>
    <row r="292" spans="1:14">
      <c r="A292" s="269"/>
      <c r="B292" s="267" t="s">
        <v>511</v>
      </c>
      <c r="C292" s="265" t="s">
        <v>560</v>
      </c>
      <c r="D292" s="265" t="s">
        <v>326</v>
      </c>
      <c r="E292" s="267">
        <v>353373</v>
      </c>
      <c r="F292" s="275">
        <v>43605</v>
      </c>
      <c r="G292" s="267" t="s">
        <v>74</v>
      </c>
      <c r="H292" s="355">
        <f t="shared" si="14"/>
        <v>4000</v>
      </c>
      <c r="I292" s="355">
        <f t="shared" si="15"/>
        <v>4600</v>
      </c>
      <c r="J292" s="356"/>
      <c r="K292" s="355"/>
      <c r="L292" s="356"/>
      <c r="M292" s="356"/>
      <c r="N292" s="355">
        <f t="shared" si="16"/>
        <v>1000</v>
      </c>
    </row>
    <row r="293" spans="1:14">
      <c r="A293" s="269"/>
      <c r="B293" s="267" t="s">
        <v>511</v>
      </c>
      <c r="C293" s="265" t="s">
        <v>561</v>
      </c>
      <c r="D293" s="265" t="s">
        <v>327</v>
      </c>
      <c r="E293" s="267">
        <v>353336</v>
      </c>
      <c r="F293" s="275">
        <v>43603</v>
      </c>
      <c r="G293" s="267" t="s">
        <v>74</v>
      </c>
      <c r="H293" s="355">
        <f t="shared" si="14"/>
        <v>4000</v>
      </c>
      <c r="I293" s="355">
        <f t="shared" si="15"/>
        <v>4600</v>
      </c>
      <c r="J293" s="356"/>
      <c r="K293" s="355"/>
      <c r="L293" s="356"/>
      <c r="M293" s="356"/>
      <c r="N293" s="355">
        <f t="shared" si="16"/>
        <v>1000</v>
      </c>
    </row>
    <row r="294" spans="1:14">
      <c r="A294" s="269"/>
      <c r="B294" s="267" t="s">
        <v>471</v>
      </c>
      <c r="C294" s="265" t="s">
        <v>520</v>
      </c>
      <c r="D294" s="265" t="s">
        <v>328</v>
      </c>
      <c r="E294" s="267">
        <v>353419</v>
      </c>
      <c r="F294" s="275">
        <v>43606</v>
      </c>
      <c r="G294" s="267" t="s">
        <v>74</v>
      </c>
      <c r="H294" s="355">
        <f t="shared" si="14"/>
        <v>4000</v>
      </c>
      <c r="I294" s="355">
        <f t="shared" si="15"/>
        <v>4600</v>
      </c>
      <c r="J294" s="356"/>
      <c r="K294" s="355"/>
      <c r="L294" s="356"/>
      <c r="M294" s="356"/>
      <c r="N294" s="355">
        <f t="shared" si="16"/>
        <v>1000</v>
      </c>
    </row>
    <row r="295" spans="1:14">
      <c r="A295" s="269"/>
      <c r="B295" s="267" t="s">
        <v>471</v>
      </c>
      <c r="C295" s="265" t="s">
        <v>520</v>
      </c>
      <c r="D295" s="265" t="s">
        <v>329</v>
      </c>
      <c r="E295" s="267">
        <v>353302</v>
      </c>
      <c r="F295" s="275">
        <v>43603</v>
      </c>
      <c r="G295" s="267" t="s">
        <v>74</v>
      </c>
      <c r="H295" s="355">
        <f t="shared" si="14"/>
        <v>4000</v>
      </c>
      <c r="I295" s="355">
        <f t="shared" si="15"/>
        <v>4600</v>
      </c>
      <c r="J295" s="356"/>
      <c r="K295" s="355"/>
      <c r="L295" s="356"/>
      <c r="M295" s="356"/>
      <c r="N295" s="355">
        <f t="shared" si="16"/>
        <v>1000</v>
      </c>
    </row>
    <row r="296" spans="1:14">
      <c r="A296" s="269"/>
      <c r="B296" s="267" t="s">
        <v>463</v>
      </c>
      <c r="C296" s="265" t="s">
        <v>505</v>
      </c>
      <c r="D296" s="265" t="s">
        <v>398</v>
      </c>
      <c r="E296" s="267">
        <v>353463</v>
      </c>
      <c r="F296" s="275">
        <v>43606</v>
      </c>
      <c r="G296" s="267" t="s">
        <v>74</v>
      </c>
      <c r="H296" s="355">
        <f t="shared" si="14"/>
        <v>4000</v>
      </c>
      <c r="I296" s="355">
        <f t="shared" si="15"/>
        <v>4600</v>
      </c>
      <c r="J296" s="356"/>
      <c r="K296" s="355"/>
      <c r="L296" s="356"/>
      <c r="M296" s="356"/>
      <c r="N296" s="355">
        <f t="shared" si="16"/>
        <v>1000</v>
      </c>
    </row>
    <row r="297" spans="1:14">
      <c r="A297" s="269"/>
      <c r="B297" s="267" t="s">
        <v>471</v>
      </c>
      <c r="C297" s="265" t="s">
        <v>493</v>
      </c>
      <c r="D297" s="265" t="s">
        <v>330</v>
      </c>
      <c r="E297" s="267">
        <v>353381</v>
      </c>
      <c r="F297" s="275">
        <v>43605</v>
      </c>
      <c r="G297" s="267" t="s">
        <v>74</v>
      </c>
      <c r="H297" s="355">
        <f t="shared" si="14"/>
        <v>4000</v>
      </c>
      <c r="I297" s="355">
        <f t="shared" si="15"/>
        <v>4600</v>
      </c>
      <c r="J297" s="356"/>
      <c r="K297" s="355"/>
      <c r="L297" s="356"/>
      <c r="M297" s="356"/>
      <c r="N297" s="355">
        <f t="shared" si="16"/>
        <v>1000</v>
      </c>
    </row>
    <row r="298" spans="1:14">
      <c r="A298" s="269"/>
      <c r="B298" s="267" t="s">
        <v>471</v>
      </c>
      <c r="C298" s="265" t="s">
        <v>562</v>
      </c>
      <c r="D298" s="265" t="s">
        <v>331</v>
      </c>
      <c r="E298" s="267">
        <v>353399</v>
      </c>
      <c r="F298" s="275">
        <v>43605</v>
      </c>
      <c r="G298" s="267" t="s">
        <v>74</v>
      </c>
      <c r="H298" s="355">
        <f t="shared" si="14"/>
        <v>4000</v>
      </c>
      <c r="I298" s="355">
        <f t="shared" si="15"/>
        <v>4600</v>
      </c>
      <c r="J298" s="356"/>
      <c r="K298" s="355"/>
      <c r="L298" s="356"/>
      <c r="M298" s="356"/>
      <c r="N298" s="355">
        <f t="shared" si="16"/>
        <v>1000</v>
      </c>
    </row>
    <row r="299" spans="1:14">
      <c r="A299" s="269"/>
      <c r="B299" s="267" t="s">
        <v>466</v>
      </c>
      <c r="C299" s="265" t="s">
        <v>563</v>
      </c>
      <c r="D299" s="265" t="s">
        <v>388</v>
      </c>
      <c r="E299" s="267">
        <v>353621</v>
      </c>
      <c r="F299" s="275">
        <v>43606</v>
      </c>
      <c r="G299" s="267" t="s">
        <v>74</v>
      </c>
      <c r="H299" s="355">
        <f t="shared" si="14"/>
        <v>4000</v>
      </c>
      <c r="I299" s="355">
        <f t="shared" si="15"/>
        <v>4600</v>
      </c>
      <c r="J299" s="356"/>
      <c r="K299" s="355"/>
      <c r="L299" s="356"/>
      <c r="M299" s="356"/>
      <c r="N299" s="355">
        <f t="shared" si="16"/>
        <v>1000</v>
      </c>
    </row>
    <row r="300" spans="1:14">
      <c r="A300" s="269"/>
      <c r="B300" s="267" t="s">
        <v>466</v>
      </c>
      <c r="C300" s="265" t="s">
        <v>563</v>
      </c>
      <c r="D300" s="265" t="s">
        <v>332</v>
      </c>
      <c r="E300" s="267">
        <v>353076</v>
      </c>
      <c r="F300" s="275">
        <v>43599</v>
      </c>
      <c r="G300" s="267" t="s">
        <v>74</v>
      </c>
      <c r="H300" s="355">
        <f t="shared" si="14"/>
        <v>4000</v>
      </c>
      <c r="I300" s="355">
        <f t="shared" si="15"/>
        <v>4600</v>
      </c>
      <c r="J300" s="356"/>
      <c r="K300" s="355"/>
      <c r="L300" s="356"/>
      <c r="M300" s="356"/>
      <c r="N300" s="355">
        <f t="shared" si="16"/>
        <v>1000</v>
      </c>
    </row>
    <row r="301" spans="1:14">
      <c r="A301" s="269"/>
      <c r="B301" s="267" t="s">
        <v>471</v>
      </c>
      <c r="C301" s="265" t="s">
        <v>564</v>
      </c>
      <c r="D301" s="265" t="s">
        <v>333</v>
      </c>
      <c r="E301" s="267">
        <v>353172</v>
      </c>
      <c r="F301" s="275">
        <v>43601</v>
      </c>
      <c r="G301" s="267" t="s">
        <v>74</v>
      </c>
      <c r="H301" s="355">
        <f t="shared" si="14"/>
        <v>4000</v>
      </c>
      <c r="I301" s="355">
        <f t="shared" si="15"/>
        <v>4600</v>
      </c>
      <c r="J301" s="356"/>
      <c r="K301" s="355"/>
      <c r="L301" s="356"/>
      <c r="M301" s="356"/>
      <c r="N301" s="355">
        <f t="shared" si="16"/>
        <v>1000</v>
      </c>
    </row>
    <row r="302" spans="1:14">
      <c r="A302" s="269"/>
      <c r="B302" s="267" t="s">
        <v>463</v>
      </c>
      <c r="C302" s="265" t="s">
        <v>508</v>
      </c>
      <c r="D302" s="265" t="s">
        <v>334</v>
      </c>
      <c r="E302" s="267">
        <v>353081</v>
      </c>
      <c r="F302" s="275">
        <v>43599</v>
      </c>
      <c r="G302" s="267" t="s">
        <v>74</v>
      </c>
      <c r="H302" s="355">
        <f t="shared" si="14"/>
        <v>4000</v>
      </c>
      <c r="I302" s="355">
        <f t="shared" si="15"/>
        <v>4600</v>
      </c>
      <c r="J302" s="356"/>
      <c r="K302" s="355"/>
      <c r="L302" s="356"/>
      <c r="M302" s="356"/>
      <c r="N302" s="355">
        <f t="shared" si="16"/>
        <v>1000</v>
      </c>
    </row>
    <row r="303" spans="1:14">
      <c r="A303" s="269"/>
      <c r="B303" s="267" t="s">
        <v>471</v>
      </c>
      <c r="C303" s="265" t="s">
        <v>558</v>
      </c>
      <c r="D303" s="265" t="s">
        <v>335</v>
      </c>
      <c r="E303" s="267">
        <v>353175</v>
      </c>
      <c r="F303" s="275">
        <v>43602</v>
      </c>
      <c r="G303" s="267" t="s">
        <v>74</v>
      </c>
      <c r="H303" s="355">
        <f t="shared" si="14"/>
        <v>4000</v>
      </c>
      <c r="I303" s="355">
        <f t="shared" si="15"/>
        <v>4600</v>
      </c>
      <c r="J303" s="356"/>
      <c r="K303" s="355"/>
      <c r="L303" s="356"/>
      <c r="M303" s="356"/>
      <c r="N303" s="355">
        <f t="shared" si="16"/>
        <v>1000</v>
      </c>
    </row>
    <row r="304" spans="1:14">
      <c r="A304" s="269"/>
      <c r="B304" s="267" t="s">
        <v>475</v>
      </c>
      <c r="C304" s="265" t="s">
        <v>484</v>
      </c>
      <c r="D304" s="265" t="s">
        <v>336</v>
      </c>
      <c r="E304" s="267">
        <v>353220</v>
      </c>
      <c r="F304" s="275">
        <v>43602</v>
      </c>
      <c r="G304" s="267" t="s">
        <v>74</v>
      </c>
      <c r="H304" s="355">
        <f t="shared" si="14"/>
        <v>4000</v>
      </c>
      <c r="I304" s="355">
        <f t="shared" si="15"/>
        <v>4600</v>
      </c>
      <c r="J304" s="356"/>
      <c r="K304" s="355"/>
      <c r="L304" s="356"/>
      <c r="M304" s="356"/>
      <c r="N304" s="355">
        <f t="shared" si="16"/>
        <v>1000</v>
      </c>
    </row>
    <row r="305" spans="1:14">
      <c r="A305" s="269"/>
      <c r="B305" s="267" t="s">
        <v>468</v>
      </c>
      <c r="C305" s="265" t="s">
        <v>527</v>
      </c>
      <c r="D305" s="265" t="s">
        <v>337</v>
      </c>
      <c r="E305" s="267">
        <v>353397</v>
      </c>
      <c r="F305" s="275">
        <v>43605</v>
      </c>
      <c r="G305" s="267" t="s">
        <v>74</v>
      </c>
      <c r="H305" s="355">
        <f t="shared" si="14"/>
        <v>4000</v>
      </c>
      <c r="I305" s="355">
        <f t="shared" si="15"/>
        <v>4600</v>
      </c>
      <c r="J305" s="356"/>
      <c r="K305" s="355"/>
      <c r="L305" s="356"/>
      <c r="M305" s="356"/>
      <c r="N305" s="355">
        <f t="shared" si="16"/>
        <v>1000</v>
      </c>
    </row>
    <row r="306" spans="1:14">
      <c r="A306" s="269"/>
      <c r="B306" s="267" t="s">
        <v>471</v>
      </c>
      <c r="C306" s="265" t="s">
        <v>558</v>
      </c>
      <c r="D306" s="265" t="s">
        <v>338</v>
      </c>
      <c r="E306" s="267">
        <v>353038</v>
      </c>
      <c r="F306" s="275">
        <v>43599</v>
      </c>
      <c r="G306" s="267" t="s">
        <v>74</v>
      </c>
      <c r="H306" s="355">
        <f t="shared" si="14"/>
        <v>4000</v>
      </c>
      <c r="I306" s="355">
        <f t="shared" si="15"/>
        <v>4600</v>
      </c>
      <c r="J306" s="356"/>
      <c r="K306" s="355"/>
      <c r="L306" s="356"/>
      <c r="M306" s="356"/>
      <c r="N306" s="355">
        <f t="shared" si="16"/>
        <v>1000</v>
      </c>
    </row>
    <row r="307" spans="1:14">
      <c r="A307" s="269"/>
      <c r="B307" s="267" t="s">
        <v>471</v>
      </c>
      <c r="C307" s="265" t="s">
        <v>558</v>
      </c>
      <c r="D307" s="265" t="s">
        <v>339</v>
      </c>
      <c r="E307" s="267">
        <v>353337</v>
      </c>
      <c r="F307" s="275">
        <v>43603</v>
      </c>
      <c r="G307" s="267" t="s">
        <v>74</v>
      </c>
      <c r="H307" s="355">
        <f t="shared" si="14"/>
        <v>4000</v>
      </c>
      <c r="I307" s="355">
        <f t="shared" si="15"/>
        <v>4600</v>
      </c>
      <c r="J307" s="356"/>
      <c r="K307" s="355"/>
      <c r="L307" s="356"/>
      <c r="M307" s="356"/>
      <c r="N307" s="355">
        <f t="shared" si="16"/>
        <v>1000</v>
      </c>
    </row>
    <row r="308" spans="1:14">
      <c r="A308" s="269"/>
      <c r="B308" s="267" t="s">
        <v>478</v>
      </c>
      <c r="C308" s="265" t="s">
        <v>565</v>
      </c>
      <c r="D308" s="265" t="s">
        <v>340</v>
      </c>
      <c r="E308" s="267">
        <v>353360</v>
      </c>
      <c r="F308" s="275">
        <v>43605</v>
      </c>
      <c r="G308" s="267" t="s">
        <v>74</v>
      </c>
      <c r="H308" s="355">
        <f t="shared" si="14"/>
        <v>4000</v>
      </c>
      <c r="I308" s="355">
        <f t="shared" si="15"/>
        <v>4600</v>
      </c>
      <c r="J308" s="356"/>
      <c r="K308" s="355"/>
      <c r="L308" s="356"/>
      <c r="M308" s="356"/>
      <c r="N308" s="355">
        <f t="shared" si="16"/>
        <v>1000</v>
      </c>
    </row>
    <row r="309" spans="1:14">
      <c r="A309" s="269"/>
      <c r="B309" s="267" t="s">
        <v>478</v>
      </c>
      <c r="C309" s="265" t="s">
        <v>566</v>
      </c>
      <c r="D309" s="265" t="s">
        <v>341</v>
      </c>
      <c r="E309" s="267">
        <v>353335</v>
      </c>
      <c r="F309" s="275">
        <v>43603</v>
      </c>
      <c r="G309" s="267" t="s">
        <v>74</v>
      </c>
      <c r="H309" s="355">
        <f t="shared" si="14"/>
        <v>4000</v>
      </c>
      <c r="I309" s="355">
        <f t="shared" si="15"/>
        <v>4600</v>
      </c>
      <c r="J309" s="356"/>
      <c r="K309" s="355"/>
      <c r="L309" s="356"/>
      <c r="M309" s="356"/>
      <c r="N309" s="355">
        <f t="shared" si="16"/>
        <v>1000</v>
      </c>
    </row>
    <row r="310" spans="1:14">
      <c r="A310" s="269"/>
      <c r="B310" s="267" t="s">
        <v>481</v>
      </c>
      <c r="C310" s="265" t="s">
        <v>516</v>
      </c>
      <c r="D310" s="265" t="s">
        <v>389</v>
      </c>
      <c r="E310" s="267">
        <v>353612</v>
      </c>
      <c r="F310" s="275">
        <v>43606</v>
      </c>
      <c r="G310" s="267" t="s">
        <v>74</v>
      </c>
      <c r="H310" s="355">
        <f t="shared" si="14"/>
        <v>4000</v>
      </c>
      <c r="I310" s="355">
        <f t="shared" si="15"/>
        <v>4600</v>
      </c>
      <c r="J310" s="356"/>
      <c r="K310" s="355"/>
      <c r="L310" s="356"/>
      <c r="M310" s="356"/>
      <c r="N310" s="355">
        <f t="shared" si="16"/>
        <v>1000</v>
      </c>
    </row>
    <row r="311" spans="1:14">
      <c r="A311" s="269"/>
      <c r="B311" s="267" t="s">
        <v>468</v>
      </c>
      <c r="C311" s="265" t="s">
        <v>554</v>
      </c>
      <c r="D311" s="265" t="s">
        <v>342</v>
      </c>
      <c r="E311" s="267">
        <v>353048</v>
      </c>
      <c r="F311" s="275">
        <v>43599</v>
      </c>
      <c r="G311" s="267" t="s">
        <v>74</v>
      </c>
      <c r="H311" s="355">
        <f t="shared" si="14"/>
        <v>4000</v>
      </c>
      <c r="I311" s="355">
        <f t="shared" si="15"/>
        <v>4600</v>
      </c>
      <c r="J311" s="356"/>
      <c r="K311" s="355"/>
      <c r="L311" s="356"/>
      <c r="M311" s="356"/>
      <c r="N311" s="355">
        <f t="shared" si="16"/>
        <v>1000</v>
      </c>
    </row>
    <row r="312" spans="1:14">
      <c r="A312" s="269"/>
      <c r="B312" s="267" t="s">
        <v>517</v>
      </c>
      <c r="C312" s="265" t="s">
        <v>518</v>
      </c>
      <c r="D312" s="265" t="s">
        <v>399</v>
      </c>
      <c r="E312" s="267">
        <v>353193</v>
      </c>
      <c r="F312" s="275">
        <v>43602</v>
      </c>
      <c r="G312" s="267" t="s">
        <v>74</v>
      </c>
      <c r="H312" s="355">
        <f t="shared" si="14"/>
        <v>4000</v>
      </c>
      <c r="I312" s="355">
        <f t="shared" si="15"/>
        <v>4600</v>
      </c>
      <c r="J312" s="356"/>
      <c r="K312" s="355"/>
      <c r="L312" s="356"/>
      <c r="M312" s="356"/>
      <c r="N312" s="355">
        <f t="shared" si="16"/>
        <v>1000</v>
      </c>
    </row>
    <row r="313" spans="1:14">
      <c r="A313" s="269"/>
      <c r="B313" s="267" t="s">
        <v>463</v>
      </c>
      <c r="C313" s="265" t="s">
        <v>519</v>
      </c>
      <c r="D313" s="265" t="s">
        <v>343</v>
      </c>
      <c r="E313" s="267">
        <v>353303</v>
      </c>
      <c r="F313" s="275">
        <v>43603</v>
      </c>
      <c r="G313" s="267" t="s">
        <v>74</v>
      </c>
      <c r="H313" s="355">
        <f t="shared" si="14"/>
        <v>4000</v>
      </c>
      <c r="I313" s="355">
        <f t="shared" si="15"/>
        <v>4600</v>
      </c>
      <c r="J313" s="356"/>
      <c r="K313" s="355"/>
      <c r="L313" s="356"/>
      <c r="M313" s="356"/>
      <c r="N313" s="355">
        <f t="shared" si="16"/>
        <v>1000</v>
      </c>
    </row>
    <row r="314" spans="1:14">
      <c r="A314" s="269"/>
      <c r="B314" s="267" t="s">
        <v>463</v>
      </c>
      <c r="C314" s="265" t="s">
        <v>483</v>
      </c>
      <c r="D314" s="265" t="s">
        <v>371</v>
      </c>
      <c r="E314" s="267">
        <v>353414</v>
      </c>
      <c r="F314" s="275">
        <v>43605</v>
      </c>
      <c r="G314" s="267" t="s">
        <v>74</v>
      </c>
      <c r="H314" s="355">
        <f t="shared" si="14"/>
        <v>4000</v>
      </c>
      <c r="I314" s="355">
        <f t="shared" si="15"/>
        <v>4600</v>
      </c>
      <c r="J314" s="356"/>
      <c r="K314" s="355"/>
      <c r="L314" s="356"/>
      <c r="M314" s="356"/>
      <c r="N314" s="355">
        <f t="shared" si="16"/>
        <v>1000</v>
      </c>
    </row>
    <row r="315" spans="1:14">
      <c r="A315" s="269"/>
      <c r="B315" s="267" t="s">
        <v>489</v>
      </c>
      <c r="C315" s="265" t="s">
        <v>490</v>
      </c>
      <c r="D315" s="265" t="s">
        <v>372</v>
      </c>
      <c r="E315" s="267">
        <v>353580</v>
      </c>
      <c r="F315" s="275">
        <v>43606</v>
      </c>
      <c r="G315" s="267" t="s">
        <v>74</v>
      </c>
      <c r="H315" s="355">
        <f t="shared" si="14"/>
        <v>4000</v>
      </c>
      <c r="I315" s="355">
        <f t="shared" si="15"/>
        <v>4600</v>
      </c>
      <c r="J315" s="356"/>
      <c r="K315" s="355"/>
      <c r="L315" s="356"/>
      <c r="M315" s="356"/>
      <c r="N315" s="355">
        <f t="shared" si="16"/>
        <v>1000</v>
      </c>
    </row>
    <row r="316" spans="1:14">
      <c r="A316" s="269"/>
      <c r="B316" s="267" t="s">
        <v>468</v>
      </c>
      <c r="C316" s="265" t="s">
        <v>469</v>
      </c>
      <c r="D316" s="265" t="s">
        <v>344</v>
      </c>
      <c r="E316" s="267">
        <v>353192</v>
      </c>
      <c r="F316" s="275">
        <v>43602</v>
      </c>
      <c r="G316" s="267" t="s">
        <v>74</v>
      </c>
      <c r="H316" s="355">
        <f t="shared" si="14"/>
        <v>4000</v>
      </c>
      <c r="I316" s="355">
        <f t="shared" si="15"/>
        <v>4600</v>
      </c>
      <c r="J316" s="356"/>
      <c r="K316" s="355"/>
      <c r="L316" s="356"/>
      <c r="M316" s="356"/>
      <c r="N316" s="355">
        <f t="shared" si="16"/>
        <v>1000</v>
      </c>
    </row>
    <row r="317" spans="1:14">
      <c r="A317" s="269"/>
      <c r="B317" s="267" t="s">
        <v>471</v>
      </c>
      <c r="C317" s="265" t="s">
        <v>502</v>
      </c>
      <c r="D317" s="265" t="s">
        <v>390</v>
      </c>
      <c r="E317" s="267">
        <v>353615</v>
      </c>
      <c r="F317" s="275">
        <v>43606</v>
      </c>
      <c r="G317" s="267" t="s">
        <v>74</v>
      </c>
      <c r="H317" s="355">
        <f t="shared" si="14"/>
        <v>4000</v>
      </c>
      <c r="I317" s="355">
        <f t="shared" si="15"/>
        <v>4600</v>
      </c>
      <c r="J317" s="356"/>
      <c r="K317" s="355"/>
      <c r="L317" s="356"/>
      <c r="M317" s="356"/>
      <c r="N317" s="355">
        <f t="shared" si="16"/>
        <v>1000</v>
      </c>
    </row>
    <row r="318" spans="1:14">
      <c r="A318" s="269"/>
      <c r="B318" s="267" t="s">
        <v>463</v>
      </c>
      <c r="C318" s="265" t="s">
        <v>473</v>
      </c>
      <c r="D318" s="265" t="s">
        <v>345</v>
      </c>
      <c r="E318" s="267">
        <v>353070</v>
      </c>
      <c r="F318" s="275">
        <v>43599</v>
      </c>
      <c r="G318" s="267" t="s">
        <v>74</v>
      </c>
      <c r="H318" s="355">
        <f t="shared" si="14"/>
        <v>4000</v>
      </c>
      <c r="I318" s="355">
        <f t="shared" si="15"/>
        <v>4600</v>
      </c>
      <c r="J318" s="356"/>
      <c r="K318" s="355"/>
      <c r="L318" s="356"/>
      <c r="M318" s="356"/>
      <c r="N318" s="355">
        <f t="shared" si="16"/>
        <v>1000</v>
      </c>
    </row>
    <row r="319" spans="1:14">
      <c r="A319" s="269"/>
      <c r="B319" s="267" t="s">
        <v>511</v>
      </c>
      <c r="C319" s="265" t="s">
        <v>561</v>
      </c>
      <c r="D319" s="265" t="s">
        <v>346</v>
      </c>
      <c r="E319" s="267">
        <v>353607</v>
      </c>
      <c r="F319" s="275">
        <v>43606</v>
      </c>
      <c r="G319" s="267" t="s">
        <v>74</v>
      </c>
      <c r="H319" s="355">
        <f t="shared" ref="H319:H381" si="17">IF(D319&gt;0,4000,"")</f>
        <v>4000</v>
      </c>
      <c r="I319" s="355">
        <f t="shared" ref="I319:I381" si="18">IF(F319&gt;0,IF(J319="",4600,""),"")</f>
        <v>4600</v>
      </c>
      <c r="J319" s="356"/>
      <c r="K319" s="355"/>
      <c r="L319" s="356"/>
      <c r="M319" s="356"/>
      <c r="N319" s="355">
        <f t="shared" si="16"/>
        <v>1000</v>
      </c>
    </row>
    <row r="320" spans="1:14">
      <c r="A320" s="269"/>
      <c r="B320" s="267" t="s">
        <v>481</v>
      </c>
      <c r="C320" s="265" t="s">
        <v>567</v>
      </c>
      <c r="D320" s="265" t="s">
        <v>373</v>
      </c>
      <c r="E320" s="267">
        <v>353570</v>
      </c>
      <c r="F320" s="275">
        <v>43606</v>
      </c>
      <c r="G320" s="267" t="s">
        <v>74</v>
      </c>
      <c r="H320" s="355">
        <f t="shared" si="17"/>
        <v>4000</v>
      </c>
      <c r="I320" s="355">
        <f t="shared" si="18"/>
        <v>4600</v>
      </c>
      <c r="J320" s="356"/>
      <c r="K320" s="355"/>
      <c r="L320" s="356"/>
      <c r="M320" s="356"/>
      <c r="N320" s="355">
        <f t="shared" si="16"/>
        <v>1000</v>
      </c>
    </row>
    <row r="321" spans="1:14">
      <c r="A321" s="269"/>
      <c r="B321" s="267" t="s">
        <v>481</v>
      </c>
      <c r="C321" s="265" t="s">
        <v>568</v>
      </c>
      <c r="D321" s="265" t="s">
        <v>391</v>
      </c>
      <c r="E321" s="267">
        <v>353617</v>
      </c>
      <c r="F321" s="275">
        <v>43606</v>
      </c>
      <c r="G321" s="267" t="s">
        <v>74</v>
      </c>
      <c r="H321" s="355">
        <f t="shared" si="17"/>
        <v>4000</v>
      </c>
      <c r="I321" s="355">
        <f t="shared" si="18"/>
        <v>4600</v>
      </c>
      <c r="J321" s="356"/>
      <c r="K321" s="355"/>
      <c r="L321" s="356"/>
      <c r="M321" s="356"/>
      <c r="N321" s="355">
        <f t="shared" ref="N321:N380" si="19">IF(C321&gt;0,1000,"")</f>
        <v>1000</v>
      </c>
    </row>
    <row r="322" spans="1:14">
      <c r="A322" s="269"/>
      <c r="B322" s="267" t="s">
        <v>517</v>
      </c>
      <c r="C322" s="265" t="s">
        <v>518</v>
      </c>
      <c r="D322" s="265" t="s">
        <v>347</v>
      </c>
      <c r="E322" s="267">
        <v>353134</v>
      </c>
      <c r="F322" s="275">
        <v>43601</v>
      </c>
      <c r="G322" s="267" t="s">
        <v>74</v>
      </c>
      <c r="H322" s="355">
        <f t="shared" si="17"/>
        <v>4000</v>
      </c>
      <c r="I322" s="355">
        <f t="shared" si="18"/>
        <v>4600</v>
      </c>
      <c r="J322" s="356"/>
      <c r="K322" s="355"/>
      <c r="L322" s="356"/>
      <c r="M322" s="356"/>
      <c r="N322" s="355">
        <f t="shared" si="19"/>
        <v>1000</v>
      </c>
    </row>
    <row r="323" spans="1:14">
      <c r="A323" s="269"/>
      <c r="B323" s="267"/>
      <c r="C323" s="265"/>
      <c r="D323" s="265"/>
      <c r="E323" s="267"/>
      <c r="F323" s="275"/>
      <c r="G323" s="267"/>
      <c r="H323" s="355" t="str">
        <f t="shared" si="17"/>
        <v/>
      </c>
      <c r="I323" s="355" t="str">
        <f t="shared" si="18"/>
        <v/>
      </c>
      <c r="J323" s="356"/>
      <c r="K323" s="355" t="str">
        <f t="shared" ref="K323:K379" si="20">IF(F323&gt;0,IF(M323="",10000,""),"")</f>
        <v/>
      </c>
      <c r="L323" s="356"/>
      <c r="M323" s="356"/>
      <c r="N323" s="355" t="str">
        <f t="shared" si="19"/>
        <v/>
      </c>
    </row>
    <row r="324" spans="1:14">
      <c r="A324" s="269" t="s">
        <v>457</v>
      </c>
      <c r="B324" s="267" t="s">
        <v>463</v>
      </c>
      <c r="C324" s="265" t="s">
        <v>503</v>
      </c>
      <c r="D324" s="265" t="s">
        <v>400</v>
      </c>
      <c r="E324" s="267"/>
      <c r="F324" s="275"/>
      <c r="G324" s="267" t="s">
        <v>74</v>
      </c>
      <c r="H324" s="355">
        <f t="shared" si="17"/>
        <v>4000</v>
      </c>
      <c r="I324" s="355" t="str">
        <f t="shared" si="18"/>
        <v/>
      </c>
      <c r="J324" s="356"/>
      <c r="K324" s="355" t="str">
        <f t="shared" si="20"/>
        <v/>
      </c>
      <c r="L324" s="356"/>
      <c r="M324" s="356"/>
      <c r="N324" s="355">
        <f t="shared" si="19"/>
        <v>1000</v>
      </c>
    </row>
    <row r="325" spans="1:14">
      <c r="A325" s="269"/>
      <c r="B325" s="267" t="s">
        <v>463</v>
      </c>
      <c r="C325" s="265" t="s">
        <v>503</v>
      </c>
      <c r="D325" s="265" t="s">
        <v>401</v>
      </c>
      <c r="E325" s="267"/>
      <c r="F325" s="275"/>
      <c r="G325" s="267" t="s">
        <v>74</v>
      </c>
      <c r="H325" s="355">
        <f t="shared" si="17"/>
        <v>4000</v>
      </c>
      <c r="I325" s="355" t="str">
        <f t="shared" si="18"/>
        <v/>
      </c>
      <c r="J325" s="356"/>
      <c r="K325" s="355" t="str">
        <f t="shared" si="20"/>
        <v/>
      </c>
      <c r="L325" s="356"/>
      <c r="M325" s="356"/>
      <c r="N325" s="355">
        <f t="shared" si="19"/>
        <v>1000</v>
      </c>
    </row>
    <row r="326" spans="1:14">
      <c r="A326" s="269"/>
      <c r="B326" s="267" t="s">
        <v>463</v>
      </c>
      <c r="C326" s="265" t="s">
        <v>537</v>
      </c>
      <c r="D326" s="265" t="s">
        <v>402</v>
      </c>
      <c r="E326" s="267"/>
      <c r="F326" s="275"/>
      <c r="G326" s="267" t="s">
        <v>74</v>
      </c>
      <c r="H326" s="355">
        <f t="shared" si="17"/>
        <v>4000</v>
      </c>
      <c r="I326" s="355" t="str">
        <f t="shared" si="18"/>
        <v/>
      </c>
      <c r="J326" s="356"/>
      <c r="K326" s="355" t="str">
        <f t="shared" si="20"/>
        <v/>
      </c>
      <c r="L326" s="356"/>
      <c r="M326" s="356"/>
      <c r="N326" s="355">
        <f t="shared" si="19"/>
        <v>1000</v>
      </c>
    </row>
    <row r="327" spans="1:14">
      <c r="A327" s="269" t="s">
        <v>449</v>
      </c>
      <c r="B327" s="267" t="s">
        <v>489</v>
      </c>
      <c r="C327" s="265" t="s">
        <v>499</v>
      </c>
      <c r="D327" s="265" t="s">
        <v>403</v>
      </c>
      <c r="E327" s="267"/>
      <c r="F327" s="275"/>
      <c r="G327" s="267" t="s">
        <v>74</v>
      </c>
      <c r="H327" s="355">
        <f t="shared" si="17"/>
        <v>4000</v>
      </c>
      <c r="I327" s="355" t="str">
        <f t="shared" si="18"/>
        <v/>
      </c>
      <c r="J327" s="356"/>
      <c r="K327" s="355" t="str">
        <f t="shared" si="20"/>
        <v/>
      </c>
      <c r="L327" s="356"/>
      <c r="M327" s="356"/>
      <c r="N327" s="355">
        <f t="shared" si="19"/>
        <v>1000</v>
      </c>
    </row>
    <row r="328" spans="1:14">
      <c r="A328" s="269"/>
      <c r="B328" s="267" t="s">
        <v>471</v>
      </c>
      <c r="C328" s="265" t="s">
        <v>507</v>
      </c>
      <c r="D328" s="265" t="s">
        <v>404</v>
      </c>
      <c r="E328" s="267"/>
      <c r="F328" s="275"/>
      <c r="G328" s="267" t="s">
        <v>74</v>
      </c>
      <c r="H328" s="355">
        <f t="shared" si="17"/>
        <v>4000</v>
      </c>
      <c r="I328" s="355" t="str">
        <f t="shared" si="18"/>
        <v/>
      </c>
      <c r="J328" s="356"/>
      <c r="K328" s="355" t="str">
        <f t="shared" si="20"/>
        <v/>
      </c>
      <c r="L328" s="356"/>
      <c r="M328" s="356"/>
      <c r="N328" s="355">
        <f t="shared" si="19"/>
        <v>1000</v>
      </c>
    </row>
    <row r="329" spans="1:14">
      <c r="A329" s="269" t="s">
        <v>75</v>
      </c>
      <c r="B329" s="267" t="s">
        <v>463</v>
      </c>
      <c r="C329" s="265" t="s">
        <v>464</v>
      </c>
      <c r="D329" s="265" t="s">
        <v>405</v>
      </c>
      <c r="E329" s="267"/>
      <c r="F329" s="275"/>
      <c r="G329" s="267" t="s">
        <v>74</v>
      </c>
      <c r="H329" s="355">
        <f t="shared" si="17"/>
        <v>4000</v>
      </c>
      <c r="I329" s="355" t="str">
        <f t="shared" si="18"/>
        <v/>
      </c>
      <c r="J329" s="356"/>
      <c r="K329" s="355" t="str">
        <f t="shared" si="20"/>
        <v/>
      </c>
      <c r="L329" s="356"/>
      <c r="M329" s="356"/>
      <c r="N329" s="355">
        <f t="shared" si="19"/>
        <v>1000</v>
      </c>
    </row>
    <row r="330" spans="1:14">
      <c r="A330" s="269"/>
      <c r="B330" s="267" t="s">
        <v>468</v>
      </c>
      <c r="C330" s="265" t="s">
        <v>569</v>
      </c>
      <c r="D330" s="265" t="s">
        <v>406</v>
      </c>
      <c r="E330" s="267"/>
      <c r="F330" s="275"/>
      <c r="G330" s="267" t="s">
        <v>74</v>
      </c>
      <c r="H330" s="355">
        <f t="shared" si="17"/>
        <v>4000</v>
      </c>
      <c r="I330" s="355" t="str">
        <f t="shared" si="18"/>
        <v/>
      </c>
      <c r="J330" s="356"/>
      <c r="K330" s="355" t="str">
        <f t="shared" si="20"/>
        <v/>
      </c>
      <c r="L330" s="356"/>
      <c r="M330" s="356"/>
      <c r="N330" s="355">
        <f t="shared" si="19"/>
        <v>1000</v>
      </c>
    </row>
    <row r="331" spans="1:14">
      <c r="A331" s="269"/>
      <c r="B331" s="267" t="s">
        <v>489</v>
      </c>
      <c r="C331" s="265" t="s">
        <v>495</v>
      </c>
      <c r="D331" s="265" t="s">
        <v>407</v>
      </c>
      <c r="E331" s="267"/>
      <c r="F331" s="275"/>
      <c r="G331" s="267" t="s">
        <v>74</v>
      </c>
      <c r="H331" s="355">
        <f t="shared" si="17"/>
        <v>4000</v>
      </c>
      <c r="I331" s="355" t="str">
        <f t="shared" si="18"/>
        <v/>
      </c>
      <c r="J331" s="356"/>
      <c r="K331" s="355" t="str">
        <f t="shared" si="20"/>
        <v/>
      </c>
      <c r="L331" s="356"/>
      <c r="M331" s="356"/>
      <c r="N331" s="355">
        <f t="shared" si="19"/>
        <v>1000</v>
      </c>
    </row>
    <row r="332" spans="1:14">
      <c r="A332" s="269"/>
      <c r="B332" s="267" t="s">
        <v>468</v>
      </c>
      <c r="C332" s="265" t="s">
        <v>469</v>
      </c>
      <c r="D332" s="265" t="s">
        <v>94</v>
      </c>
      <c r="E332" s="267"/>
      <c r="F332" s="275"/>
      <c r="G332" s="267" t="s">
        <v>74</v>
      </c>
      <c r="H332" s="355">
        <f t="shared" si="17"/>
        <v>4000</v>
      </c>
      <c r="I332" s="355" t="str">
        <f t="shared" si="18"/>
        <v/>
      </c>
      <c r="J332" s="356"/>
      <c r="K332" s="355" t="str">
        <f t="shared" si="20"/>
        <v/>
      </c>
      <c r="L332" s="356"/>
      <c r="M332" s="356"/>
      <c r="N332" s="355">
        <f t="shared" si="19"/>
        <v>1000</v>
      </c>
    </row>
    <row r="333" spans="1:14">
      <c r="A333" s="269"/>
      <c r="B333" s="267" t="s">
        <v>463</v>
      </c>
      <c r="C333" s="265" t="s">
        <v>570</v>
      </c>
      <c r="D333" s="265" t="s">
        <v>408</v>
      </c>
      <c r="E333" s="267"/>
      <c r="F333" s="275"/>
      <c r="G333" s="267" t="s">
        <v>74</v>
      </c>
      <c r="H333" s="355">
        <f t="shared" si="17"/>
        <v>4000</v>
      </c>
      <c r="I333" s="355" t="str">
        <f t="shared" si="18"/>
        <v/>
      </c>
      <c r="J333" s="356"/>
      <c r="K333" s="355" t="str">
        <f t="shared" si="20"/>
        <v/>
      </c>
      <c r="L333" s="356"/>
      <c r="M333" s="356"/>
      <c r="N333" s="355">
        <f t="shared" si="19"/>
        <v>1000</v>
      </c>
    </row>
    <row r="334" spans="1:14">
      <c r="A334" s="269"/>
      <c r="B334" s="267" t="s">
        <v>463</v>
      </c>
      <c r="C334" s="265" t="s">
        <v>537</v>
      </c>
      <c r="D334" s="265" t="s">
        <v>98</v>
      </c>
      <c r="E334" s="267"/>
      <c r="F334" s="275"/>
      <c r="G334" s="267" t="s">
        <v>74</v>
      </c>
      <c r="H334" s="355">
        <f t="shared" si="17"/>
        <v>4000</v>
      </c>
      <c r="I334" s="355" t="str">
        <f t="shared" si="18"/>
        <v/>
      </c>
      <c r="J334" s="356"/>
      <c r="K334" s="355" t="str">
        <f t="shared" si="20"/>
        <v/>
      </c>
      <c r="L334" s="356"/>
      <c r="M334" s="356"/>
      <c r="N334" s="355">
        <f t="shared" si="19"/>
        <v>1000</v>
      </c>
    </row>
    <row r="335" spans="1:14">
      <c r="A335" s="269"/>
      <c r="B335" s="267" t="s">
        <v>468</v>
      </c>
      <c r="C335" s="265" t="s">
        <v>527</v>
      </c>
      <c r="D335" s="265" t="s">
        <v>409</v>
      </c>
      <c r="E335" s="267"/>
      <c r="F335" s="275"/>
      <c r="G335" s="267" t="s">
        <v>74</v>
      </c>
      <c r="H335" s="355">
        <f t="shared" si="17"/>
        <v>4000</v>
      </c>
      <c r="I335" s="355" t="str">
        <f t="shared" si="18"/>
        <v/>
      </c>
      <c r="J335" s="356"/>
      <c r="K335" s="355" t="str">
        <f t="shared" si="20"/>
        <v/>
      </c>
      <c r="L335" s="356"/>
      <c r="M335" s="356"/>
      <c r="N335" s="355">
        <f t="shared" si="19"/>
        <v>1000</v>
      </c>
    </row>
    <row r="336" spans="1:14">
      <c r="A336" s="269"/>
      <c r="B336" s="267" t="s">
        <v>471</v>
      </c>
      <c r="C336" s="265" t="s">
        <v>502</v>
      </c>
      <c r="D336" s="265" t="s">
        <v>410</v>
      </c>
      <c r="E336" s="267"/>
      <c r="F336" s="275"/>
      <c r="G336" s="267" t="s">
        <v>74</v>
      </c>
      <c r="H336" s="355">
        <f t="shared" si="17"/>
        <v>4000</v>
      </c>
      <c r="I336" s="355" t="str">
        <f t="shared" si="18"/>
        <v/>
      </c>
      <c r="J336" s="356"/>
      <c r="K336" s="355" t="str">
        <f t="shared" si="20"/>
        <v/>
      </c>
      <c r="L336" s="356"/>
      <c r="M336" s="356"/>
      <c r="N336" s="355">
        <f t="shared" si="19"/>
        <v>1000</v>
      </c>
    </row>
    <row r="337" spans="1:14">
      <c r="A337" s="269"/>
      <c r="B337" s="267" t="s">
        <v>471</v>
      </c>
      <c r="C337" s="265" t="s">
        <v>571</v>
      </c>
      <c r="D337" s="265" t="s">
        <v>411</v>
      </c>
      <c r="E337" s="267"/>
      <c r="F337" s="275"/>
      <c r="G337" s="267" t="s">
        <v>74</v>
      </c>
      <c r="H337" s="355">
        <f t="shared" si="17"/>
        <v>4000</v>
      </c>
      <c r="I337" s="355" t="str">
        <f t="shared" si="18"/>
        <v/>
      </c>
      <c r="J337" s="356"/>
      <c r="K337" s="355" t="str">
        <f t="shared" si="20"/>
        <v/>
      </c>
      <c r="L337" s="356"/>
      <c r="M337" s="356"/>
      <c r="N337" s="355">
        <f t="shared" si="19"/>
        <v>1000</v>
      </c>
    </row>
    <row r="338" spans="1:14">
      <c r="A338" s="269"/>
      <c r="B338" s="267" t="s">
        <v>478</v>
      </c>
      <c r="C338" s="265" t="s">
        <v>572</v>
      </c>
      <c r="D338" s="265" t="s">
        <v>412</v>
      </c>
      <c r="E338" s="267"/>
      <c r="F338" s="275"/>
      <c r="G338" s="267" t="s">
        <v>74</v>
      </c>
      <c r="H338" s="355">
        <f t="shared" si="17"/>
        <v>4000</v>
      </c>
      <c r="I338" s="355" t="str">
        <f t="shared" si="18"/>
        <v/>
      </c>
      <c r="J338" s="356"/>
      <c r="K338" s="355" t="str">
        <f t="shared" si="20"/>
        <v/>
      </c>
      <c r="L338" s="356"/>
      <c r="M338" s="356"/>
      <c r="N338" s="355">
        <f t="shared" si="19"/>
        <v>1000</v>
      </c>
    </row>
    <row r="339" spans="1:14">
      <c r="A339" s="269"/>
      <c r="B339" s="267" t="s">
        <v>481</v>
      </c>
      <c r="C339" s="265" t="s">
        <v>515</v>
      </c>
      <c r="D339" s="265" t="s">
        <v>413</v>
      </c>
      <c r="E339" s="267"/>
      <c r="F339" s="275"/>
      <c r="G339" s="267" t="s">
        <v>74</v>
      </c>
      <c r="H339" s="355">
        <f t="shared" si="17"/>
        <v>4000</v>
      </c>
      <c r="I339" s="355" t="str">
        <f t="shared" si="18"/>
        <v/>
      </c>
      <c r="J339" s="356"/>
      <c r="K339" s="355" t="str">
        <f t="shared" si="20"/>
        <v/>
      </c>
      <c r="L339" s="356"/>
      <c r="M339" s="356"/>
      <c r="N339" s="355">
        <f t="shared" si="19"/>
        <v>1000</v>
      </c>
    </row>
    <row r="340" spans="1:14">
      <c r="A340" s="269"/>
      <c r="B340" s="267" t="s">
        <v>463</v>
      </c>
      <c r="C340" s="265" t="s">
        <v>573</v>
      </c>
      <c r="D340" s="265" t="s">
        <v>414</v>
      </c>
      <c r="E340" s="267"/>
      <c r="F340" s="275"/>
      <c r="G340" s="267" t="s">
        <v>74</v>
      </c>
      <c r="H340" s="355">
        <f t="shared" si="17"/>
        <v>4000</v>
      </c>
      <c r="I340" s="355" t="str">
        <f t="shared" si="18"/>
        <v/>
      </c>
      <c r="J340" s="356"/>
      <c r="K340" s="355" t="str">
        <f t="shared" si="20"/>
        <v/>
      </c>
      <c r="L340" s="356"/>
      <c r="M340" s="356"/>
      <c r="N340" s="355">
        <f t="shared" si="19"/>
        <v>1000</v>
      </c>
    </row>
    <row r="341" spans="1:14">
      <c r="A341" s="269"/>
      <c r="B341" s="267" t="s">
        <v>463</v>
      </c>
      <c r="C341" s="265" t="s">
        <v>523</v>
      </c>
      <c r="D341" s="265" t="s">
        <v>415</v>
      </c>
      <c r="E341" s="267"/>
      <c r="F341" s="275"/>
      <c r="G341" s="267" t="s">
        <v>74</v>
      </c>
      <c r="H341" s="355">
        <f t="shared" si="17"/>
        <v>4000</v>
      </c>
      <c r="I341" s="355" t="str">
        <f t="shared" si="18"/>
        <v/>
      </c>
      <c r="J341" s="356"/>
      <c r="K341" s="355" t="str">
        <f t="shared" si="20"/>
        <v/>
      </c>
      <c r="L341" s="356"/>
      <c r="M341" s="356"/>
      <c r="N341" s="355">
        <f t="shared" si="19"/>
        <v>1000</v>
      </c>
    </row>
    <row r="342" spans="1:14">
      <c r="A342" s="269"/>
      <c r="B342" s="267" t="s">
        <v>463</v>
      </c>
      <c r="C342" s="265" t="s">
        <v>464</v>
      </c>
      <c r="D342" s="265" t="s">
        <v>93</v>
      </c>
      <c r="E342" s="267"/>
      <c r="F342" s="275"/>
      <c r="G342" s="267" t="s">
        <v>74</v>
      </c>
      <c r="H342" s="355">
        <f t="shared" si="17"/>
        <v>4000</v>
      </c>
      <c r="I342" s="355" t="str">
        <f t="shared" si="18"/>
        <v/>
      </c>
      <c r="J342" s="356"/>
      <c r="K342" s="355" t="str">
        <f t="shared" si="20"/>
        <v/>
      </c>
      <c r="L342" s="356"/>
      <c r="M342" s="356"/>
      <c r="N342" s="355">
        <f t="shared" si="19"/>
        <v>1000</v>
      </c>
    </row>
    <row r="343" spans="1:14">
      <c r="A343" s="269"/>
      <c r="B343" s="267" t="s">
        <v>471</v>
      </c>
      <c r="C343" s="265" t="s">
        <v>496</v>
      </c>
      <c r="D343" s="265" t="s">
        <v>416</v>
      </c>
      <c r="E343" s="267"/>
      <c r="F343" s="275"/>
      <c r="G343" s="267" t="s">
        <v>74</v>
      </c>
      <c r="H343" s="355">
        <f t="shared" si="17"/>
        <v>4000</v>
      </c>
      <c r="I343" s="355" t="str">
        <f t="shared" si="18"/>
        <v/>
      </c>
      <c r="J343" s="356"/>
      <c r="K343" s="355" t="str">
        <f t="shared" si="20"/>
        <v/>
      </c>
      <c r="L343" s="356"/>
      <c r="M343" s="356"/>
      <c r="N343" s="355">
        <f t="shared" si="19"/>
        <v>1000</v>
      </c>
    </row>
    <row r="344" spans="1:14">
      <c r="A344" s="269"/>
      <c r="B344" s="267" t="s">
        <v>463</v>
      </c>
      <c r="C344" s="265" t="s">
        <v>503</v>
      </c>
      <c r="D344" s="265" t="s">
        <v>86</v>
      </c>
      <c r="E344" s="267"/>
      <c r="F344" s="275"/>
      <c r="G344" s="267" t="s">
        <v>74</v>
      </c>
      <c r="H344" s="355">
        <f t="shared" si="17"/>
        <v>4000</v>
      </c>
      <c r="I344" s="355" t="str">
        <f t="shared" si="18"/>
        <v/>
      </c>
      <c r="J344" s="356"/>
      <c r="K344" s="355" t="str">
        <f t="shared" si="20"/>
        <v/>
      </c>
      <c r="L344" s="356"/>
      <c r="M344" s="356"/>
      <c r="N344" s="355">
        <f t="shared" si="19"/>
        <v>1000</v>
      </c>
    </row>
    <row r="345" spans="1:14">
      <c r="A345" s="270"/>
      <c r="B345" s="267" t="s">
        <v>511</v>
      </c>
      <c r="C345" s="265" t="s">
        <v>524</v>
      </c>
      <c r="D345" s="265" t="s">
        <v>417</v>
      </c>
      <c r="E345" s="267"/>
      <c r="F345" s="275"/>
      <c r="G345" s="267" t="s">
        <v>74</v>
      </c>
      <c r="H345" s="355">
        <f t="shared" si="17"/>
        <v>4000</v>
      </c>
      <c r="I345" s="355" t="str">
        <f t="shared" si="18"/>
        <v/>
      </c>
      <c r="J345" s="356"/>
      <c r="K345" s="355" t="str">
        <f t="shared" si="20"/>
        <v/>
      </c>
      <c r="L345" s="356"/>
      <c r="M345" s="356"/>
      <c r="N345" s="355">
        <f t="shared" si="19"/>
        <v>1000</v>
      </c>
    </row>
    <row r="346" spans="1:14">
      <c r="A346" s="269"/>
      <c r="B346" s="267" t="s">
        <v>463</v>
      </c>
      <c r="C346" s="265" t="s">
        <v>573</v>
      </c>
      <c r="D346" s="265" t="s">
        <v>418</v>
      </c>
      <c r="E346" s="267"/>
      <c r="F346" s="275"/>
      <c r="G346" s="267" t="s">
        <v>74</v>
      </c>
      <c r="H346" s="355">
        <f t="shared" si="17"/>
        <v>4000</v>
      </c>
      <c r="I346" s="355" t="str">
        <f t="shared" si="18"/>
        <v/>
      </c>
      <c r="J346" s="356"/>
      <c r="K346" s="355" t="str">
        <f t="shared" si="20"/>
        <v/>
      </c>
      <c r="L346" s="356"/>
      <c r="M346" s="356"/>
      <c r="N346" s="355">
        <f t="shared" si="19"/>
        <v>1000</v>
      </c>
    </row>
    <row r="347" spans="1:14">
      <c r="A347" s="269"/>
      <c r="B347" s="267"/>
      <c r="C347" s="265"/>
      <c r="D347" s="265"/>
      <c r="E347" s="267"/>
      <c r="F347" s="275"/>
      <c r="G347" s="267"/>
      <c r="H347" s="355" t="str">
        <f t="shared" si="17"/>
        <v/>
      </c>
      <c r="I347" s="355" t="str">
        <f t="shared" si="18"/>
        <v/>
      </c>
      <c r="J347" s="356"/>
      <c r="K347" s="355" t="str">
        <f t="shared" si="20"/>
        <v/>
      </c>
      <c r="L347" s="356"/>
      <c r="M347" s="356"/>
      <c r="N347" s="355" t="str">
        <f t="shared" si="19"/>
        <v/>
      </c>
    </row>
    <row r="348" spans="1:14">
      <c r="A348" s="269" t="s">
        <v>458</v>
      </c>
      <c r="B348" s="267" t="s">
        <v>463</v>
      </c>
      <c r="C348" s="265" t="s">
        <v>578</v>
      </c>
      <c r="D348" s="265" t="s">
        <v>419</v>
      </c>
      <c r="E348" s="267"/>
      <c r="F348" s="275"/>
      <c r="G348" s="267" t="s">
        <v>104</v>
      </c>
      <c r="H348" s="355">
        <f t="shared" si="17"/>
        <v>4000</v>
      </c>
      <c r="I348" s="355" t="str">
        <f t="shared" si="18"/>
        <v/>
      </c>
      <c r="J348" s="356"/>
      <c r="K348" s="355" t="str">
        <f t="shared" si="20"/>
        <v/>
      </c>
      <c r="L348" s="356"/>
      <c r="M348" s="356"/>
      <c r="N348" s="355">
        <f t="shared" si="19"/>
        <v>1000</v>
      </c>
    </row>
    <row r="349" spans="1:14">
      <c r="A349" s="269"/>
      <c r="B349" s="267" t="s">
        <v>463</v>
      </c>
      <c r="C349" s="265" t="s">
        <v>578</v>
      </c>
      <c r="D349" s="265" t="s">
        <v>420</v>
      </c>
      <c r="E349" s="267"/>
      <c r="F349" s="275"/>
      <c r="G349" s="267" t="s">
        <v>104</v>
      </c>
      <c r="H349" s="355">
        <f t="shared" si="17"/>
        <v>4000</v>
      </c>
      <c r="I349" s="355" t="str">
        <f t="shared" si="18"/>
        <v/>
      </c>
      <c r="J349" s="356"/>
      <c r="K349" s="355" t="str">
        <f t="shared" si="20"/>
        <v/>
      </c>
      <c r="L349" s="356"/>
      <c r="M349" s="356"/>
      <c r="N349" s="355">
        <f t="shared" si="19"/>
        <v>1000</v>
      </c>
    </row>
    <row r="350" spans="1:14">
      <c r="A350" s="269" t="s">
        <v>459</v>
      </c>
      <c r="B350" s="267" t="s">
        <v>463</v>
      </c>
      <c r="C350" s="265" t="s">
        <v>574</v>
      </c>
      <c r="D350" s="265" t="s">
        <v>421</v>
      </c>
      <c r="E350" s="267"/>
      <c r="F350" s="275"/>
      <c r="G350" s="267" t="s">
        <v>77</v>
      </c>
      <c r="H350" s="355">
        <f t="shared" si="17"/>
        <v>4000</v>
      </c>
      <c r="I350" s="355" t="str">
        <f t="shared" si="18"/>
        <v/>
      </c>
      <c r="J350" s="356"/>
      <c r="K350" s="355" t="str">
        <f t="shared" si="20"/>
        <v/>
      </c>
      <c r="L350" s="356"/>
      <c r="M350" s="356"/>
      <c r="N350" s="355">
        <f t="shared" si="19"/>
        <v>1000</v>
      </c>
    </row>
    <row r="351" spans="1:14">
      <c r="A351" s="269"/>
      <c r="B351" s="267" t="s">
        <v>468</v>
      </c>
      <c r="C351" s="265" t="s">
        <v>492</v>
      </c>
      <c r="D351" s="265" t="s">
        <v>422</v>
      </c>
      <c r="E351" s="267"/>
      <c r="F351" s="275"/>
      <c r="G351" s="267" t="s">
        <v>77</v>
      </c>
      <c r="H351" s="355">
        <f t="shared" si="17"/>
        <v>4000</v>
      </c>
      <c r="I351" s="355" t="str">
        <f t="shared" si="18"/>
        <v/>
      </c>
      <c r="J351" s="356"/>
      <c r="K351" s="355" t="str">
        <f t="shared" si="20"/>
        <v/>
      </c>
      <c r="L351" s="356"/>
      <c r="M351" s="356"/>
      <c r="N351" s="355">
        <f t="shared" si="19"/>
        <v>1000</v>
      </c>
    </row>
    <row r="352" spans="1:14">
      <c r="A352" s="269"/>
      <c r="B352" s="267" t="s">
        <v>468</v>
      </c>
      <c r="C352" s="265" t="s">
        <v>569</v>
      </c>
      <c r="D352" s="265" t="s">
        <v>423</v>
      </c>
      <c r="E352" s="267"/>
      <c r="F352" s="275"/>
      <c r="G352" s="267" t="s">
        <v>77</v>
      </c>
      <c r="H352" s="355">
        <f t="shared" si="17"/>
        <v>4000</v>
      </c>
      <c r="I352" s="355" t="str">
        <f t="shared" si="18"/>
        <v/>
      </c>
      <c r="J352" s="356"/>
      <c r="K352" s="355" t="str">
        <f t="shared" si="20"/>
        <v/>
      </c>
      <c r="L352" s="356"/>
      <c r="M352" s="356"/>
      <c r="N352" s="355">
        <f t="shared" si="19"/>
        <v>1000</v>
      </c>
    </row>
    <row r="353" spans="1:14">
      <c r="A353" s="269"/>
      <c r="B353" s="267" t="s">
        <v>475</v>
      </c>
      <c r="C353" s="265" t="s">
        <v>575</v>
      </c>
      <c r="D353" s="265" t="s">
        <v>424</v>
      </c>
      <c r="E353" s="267"/>
      <c r="F353" s="275"/>
      <c r="G353" s="267" t="s">
        <v>77</v>
      </c>
      <c r="H353" s="355">
        <f t="shared" si="17"/>
        <v>4000</v>
      </c>
      <c r="I353" s="355" t="str">
        <f t="shared" si="18"/>
        <v/>
      </c>
      <c r="J353" s="356"/>
      <c r="K353" s="355" t="str">
        <f t="shared" si="20"/>
        <v/>
      </c>
      <c r="L353" s="356"/>
      <c r="M353" s="356"/>
      <c r="N353" s="355">
        <f t="shared" si="19"/>
        <v>1000</v>
      </c>
    </row>
    <row r="354" spans="1:14">
      <c r="A354" s="269"/>
      <c r="B354" s="267" t="s">
        <v>466</v>
      </c>
      <c r="C354" s="265" t="s">
        <v>576</v>
      </c>
      <c r="D354" s="265" t="s">
        <v>425</v>
      </c>
      <c r="E354" s="267"/>
      <c r="F354" s="275"/>
      <c r="G354" s="267" t="s">
        <v>77</v>
      </c>
      <c r="H354" s="355">
        <f t="shared" si="17"/>
        <v>4000</v>
      </c>
      <c r="I354" s="355" t="str">
        <f t="shared" si="18"/>
        <v/>
      </c>
      <c r="J354" s="356"/>
      <c r="K354" s="355" t="str">
        <f t="shared" si="20"/>
        <v/>
      </c>
      <c r="L354" s="356"/>
      <c r="M354" s="356"/>
      <c r="N354" s="355">
        <f t="shared" si="19"/>
        <v>1000</v>
      </c>
    </row>
    <row r="355" spans="1:14">
      <c r="A355" s="269"/>
      <c r="B355" s="267" t="s">
        <v>471</v>
      </c>
      <c r="C355" s="265" t="s">
        <v>525</v>
      </c>
      <c r="D355" s="265" t="s">
        <v>426</v>
      </c>
      <c r="E355" s="267"/>
      <c r="F355" s="275"/>
      <c r="G355" s="267" t="s">
        <v>77</v>
      </c>
      <c r="H355" s="355">
        <f t="shared" si="17"/>
        <v>4000</v>
      </c>
      <c r="I355" s="355" t="str">
        <f t="shared" si="18"/>
        <v/>
      </c>
      <c r="J355" s="356"/>
      <c r="K355" s="355" t="str">
        <f t="shared" si="20"/>
        <v/>
      </c>
      <c r="L355" s="356"/>
      <c r="M355" s="356"/>
      <c r="N355" s="355">
        <f t="shared" si="19"/>
        <v>1000</v>
      </c>
    </row>
    <row r="356" spans="1:14">
      <c r="A356" s="269"/>
      <c r="B356" s="267" t="s">
        <v>471</v>
      </c>
      <c r="C356" s="265" t="s">
        <v>543</v>
      </c>
      <c r="D356" s="265" t="s">
        <v>427</v>
      </c>
      <c r="E356" s="267"/>
      <c r="F356" s="275"/>
      <c r="G356" s="267" t="s">
        <v>77</v>
      </c>
      <c r="H356" s="355">
        <f t="shared" si="17"/>
        <v>4000</v>
      </c>
      <c r="I356" s="355" t="str">
        <f t="shared" si="18"/>
        <v/>
      </c>
      <c r="J356" s="356"/>
      <c r="K356" s="355" t="str">
        <f t="shared" si="20"/>
        <v/>
      </c>
      <c r="L356" s="356"/>
      <c r="M356" s="356"/>
      <c r="N356" s="355">
        <f t="shared" si="19"/>
        <v>1000</v>
      </c>
    </row>
    <row r="357" spans="1:14">
      <c r="A357" s="270"/>
      <c r="B357" s="267" t="s">
        <v>463</v>
      </c>
      <c r="C357" s="265" t="s">
        <v>577</v>
      </c>
      <c r="D357" s="265" t="s">
        <v>428</v>
      </c>
      <c r="E357" s="267"/>
      <c r="F357" s="275"/>
      <c r="G357" s="267" t="s">
        <v>77</v>
      </c>
      <c r="H357" s="355">
        <f t="shared" si="17"/>
        <v>4000</v>
      </c>
      <c r="I357" s="355" t="str">
        <f t="shared" si="18"/>
        <v/>
      </c>
      <c r="J357" s="356"/>
      <c r="K357" s="355" t="str">
        <f t="shared" si="20"/>
        <v/>
      </c>
      <c r="L357" s="356"/>
      <c r="M357" s="356"/>
      <c r="N357" s="355">
        <f t="shared" si="19"/>
        <v>1000</v>
      </c>
    </row>
    <row r="358" spans="1:14">
      <c r="A358" s="269"/>
      <c r="B358" s="267" t="s">
        <v>463</v>
      </c>
      <c r="C358" s="265" t="s">
        <v>577</v>
      </c>
      <c r="D358" s="265" t="s">
        <v>429</v>
      </c>
      <c r="E358" s="267"/>
      <c r="F358" s="275"/>
      <c r="G358" s="267" t="s">
        <v>77</v>
      </c>
      <c r="H358" s="355">
        <f t="shared" si="17"/>
        <v>4000</v>
      </c>
      <c r="I358" s="355" t="str">
        <f t="shared" si="18"/>
        <v/>
      </c>
      <c r="J358" s="356"/>
      <c r="K358" s="355" t="str">
        <f t="shared" si="20"/>
        <v/>
      </c>
      <c r="L358" s="356"/>
      <c r="M358" s="356"/>
      <c r="N358" s="355">
        <f t="shared" si="19"/>
        <v>1000</v>
      </c>
    </row>
    <row r="359" spans="1:14">
      <c r="A359" s="269"/>
      <c r="B359" s="267" t="s">
        <v>463</v>
      </c>
      <c r="C359" s="265" t="s">
        <v>574</v>
      </c>
      <c r="D359" s="265" t="s">
        <v>430</v>
      </c>
      <c r="E359" s="267"/>
      <c r="F359" s="275"/>
      <c r="G359" s="267" t="s">
        <v>77</v>
      </c>
      <c r="H359" s="355">
        <f t="shared" si="17"/>
        <v>4000</v>
      </c>
      <c r="I359" s="355" t="str">
        <f t="shared" si="18"/>
        <v/>
      </c>
      <c r="J359" s="356"/>
      <c r="K359" s="355" t="str">
        <f t="shared" si="20"/>
        <v/>
      </c>
      <c r="L359" s="356"/>
      <c r="M359" s="356"/>
      <c r="N359" s="355">
        <f t="shared" si="19"/>
        <v>1000</v>
      </c>
    </row>
    <row r="360" spans="1:14">
      <c r="A360" s="269"/>
      <c r="B360" s="267" t="s">
        <v>463</v>
      </c>
      <c r="C360" s="265" t="s">
        <v>574</v>
      </c>
      <c r="D360" s="265" t="s">
        <v>431</v>
      </c>
      <c r="E360" s="267"/>
      <c r="F360" s="275"/>
      <c r="G360" s="267" t="s">
        <v>77</v>
      </c>
      <c r="H360" s="355">
        <f t="shared" si="17"/>
        <v>4000</v>
      </c>
      <c r="I360" s="355" t="str">
        <f t="shared" si="18"/>
        <v/>
      </c>
      <c r="J360" s="356"/>
      <c r="K360" s="355" t="str">
        <f t="shared" si="20"/>
        <v/>
      </c>
      <c r="L360" s="356"/>
      <c r="M360" s="356"/>
      <c r="N360" s="355">
        <f t="shared" si="19"/>
        <v>1000</v>
      </c>
    </row>
    <row r="361" spans="1:14">
      <c r="A361" s="269"/>
      <c r="B361" s="48" t="s">
        <v>463</v>
      </c>
      <c r="C361" s="48" t="s">
        <v>578</v>
      </c>
      <c r="D361" s="48" t="s">
        <v>432</v>
      </c>
      <c r="E361" s="48"/>
      <c r="F361" s="275"/>
      <c r="G361" s="267" t="s">
        <v>77</v>
      </c>
      <c r="H361" s="355">
        <f t="shared" si="17"/>
        <v>4000</v>
      </c>
      <c r="I361" s="355" t="str">
        <f t="shared" si="18"/>
        <v/>
      </c>
      <c r="J361" s="356"/>
      <c r="K361" s="355" t="str">
        <f t="shared" si="20"/>
        <v/>
      </c>
      <c r="L361" s="356"/>
      <c r="M361" s="356"/>
      <c r="N361" s="355">
        <f t="shared" si="19"/>
        <v>1000</v>
      </c>
    </row>
    <row r="362" spans="1:14">
      <c r="A362" s="269"/>
      <c r="B362" s="267" t="s">
        <v>471</v>
      </c>
      <c r="C362" s="265" t="s">
        <v>579</v>
      </c>
      <c r="D362" s="265" t="s">
        <v>433</v>
      </c>
      <c r="E362" s="267"/>
      <c r="F362" s="275"/>
      <c r="G362" s="267" t="s">
        <v>77</v>
      </c>
      <c r="H362" s="355">
        <f t="shared" si="17"/>
        <v>4000</v>
      </c>
      <c r="I362" s="355" t="str">
        <f t="shared" si="18"/>
        <v/>
      </c>
      <c r="J362" s="356"/>
      <c r="K362" s="355" t="str">
        <f t="shared" si="20"/>
        <v/>
      </c>
      <c r="L362" s="356"/>
      <c r="M362" s="356"/>
      <c r="N362" s="355">
        <f t="shared" si="19"/>
        <v>1000</v>
      </c>
    </row>
    <row r="363" spans="1:14">
      <c r="A363" s="269"/>
      <c r="B363" s="267" t="s">
        <v>466</v>
      </c>
      <c r="C363" s="265" t="s">
        <v>580</v>
      </c>
      <c r="D363" s="265" t="s">
        <v>434</v>
      </c>
      <c r="E363" s="267"/>
      <c r="F363" s="275"/>
      <c r="G363" s="267" t="s">
        <v>77</v>
      </c>
      <c r="H363" s="355">
        <f t="shared" si="17"/>
        <v>4000</v>
      </c>
      <c r="I363" s="355" t="str">
        <f t="shared" si="18"/>
        <v/>
      </c>
      <c r="J363" s="356"/>
      <c r="K363" s="355" t="str">
        <f t="shared" si="20"/>
        <v/>
      </c>
      <c r="L363" s="356"/>
      <c r="M363" s="356"/>
      <c r="N363" s="355">
        <f t="shared" si="19"/>
        <v>1000</v>
      </c>
    </row>
    <row r="364" spans="1:14">
      <c r="A364" s="269"/>
      <c r="B364" s="267" t="s">
        <v>466</v>
      </c>
      <c r="C364" s="265" t="s">
        <v>580</v>
      </c>
      <c r="D364" s="265" t="s">
        <v>435</v>
      </c>
      <c r="E364" s="267"/>
      <c r="F364" s="275"/>
      <c r="G364" s="267" t="s">
        <v>77</v>
      </c>
      <c r="H364" s="355">
        <f t="shared" si="17"/>
        <v>4000</v>
      </c>
      <c r="I364" s="355" t="str">
        <f t="shared" si="18"/>
        <v/>
      </c>
      <c r="J364" s="356"/>
      <c r="K364" s="355" t="str">
        <f t="shared" si="20"/>
        <v/>
      </c>
      <c r="L364" s="356"/>
      <c r="M364" s="356"/>
      <c r="N364" s="355">
        <f t="shared" si="19"/>
        <v>1000</v>
      </c>
    </row>
    <row r="365" spans="1:14">
      <c r="A365" s="269"/>
      <c r="B365" s="267" t="s">
        <v>475</v>
      </c>
      <c r="C365" s="265" t="s">
        <v>539</v>
      </c>
      <c r="D365" s="265" t="s">
        <v>436</v>
      </c>
      <c r="E365" s="267"/>
      <c r="F365" s="275"/>
      <c r="G365" s="267" t="s">
        <v>77</v>
      </c>
      <c r="H365" s="355">
        <f t="shared" si="17"/>
        <v>4000</v>
      </c>
      <c r="I365" s="355" t="str">
        <f t="shared" si="18"/>
        <v/>
      </c>
      <c r="J365" s="356"/>
      <c r="K365" s="355" t="str">
        <f t="shared" si="20"/>
        <v/>
      </c>
      <c r="L365" s="356"/>
      <c r="M365" s="356"/>
      <c r="N365" s="355">
        <f t="shared" si="19"/>
        <v>1000</v>
      </c>
    </row>
    <row r="366" spans="1:14">
      <c r="A366" s="269"/>
      <c r="B366" s="267" t="s">
        <v>475</v>
      </c>
      <c r="C366" s="265" t="s">
        <v>539</v>
      </c>
      <c r="D366" s="265" t="s">
        <v>437</v>
      </c>
      <c r="E366" s="267"/>
      <c r="F366" s="275"/>
      <c r="G366" s="267" t="s">
        <v>77</v>
      </c>
      <c r="H366" s="355">
        <f t="shared" si="17"/>
        <v>4000</v>
      </c>
      <c r="I366" s="355" t="str">
        <f t="shared" si="18"/>
        <v/>
      </c>
      <c r="J366" s="356"/>
      <c r="K366" s="355" t="str">
        <f t="shared" si="20"/>
        <v/>
      </c>
      <c r="L366" s="356"/>
      <c r="M366" s="356"/>
      <c r="N366" s="355">
        <f t="shared" si="19"/>
        <v>1000</v>
      </c>
    </row>
    <row r="367" spans="1:14">
      <c r="A367" s="269"/>
      <c r="B367" s="267" t="s">
        <v>466</v>
      </c>
      <c r="C367" s="265" t="s">
        <v>581</v>
      </c>
      <c r="D367" s="265" t="s">
        <v>438</v>
      </c>
      <c r="E367" s="267"/>
      <c r="F367" s="275"/>
      <c r="G367" s="267" t="s">
        <v>77</v>
      </c>
      <c r="H367" s="355">
        <f t="shared" si="17"/>
        <v>4000</v>
      </c>
      <c r="I367" s="355" t="str">
        <f t="shared" si="18"/>
        <v/>
      </c>
      <c r="J367" s="356"/>
      <c r="K367" s="355" t="str">
        <f t="shared" si="20"/>
        <v/>
      </c>
      <c r="L367" s="356"/>
      <c r="M367" s="356"/>
      <c r="N367" s="355">
        <f t="shared" si="19"/>
        <v>1000</v>
      </c>
    </row>
    <row r="368" spans="1:14">
      <c r="A368" s="269" t="s">
        <v>460</v>
      </c>
      <c r="B368" s="267" t="s">
        <v>534</v>
      </c>
      <c r="C368" s="265" t="s">
        <v>583</v>
      </c>
      <c r="D368" s="265" t="s">
        <v>582</v>
      </c>
      <c r="E368" s="267"/>
      <c r="F368" s="275"/>
      <c r="G368" s="267" t="s">
        <v>104</v>
      </c>
      <c r="H368" s="355">
        <f t="shared" si="17"/>
        <v>4000</v>
      </c>
      <c r="I368" s="355" t="str">
        <f t="shared" si="18"/>
        <v/>
      </c>
      <c r="J368" s="356"/>
      <c r="K368" s="355" t="str">
        <f t="shared" si="20"/>
        <v/>
      </c>
      <c r="L368" s="356"/>
      <c r="M368" s="356"/>
      <c r="N368" s="355">
        <f t="shared" si="19"/>
        <v>1000</v>
      </c>
    </row>
    <row r="369" spans="1:14">
      <c r="A369" s="269"/>
      <c r="B369" s="267"/>
      <c r="C369" s="265"/>
      <c r="D369" s="265"/>
      <c r="E369" s="267"/>
      <c r="F369" s="275"/>
      <c r="G369" s="267"/>
      <c r="H369" s="355" t="str">
        <f t="shared" si="17"/>
        <v/>
      </c>
      <c r="I369" s="355" t="str">
        <f t="shared" si="18"/>
        <v/>
      </c>
      <c r="J369" s="356"/>
      <c r="K369" s="355" t="str">
        <f t="shared" si="20"/>
        <v/>
      </c>
      <c r="L369" s="356"/>
      <c r="M369" s="356"/>
      <c r="N369" s="355" t="str">
        <f t="shared" si="19"/>
        <v/>
      </c>
    </row>
    <row r="370" spans="1:14">
      <c r="A370" s="276" t="s">
        <v>461</v>
      </c>
      <c r="B370" s="262" t="s">
        <v>475</v>
      </c>
      <c r="C370" s="262" t="s">
        <v>506</v>
      </c>
      <c r="D370" s="262" t="s">
        <v>439</v>
      </c>
      <c r="E370" s="277"/>
      <c r="F370" s="275"/>
      <c r="G370" s="267" t="s">
        <v>77</v>
      </c>
      <c r="H370" s="355">
        <f t="shared" si="17"/>
        <v>4000</v>
      </c>
      <c r="I370" s="355" t="str">
        <f t="shared" si="18"/>
        <v/>
      </c>
      <c r="J370" s="356"/>
      <c r="K370" s="355" t="str">
        <f t="shared" si="20"/>
        <v/>
      </c>
      <c r="L370" s="356"/>
      <c r="M370" s="356"/>
      <c r="N370" s="355">
        <f t="shared" si="19"/>
        <v>1000</v>
      </c>
    </row>
    <row r="371" spans="1:14">
      <c r="A371" s="276"/>
      <c r="B371" s="48" t="s">
        <v>471</v>
      </c>
      <c r="C371" s="48" t="s">
        <v>564</v>
      </c>
      <c r="D371" s="48" t="s">
        <v>440</v>
      </c>
      <c r="E371" s="49"/>
      <c r="F371" s="275"/>
      <c r="G371" s="267" t="s">
        <v>77</v>
      </c>
      <c r="H371" s="355">
        <f t="shared" si="17"/>
        <v>4000</v>
      </c>
      <c r="I371" s="355" t="str">
        <f t="shared" si="18"/>
        <v/>
      </c>
      <c r="J371" s="356"/>
      <c r="K371" s="355" t="str">
        <f t="shared" si="20"/>
        <v/>
      </c>
      <c r="L371" s="356"/>
      <c r="M371" s="356"/>
      <c r="N371" s="355">
        <f t="shared" si="19"/>
        <v>1000</v>
      </c>
    </row>
    <row r="372" spans="1:14">
      <c r="A372" s="276"/>
      <c r="B372" s="48" t="s">
        <v>463</v>
      </c>
      <c r="C372" s="48" t="s">
        <v>519</v>
      </c>
      <c r="D372" s="48" t="s">
        <v>441</v>
      </c>
      <c r="E372" s="49"/>
      <c r="F372" s="275"/>
      <c r="G372" s="267" t="s">
        <v>77</v>
      </c>
      <c r="H372" s="355">
        <f t="shared" si="17"/>
        <v>4000</v>
      </c>
      <c r="I372" s="355" t="str">
        <f t="shared" si="18"/>
        <v/>
      </c>
      <c r="J372" s="356"/>
      <c r="K372" s="355" t="str">
        <f t="shared" si="20"/>
        <v/>
      </c>
      <c r="L372" s="356"/>
      <c r="M372" s="356"/>
      <c r="N372" s="355">
        <f t="shared" si="19"/>
        <v>1000</v>
      </c>
    </row>
    <row r="373" spans="1:14">
      <c r="A373" s="276"/>
      <c r="B373" s="262" t="s">
        <v>463</v>
      </c>
      <c r="C373" s="262" t="s">
        <v>519</v>
      </c>
      <c r="D373" s="262" t="s">
        <v>442</v>
      </c>
      <c r="G373" s="262" t="s">
        <v>77</v>
      </c>
      <c r="H373" s="355">
        <f t="shared" si="17"/>
        <v>4000</v>
      </c>
      <c r="I373" s="355" t="str">
        <f t="shared" si="18"/>
        <v/>
      </c>
      <c r="J373" s="356"/>
      <c r="K373" s="355" t="str">
        <f t="shared" si="20"/>
        <v/>
      </c>
      <c r="L373" s="356"/>
      <c r="M373" s="356"/>
      <c r="N373" s="355">
        <f t="shared" si="19"/>
        <v>1000</v>
      </c>
    </row>
    <row r="374" spans="1:14">
      <c r="A374" s="276"/>
      <c r="B374" s="262" t="s">
        <v>463</v>
      </c>
      <c r="C374" s="262" t="s">
        <v>584</v>
      </c>
      <c r="D374" s="262" t="s">
        <v>443</v>
      </c>
      <c r="G374" s="262" t="s">
        <v>77</v>
      </c>
      <c r="H374" s="355">
        <f t="shared" si="17"/>
        <v>4000</v>
      </c>
      <c r="I374" s="355" t="str">
        <f t="shared" si="18"/>
        <v/>
      </c>
      <c r="J374" s="356"/>
      <c r="K374" s="355" t="str">
        <f t="shared" si="20"/>
        <v/>
      </c>
      <c r="L374" s="356"/>
      <c r="M374" s="356"/>
      <c r="N374" s="355">
        <f t="shared" si="19"/>
        <v>1000</v>
      </c>
    </row>
    <row r="375" spans="1:14">
      <c r="A375" s="276"/>
      <c r="B375" s="262" t="s">
        <v>463</v>
      </c>
      <c r="C375" s="262" t="s">
        <v>488</v>
      </c>
      <c r="D375" s="262" t="s">
        <v>444</v>
      </c>
      <c r="G375" s="262" t="s">
        <v>77</v>
      </c>
      <c r="H375" s="355">
        <f t="shared" si="17"/>
        <v>4000</v>
      </c>
      <c r="I375" s="355" t="str">
        <f t="shared" si="18"/>
        <v/>
      </c>
      <c r="J375" s="356"/>
      <c r="K375" s="355" t="str">
        <f t="shared" si="20"/>
        <v/>
      </c>
      <c r="L375" s="356"/>
      <c r="M375" s="356"/>
      <c r="N375" s="355">
        <f t="shared" si="19"/>
        <v>1000</v>
      </c>
    </row>
    <row r="376" spans="1:14">
      <c r="A376" s="276"/>
      <c r="B376" s="267" t="s">
        <v>463</v>
      </c>
      <c r="C376" s="265" t="s">
        <v>488</v>
      </c>
      <c r="D376" s="265" t="s">
        <v>445</v>
      </c>
      <c r="E376" s="267"/>
      <c r="F376" s="48"/>
      <c r="G376" s="267" t="s">
        <v>77</v>
      </c>
      <c r="H376" s="355">
        <f t="shared" si="17"/>
        <v>4000</v>
      </c>
      <c r="I376" s="355" t="str">
        <f t="shared" si="18"/>
        <v/>
      </c>
      <c r="J376" s="356"/>
      <c r="K376" s="355" t="str">
        <f t="shared" si="20"/>
        <v/>
      </c>
      <c r="L376" s="356"/>
      <c r="M376" s="356"/>
      <c r="N376" s="355">
        <f t="shared" si="19"/>
        <v>1000</v>
      </c>
    </row>
    <row r="377" spans="1:14">
      <c r="A377" s="276"/>
      <c r="B377" s="267" t="s">
        <v>463</v>
      </c>
      <c r="C377" s="265" t="s">
        <v>488</v>
      </c>
      <c r="D377" s="265" t="s">
        <v>446</v>
      </c>
      <c r="E377" s="267"/>
      <c r="F377" s="48"/>
      <c r="G377" s="267" t="s">
        <v>77</v>
      </c>
      <c r="H377" s="355">
        <f t="shared" si="17"/>
        <v>4000</v>
      </c>
      <c r="I377" s="355" t="str">
        <f t="shared" si="18"/>
        <v/>
      </c>
      <c r="J377" s="356"/>
      <c r="K377" s="355" t="str">
        <f t="shared" si="20"/>
        <v/>
      </c>
      <c r="L377" s="356"/>
      <c r="M377" s="356"/>
      <c r="N377" s="355">
        <f t="shared" si="19"/>
        <v>1000</v>
      </c>
    </row>
    <row r="378" spans="1:14">
      <c r="A378" s="276"/>
      <c r="B378" s="267" t="s">
        <v>463</v>
      </c>
      <c r="C378" s="265" t="s">
        <v>487</v>
      </c>
      <c r="D378" s="265" t="s">
        <v>447</v>
      </c>
      <c r="E378" s="267"/>
      <c r="F378" s="48"/>
      <c r="G378" s="267" t="s">
        <v>77</v>
      </c>
      <c r="H378" s="355">
        <f t="shared" si="17"/>
        <v>4000</v>
      </c>
      <c r="I378" s="355" t="str">
        <f t="shared" si="18"/>
        <v/>
      </c>
      <c r="J378" s="356"/>
      <c r="K378" s="355" t="str">
        <f t="shared" si="20"/>
        <v/>
      </c>
      <c r="L378" s="356"/>
      <c r="M378" s="356"/>
      <c r="N378" s="355">
        <f t="shared" si="19"/>
        <v>1000</v>
      </c>
    </row>
    <row r="379" spans="1:14">
      <c r="A379" s="276"/>
      <c r="H379" s="355" t="str">
        <f t="shared" si="17"/>
        <v/>
      </c>
      <c r="I379" s="355" t="str">
        <f t="shared" si="18"/>
        <v/>
      </c>
      <c r="J379" s="356"/>
      <c r="K379" s="355" t="str">
        <f t="shared" si="20"/>
        <v/>
      </c>
      <c r="L379" s="356"/>
      <c r="M379" s="356"/>
      <c r="N379" s="355" t="str">
        <f t="shared" si="19"/>
        <v/>
      </c>
    </row>
    <row r="380" spans="1:14">
      <c r="H380" s="355" t="str">
        <f t="shared" si="17"/>
        <v/>
      </c>
      <c r="I380" s="355" t="str">
        <f t="shared" si="18"/>
        <v/>
      </c>
      <c r="J380" s="356"/>
      <c r="K380" s="355"/>
      <c r="L380" s="356"/>
      <c r="M380" s="356"/>
      <c r="N380" s="355" t="str">
        <f t="shared" si="19"/>
        <v/>
      </c>
    </row>
    <row r="381" spans="1:14">
      <c r="A381" s="276"/>
      <c r="H381" s="355" t="str">
        <f t="shared" si="17"/>
        <v/>
      </c>
      <c r="I381" s="355" t="str">
        <f t="shared" si="18"/>
        <v/>
      </c>
      <c r="J381" s="356"/>
      <c r="K381" s="355"/>
      <c r="L381" s="356"/>
      <c r="M381" s="356"/>
      <c r="N381" s="355" t="str">
        <f>IF(C382&gt;0,1000,"")</f>
        <v/>
      </c>
    </row>
    <row r="382" spans="1:14">
      <c r="A382" s="276"/>
      <c r="H382" s="355" t="str">
        <f t="shared" ref="H382:H413" si="21">IF(D382&gt;0,4000,"")</f>
        <v/>
      </c>
      <c r="I382" s="355" t="str">
        <f t="shared" ref="I382:I413" si="22">IF(F382&gt;0,IF(J382="",4600,""),"")</f>
        <v/>
      </c>
      <c r="J382" s="356"/>
      <c r="K382" s="355" t="str">
        <f t="shared" ref="K382:K413" si="23">IF(F382&gt;0,IF(M382="",10000,""),"")</f>
        <v/>
      </c>
      <c r="L382" s="356"/>
      <c r="M382" s="356"/>
      <c r="N382" s="355" t="str">
        <f>IF(C383&gt;0,1000,"")</f>
        <v/>
      </c>
    </row>
    <row r="383" spans="1:14">
      <c r="A383" s="276"/>
      <c r="H383" s="355" t="str">
        <f t="shared" si="21"/>
        <v/>
      </c>
      <c r="I383" s="355" t="str">
        <f t="shared" si="22"/>
        <v/>
      </c>
      <c r="J383" s="356"/>
      <c r="K383" s="355" t="str">
        <f t="shared" si="23"/>
        <v/>
      </c>
      <c r="L383" s="356"/>
      <c r="M383" s="356"/>
      <c r="N383" s="355" t="str">
        <f t="shared" ref="N383:N413" si="24">IF(D383&gt;0,1000,"")</f>
        <v/>
      </c>
    </row>
    <row r="384" spans="1:14">
      <c r="A384" s="276"/>
      <c r="H384" s="355" t="str">
        <f t="shared" si="21"/>
        <v/>
      </c>
      <c r="I384" s="355" t="str">
        <f t="shared" si="22"/>
        <v/>
      </c>
      <c r="J384" s="356"/>
      <c r="K384" s="355" t="str">
        <f t="shared" si="23"/>
        <v/>
      </c>
      <c r="L384" s="356"/>
      <c r="M384" s="356"/>
      <c r="N384" s="355" t="str">
        <f t="shared" si="24"/>
        <v/>
      </c>
    </row>
    <row r="385" spans="1:15">
      <c r="H385" s="360">
        <f>H386/4000</f>
        <v>365</v>
      </c>
      <c r="I385" s="360">
        <f>I386/4600</f>
        <v>285</v>
      </c>
      <c r="J385" s="360">
        <f>J386/3000</f>
        <v>0</v>
      </c>
      <c r="K385" s="360">
        <f>K386/10000</f>
        <v>0</v>
      </c>
      <c r="L385" s="360">
        <f>L386/10000</f>
        <v>0</v>
      </c>
      <c r="M385" s="360">
        <f>M386/10000</f>
        <v>0</v>
      </c>
      <c r="N385" s="360">
        <f>N386/1000</f>
        <v>365</v>
      </c>
    </row>
    <row r="386" spans="1:15">
      <c r="H386" s="360">
        <f t="shared" ref="H386:N386" si="25">SUM(H3:H384)</f>
        <v>1460000</v>
      </c>
      <c r="I386" s="360">
        <f t="shared" si="25"/>
        <v>1311000</v>
      </c>
      <c r="J386" s="360">
        <f t="shared" si="25"/>
        <v>0</v>
      </c>
      <c r="K386" s="360">
        <f t="shared" si="25"/>
        <v>0</v>
      </c>
      <c r="L386" s="360">
        <f t="shared" si="25"/>
        <v>0</v>
      </c>
      <c r="M386" s="360">
        <f t="shared" si="25"/>
        <v>0</v>
      </c>
      <c r="N386" s="360">
        <f t="shared" si="25"/>
        <v>365000</v>
      </c>
      <c r="O386" s="263"/>
    </row>
    <row r="387" spans="1:15">
      <c r="A387" s="276"/>
      <c r="H387" s="355" t="str">
        <f t="shared" si="21"/>
        <v/>
      </c>
      <c r="I387" s="355" t="str">
        <f t="shared" si="22"/>
        <v/>
      </c>
      <c r="J387" s="356"/>
      <c r="K387" s="355" t="str">
        <f t="shared" si="23"/>
        <v/>
      </c>
      <c r="L387" s="356"/>
      <c r="M387" s="356"/>
      <c r="N387" s="355" t="str">
        <f t="shared" si="24"/>
        <v/>
      </c>
    </row>
    <row r="388" spans="1:15">
      <c r="A388" s="276"/>
      <c r="H388" s="355" t="str">
        <f t="shared" si="21"/>
        <v/>
      </c>
      <c r="I388" s="355" t="str">
        <f t="shared" si="22"/>
        <v/>
      </c>
      <c r="J388" s="356"/>
      <c r="K388" s="355" t="str">
        <f t="shared" si="23"/>
        <v/>
      </c>
      <c r="L388" s="356"/>
      <c r="M388" s="356"/>
      <c r="N388" s="355" t="str">
        <f t="shared" si="24"/>
        <v/>
      </c>
    </row>
    <row r="389" spans="1:15">
      <c r="A389" s="276"/>
      <c r="H389" s="355" t="str">
        <f t="shared" si="21"/>
        <v/>
      </c>
      <c r="I389" s="355" t="str">
        <f t="shared" si="22"/>
        <v/>
      </c>
      <c r="J389" s="356"/>
      <c r="K389" s="355" t="str">
        <f t="shared" si="23"/>
        <v/>
      </c>
      <c r="L389" s="356"/>
      <c r="M389" s="356"/>
      <c r="N389" s="355" t="str">
        <f t="shared" si="24"/>
        <v/>
      </c>
    </row>
    <row r="390" spans="1:15">
      <c r="A390" s="276"/>
      <c r="H390" s="355" t="str">
        <f t="shared" si="21"/>
        <v/>
      </c>
      <c r="I390" s="355" t="str">
        <f t="shared" si="22"/>
        <v/>
      </c>
      <c r="J390" s="356"/>
      <c r="K390" s="355" t="str">
        <f t="shared" si="23"/>
        <v/>
      </c>
      <c r="L390" s="356"/>
      <c r="M390" s="356"/>
      <c r="N390" s="355" t="str">
        <f t="shared" si="24"/>
        <v/>
      </c>
    </row>
    <row r="391" spans="1:15">
      <c r="A391" s="276"/>
      <c r="H391" s="355" t="str">
        <f t="shared" si="21"/>
        <v/>
      </c>
      <c r="I391" s="355" t="str">
        <f t="shared" si="22"/>
        <v/>
      </c>
      <c r="J391" s="356"/>
      <c r="K391" s="355" t="str">
        <f t="shared" si="23"/>
        <v/>
      </c>
      <c r="L391" s="356"/>
      <c r="M391" s="356"/>
      <c r="N391" s="355" t="str">
        <f t="shared" si="24"/>
        <v/>
      </c>
    </row>
    <row r="392" spans="1:15">
      <c r="A392" s="276"/>
      <c r="H392" s="355" t="str">
        <f t="shared" si="21"/>
        <v/>
      </c>
      <c r="I392" s="355" t="str">
        <f t="shared" si="22"/>
        <v/>
      </c>
      <c r="J392" s="356"/>
      <c r="K392" s="355" t="str">
        <f t="shared" si="23"/>
        <v/>
      </c>
      <c r="L392" s="356"/>
      <c r="M392" s="356"/>
      <c r="N392" s="355" t="str">
        <f t="shared" si="24"/>
        <v/>
      </c>
    </row>
    <row r="393" spans="1:15">
      <c r="A393" s="276"/>
      <c r="H393" s="355" t="str">
        <f t="shared" si="21"/>
        <v/>
      </c>
      <c r="I393" s="355" t="str">
        <f t="shared" si="22"/>
        <v/>
      </c>
      <c r="J393" s="356"/>
      <c r="K393" s="355" t="str">
        <f t="shared" si="23"/>
        <v/>
      </c>
      <c r="L393" s="356"/>
      <c r="M393" s="356"/>
      <c r="N393" s="355" t="str">
        <f t="shared" si="24"/>
        <v/>
      </c>
    </row>
    <row r="394" spans="1:15">
      <c r="A394" s="276"/>
      <c r="H394" s="355" t="str">
        <f t="shared" si="21"/>
        <v/>
      </c>
      <c r="I394" s="355" t="str">
        <f t="shared" si="22"/>
        <v/>
      </c>
      <c r="J394" s="356"/>
      <c r="K394" s="355" t="str">
        <f t="shared" si="23"/>
        <v/>
      </c>
      <c r="L394" s="356"/>
      <c r="M394" s="356"/>
      <c r="N394" s="355" t="str">
        <f t="shared" si="24"/>
        <v/>
      </c>
    </row>
    <row r="395" spans="1:15">
      <c r="A395" s="276"/>
      <c r="H395" s="355" t="str">
        <f t="shared" si="21"/>
        <v/>
      </c>
      <c r="I395" s="355" t="str">
        <f t="shared" si="22"/>
        <v/>
      </c>
      <c r="J395" s="356"/>
      <c r="K395" s="355" t="str">
        <f t="shared" si="23"/>
        <v/>
      </c>
      <c r="L395" s="356"/>
      <c r="M395" s="356"/>
      <c r="N395" s="355" t="str">
        <f t="shared" si="24"/>
        <v/>
      </c>
    </row>
    <row r="396" spans="1:15">
      <c r="A396" s="276"/>
      <c r="H396" s="355" t="str">
        <f t="shared" si="21"/>
        <v/>
      </c>
      <c r="I396" s="355" t="str">
        <f t="shared" si="22"/>
        <v/>
      </c>
      <c r="J396" s="356"/>
      <c r="K396" s="355" t="str">
        <f t="shared" si="23"/>
        <v/>
      </c>
      <c r="L396" s="356"/>
      <c r="M396" s="356"/>
      <c r="N396" s="355" t="str">
        <f t="shared" si="24"/>
        <v/>
      </c>
    </row>
    <row r="397" spans="1:15">
      <c r="A397" s="276"/>
      <c r="H397" s="355" t="str">
        <f t="shared" si="21"/>
        <v/>
      </c>
      <c r="I397" s="355" t="str">
        <f t="shared" si="22"/>
        <v/>
      </c>
      <c r="J397" s="356"/>
      <c r="K397" s="355" t="str">
        <f t="shared" si="23"/>
        <v/>
      </c>
      <c r="L397" s="356"/>
      <c r="M397" s="356"/>
      <c r="N397" s="355" t="str">
        <f t="shared" si="24"/>
        <v/>
      </c>
    </row>
    <row r="398" spans="1:15">
      <c r="A398" s="276"/>
      <c r="H398" s="355" t="str">
        <f t="shared" si="21"/>
        <v/>
      </c>
      <c r="I398" s="355" t="str">
        <f t="shared" si="22"/>
        <v/>
      </c>
      <c r="J398" s="356"/>
      <c r="K398" s="355" t="str">
        <f t="shared" si="23"/>
        <v/>
      </c>
      <c r="L398" s="356"/>
      <c r="M398" s="356"/>
      <c r="N398" s="355" t="str">
        <f t="shared" si="24"/>
        <v/>
      </c>
    </row>
    <row r="399" spans="1:15">
      <c r="A399" s="276"/>
      <c r="H399" s="355" t="str">
        <f t="shared" si="21"/>
        <v/>
      </c>
      <c r="I399" s="355" t="str">
        <f t="shared" si="22"/>
        <v/>
      </c>
      <c r="J399" s="356"/>
      <c r="K399" s="355" t="str">
        <f t="shared" si="23"/>
        <v/>
      </c>
      <c r="L399" s="356"/>
      <c r="M399" s="356"/>
      <c r="N399" s="355" t="str">
        <f t="shared" si="24"/>
        <v/>
      </c>
    </row>
    <row r="400" spans="1:15">
      <c r="A400" s="276"/>
      <c r="H400" s="355" t="str">
        <f t="shared" si="21"/>
        <v/>
      </c>
      <c r="I400" s="355" t="str">
        <f t="shared" si="22"/>
        <v/>
      </c>
      <c r="J400" s="356"/>
      <c r="K400" s="355" t="str">
        <f t="shared" si="23"/>
        <v/>
      </c>
      <c r="L400" s="356"/>
      <c r="M400" s="356"/>
      <c r="N400" s="355" t="str">
        <f t="shared" si="24"/>
        <v/>
      </c>
    </row>
    <row r="401" spans="1:14">
      <c r="A401" s="276"/>
      <c r="H401" s="355" t="str">
        <f t="shared" si="21"/>
        <v/>
      </c>
      <c r="I401" s="355" t="str">
        <f t="shared" si="22"/>
        <v/>
      </c>
      <c r="J401" s="356"/>
      <c r="K401" s="355" t="str">
        <f t="shared" si="23"/>
        <v/>
      </c>
      <c r="L401" s="356"/>
      <c r="M401" s="356"/>
      <c r="N401" s="355" t="str">
        <f t="shared" si="24"/>
        <v/>
      </c>
    </row>
    <row r="402" spans="1:14">
      <c r="A402" s="276"/>
      <c r="H402" s="355" t="str">
        <f t="shared" si="21"/>
        <v/>
      </c>
      <c r="I402" s="355" t="str">
        <f t="shared" si="22"/>
        <v/>
      </c>
      <c r="J402" s="356"/>
      <c r="K402" s="355" t="str">
        <f t="shared" si="23"/>
        <v/>
      </c>
      <c r="L402" s="356"/>
      <c r="M402" s="356"/>
      <c r="N402" s="355" t="str">
        <f t="shared" si="24"/>
        <v/>
      </c>
    </row>
    <row r="403" spans="1:14">
      <c r="A403" s="276"/>
      <c r="H403" s="355" t="str">
        <f t="shared" si="21"/>
        <v/>
      </c>
      <c r="I403" s="355" t="str">
        <f t="shared" si="22"/>
        <v/>
      </c>
      <c r="J403" s="356"/>
      <c r="K403" s="355" t="str">
        <f t="shared" si="23"/>
        <v/>
      </c>
      <c r="L403" s="356"/>
      <c r="M403" s="356"/>
      <c r="N403" s="355" t="str">
        <f t="shared" si="24"/>
        <v/>
      </c>
    </row>
    <row r="404" spans="1:14">
      <c r="A404" s="276"/>
      <c r="H404" s="355" t="str">
        <f t="shared" si="21"/>
        <v/>
      </c>
      <c r="I404" s="355" t="str">
        <f t="shared" si="22"/>
        <v/>
      </c>
      <c r="J404" s="356"/>
      <c r="K404" s="355" t="str">
        <f t="shared" si="23"/>
        <v/>
      </c>
      <c r="L404" s="356"/>
      <c r="M404" s="356"/>
      <c r="N404" s="355" t="str">
        <f t="shared" si="24"/>
        <v/>
      </c>
    </row>
    <row r="405" spans="1:14">
      <c r="A405" s="276"/>
      <c r="H405" s="355" t="str">
        <f t="shared" si="21"/>
        <v/>
      </c>
      <c r="I405" s="355" t="str">
        <f t="shared" si="22"/>
        <v/>
      </c>
      <c r="J405" s="356"/>
      <c r="K405" s="355" t="str">
        <f t="shared" si="23"/>
        <v/>
      </c>
      <c r="L405" s="356"/>
      <c r="M405" s="356"/>
      <c r="N405" s="355" t="str">
        <f t="shared" si="24"/>
        <v/>
      </c>
    </row>
    <row r="406" spans="1:14">
      <c r="H406" s="355" t="str">
        <f t="shared" si="21"/>
        <v/>
      </c>
      <c r="I406" s="355" t="str">
        <f t="shared" si="22"/>
        <v/>
      </c>
      <c r="J406" s="356"/>
      <c r="K406" s="355" t="str">
        <f t="shared" si="23"/>
        <v/>
      </c>
      <c r="L406" s="356"/>
      <c r="M406" s="356"/>
      <c r="N406" s="355" t="str">
        <f t="shared" si="24"/>
        <v/>
      </c>
    </row>
    <row r="407" spans="1:14">
      <c r="H407" s="355" t="str">
        <f t="shared" si="21"/>
        <v/>
      </c>
      <c r="I407" s="355" t="str">
        <f t="shared" si="22"/>
        <v/>
      </c>
      <c r="J407" s="356"/>
      <c r="K407" s="355" t="str">
        <f t="shared" si="23"/>
        <v/>
      </c>
      <c r="L407" s="356"/>
      <c r="M407" s="356"/>
      <c r="N407" s="355" t="str">
        <f t="shared" si="24"/>
        <v/>
      </c>
    </row>
    <row r="408" spans="1:14">
      <c r="H408" s="355" t="str">
        <f t="shared" si="21"/>
        <v/>
      </c>
      <c r="I408" s="355" t="str">
        <f t="shared" si="22"/>
        <v/>
      </c>
      <c r="J408" s="356"/>
      <c r="K408" s="355" t="str">
        <f t="shared" si="23"/>
        <v/>
      </c>
      <c r="L408" s="356"/>
      <c r="M408" s="356"/>
      <c r="N408" s="355" t="str">
        <f t="shared" si="24"/>
        <v/>
      </c>
    </row>
    <row r="409" spans="1:14">
      <c r="H409" s="355" t="str">
        <f t="shared" si="21"/>
        <v/>
      </c>
      <c r="I409" s="355" t="str">
        <f t="shared" si="22"/>
        <v/>
      </c>
      <c r="J409" s="356"/>
      <c r="K409" s="355" t="str">
        <f t="shared" si="23"/>
        <v/>
      </c>
      <c r="L409" s="356"/>
      <c r="M409" s="356"/>
      <c r="N409" s="355" t="str">
        <f t="shared" si="24"/>
        <v/>
      </c>
    </row>
    <row r="410" spans="1:14">
      <c r="H410" s="355" t="str">
        <f t="shared" si="21"/>
        <v/>
      </c>
      <c r="I410" s="355" t="str">
        <f t="shared" si="22"/>
        <v/>
      </c>
      <c r="J410" s="356"/>
      <c r="K410" s="355" t="str">
        <f t="shared" si="23"/>
        <v/>
      </c>
      <c r="L410" s="356"/>
      <c r="M410" s="356"/>
      <c r="N410" s="355" t="str">
        <f t="shared" si="24"/>
        <v/>
      </c>
    </row>
    <row r="411" spans="1:14">
      <c r="H411" s="355" t="str">
        <f t="shared" si="21"/>
        <v/>
      </c>
      <c r="I411" s="355" t="str">
        <f t="shared" si="22"/>
        <v/>
      </c>
      <c r="J411" s="356"/>
      <c r="K411" s="355" t="str">
        <f t="shared" si="23"/>
        <v/>
      </c>
      <c r="L411" s="356"/>
      <c r="M411" s="356"/>
      <c r="N411" s="355" t="str">
        <f t="shared" si="24"/>
        <v/>
      </c>
    </row>
    <row r="412" spans="1:14">
      <c r="H412" s="355" t="str">
        <f t="shared" si="21"/>
        <v/>
      </c>
      <c r="I412" s="355" t="str">
        <f t="shared" si="22"/>
        <v/>
      </c>
      <c r="J412" s="356"/>
      <c r="K412" s="355" t="str">
        <f t="shared" si="23"/>
        <v/>
      </c>
      <c r="L412" s="356"/>
      <c r="M412" s="356"/>
      <c r="N412" s="355" t="str">
        <f t="shared" si="24"/>
        <v/>
      </c>
    </row>
    <row r="413" spans="1:14">
      <c r="H413" s="355" t="str">
        <f t="shared" si="21"/>
        <v/>
      </c>
      <c r="I413" s="355" t="str">
        <f t="shared" si="22"/>
        <v/>
      </c>
      <c r="J413" s="356"/>
      <c r="K413" s="355" t="str">
        <f t="shared" si="23"/>
        <v/>
      </c>
      <c r="L413" s="356"/>
      <c r="M413" s="356"/>
      <c r="N413" s="355" t="str">
        <f t="shared" si="24"/>
        <v/>
      </c>
    </row>
    <row r="414" spans="1:14">
      <c r="K414" s="355" t="str">
        <f t="shared" ref="K414:K429" si="26">IF(F414&gt;0,IF(M414="",10000,""),"")</f>
        <v/>
      </c>
      <c r="L414" s="356"/>
      <c r="M414" s="356"/>
    </row>
    <row r="415" spans="1:14">
      <c r="K415" s="355" t="str">
        <f t="shared" si="26"/>
        <v/>
      </c>
      <c r="L415" s="356"/>
      <c r="M415" s="356"/>
    </row>
    <row r="416" spans="1:14">
      <c r="K416" s="355" t="str">
        <f t="shared" si="26"/>
        <v/>
      </c>
      <c r="L416" s="356"/>
      <c r="M416" s="356"/>
    </row>
    <row r="417" spans="11:13">
      <c r="K417" s="355" t="str">
        <f t="shared" si="26"/>
        <v/>
      </c>
      <c r="L417" s="356"/>
      <c r="M417" s="356"/>
    </row>
    <row r="418" spans="11:13">
      <c r="K418" s="355" t="str">
        <f t="shared" si="26"/>
        <v/>
      </c>
      <c r="L418" s="356"/>
      <c r="M418" s="356"/>
    </row>
    <row r="419" spans="11:13">
      <c r="K419" s="355" t="str">
        <f t="shared" si="26"/>
        <v/>
      </c>
      <c r="L419" s="356"/>
      <c r="M419" s="356"/>
    </row>
    <row r="420" spans="11:13">
      <c r="K420" s="355" t="str">
        <f t="shared" si="26"/>
        <v/>
      </c>
      <c r="L420" s="356"/>
      <c r="M420" s="356"/>
    </row>
    <row r="421" spans="11:13">
      <c r="K421" s="355" t="str">
        <f t="shared" si="26"/>
        <v/>
      </c>
      <c r="L421" s="356"/>
      <c r="M421" s="356"/>
    </row>
    <row r="422" spans="11:13">
      <c r="K422" s="355" t="str">
        <f t="shared" si="26"/>
        <v/>
      </c>
      <c r="L422" s="356"/>
      <c r="M422" s="356"/>
    </row>
    <row r="423" spans="11:13">
      <c r="K423" s="355" t="str">
        <f t="shared" si="26"/>
        <v/>
      </c>
      <c r="L423" s="356"/>
      <c r="M423" s="356"/>
    </row>
    <row r="424" spans="11:13">
      <c r="K424" s="355" t="str">
        <f t="shared" si="26"/>
        <v/>
      </c>
      <c r="L424" s="356"/>
      <c r="M424" s="356"/>
    </row>
    <row r="425" spans="11:13">
      <c r="K425" s="355" t="str">
        <f t="shared" si="26"/>
        <v/>
      </c>
      <c r="L425" s="356"/>
      <c r="M425" s="356"/>
    </row>
    <row r="426" spans="11:13">
      <c r="K426" s="355" t="str">
        <f t="shared" si="26"/>
        <v/>
      </c>
      <c r="L426" s="356"/>
      <c r="M426" s="356"/>
    </row>
    <row r="427" spans="11:13">
      <c r="K427" s="355" t="str">
        <f t="shared" si="26"/>
        <v/>
      </c>
      <c r="L427" s="356"/>
      <c r="M427" s="356"/>
    </row>
    <row r="428" spans="11:13">
      <c r="K428" s="355" t="str">
        <f t="shared" si="26"/>
        <v/>
      </c>
      <c r="L428" s="356"/>
      <c r="M428" s="356"/>
    </row>
    <row r="429" spans="11:13">
      <c r="K429" s="355" t="str">
        <f t="shared" si="26"/>
        <v/>
      </c>
      <c r="L429" s="356"/>
      <c r="M429" s="356"/>
    </row>
    <row r="430" spans="11:13">
      <c r="K430" s="355" t="str">
        <f t="shared" ref="K430:K461" si="27">IF(F430&gt;0,IF(M430="",10000,""),"")</f>
        <v/>
      </c>
      <c r="L430" s="356"/>
      <c r="M430" s="356"/>
    </row>
    <row r="431" spans="11:13">
      <c r="K431" s="355" t="str">
        <f t="shared" si="27"/>
        <v/>
      </c>
      <c r="L431" s="356"/>
      <c r="M431" s="356"/>
    </row>
    <row r="432" spans="11:13">
      <c r="K432" s="355" t="str">
        <f t="shared" si="27"/>
        <v/>
      </c>
      <c r="L432" s="356"/>
      <c r="M432" s="356"/>
    </row>
    <row r="433" spans="11:13">
      <c r="K433" s="355" t="str">
        <f t="shared" si="27"/>
        <v/>
      </c>
      <c r="L433" s="356"/>
      <c r="M433" s="356"/>
    </row>
    <row r="434" spans="11:13">
      <c r="K434" s="355" t="str">
        <f t="shared" si="27"/>
        <v/>
      </c>
      <c r="L434" s="356"/>
      <c r="M434" s="356"/>
    </row>
    <row r="435" spans="11:13">
      <c r="K435" s="355" t="str">
        <f t="shared" si="27"/>
        <v/>
      </c>
      <c r="L435" s="356"/>
      <c r="M435" s="356"/>
    </row>
    <row r="436" spans="11:13">
      <c r="K436" s="355" t="str">
        <f t="shared" si="27"/>
        <v/>
      </c>
      <c r="L436" s="356"/>
      <c r="M436" s="356"/>
    </row>
    <row r="437" spans="11:13">
      <c r="K437" s="355" t="str">
        <f t="shared" si="27"/>
        <v/>
      </c>
      <c r="L437" s="356"/>
      <c r="M437" s="356"/>
    </row>
    <row r="438" spans="11:13">
      <c r="K438" s="355" t="str">
        <f t="shared" si="27"/>
        <v/>
      </c>
      <c r="L438" s="356"/>
      <c r="M438" s="356"/>
    </row>
    <row r="439" spans="11:13">
      <c r="K439" s="355" t="str">
        <f t="shared" si="27"/>
        <v/>
      </c>
      <c r="L439" s="356"/>
      <c r="M439" s="356"/>
    </row>
    <row r="440" spans="11:13">
      <c r="K440" s="355" t="str">
        <f t="shared" si="27"/>
        <v/>
      </c>
      <c r="L440" s="356"/>
      <c r="M440" s="356"/>
    </row>
    <row r="441" spans="11:13">
      <c r="K441" s="355" t="str">
        <f t="shared" si="27"/>
        <v/>
      </c>
      <c r="L441" s="356"/>
      <c r="M441" s="356"/>
    </row>
    <row r="442" spans="11:13">
      <c r="K442" s="355" t="str">
        <f t="shared" si="27"/>
        <v/>
      </c>
      <c r="L442" s="356"/>
      <c r="M442" s="356"/>
    </row>
    <row r="443" spans="11:13">
      <c r="K443" s="355" t="str">
        <f t="shared" si="27"/>
        <v/>
      </c>
      <c r="L443" s="356"/>
      <c r="M443" s="356"/>
    </row>
    <row r="444" spans="11:13">
      <c r="K444" s="355" t="str">
        <f t="shared" si="27"/>
        <v/>
      </c>
      <c r="L444" s="356"/>
      <c r="M444" s="356"/>
    </row>
    <row r="445" spans="11:13">
      <c r="K445" s="355" t="str">
        <f t="shared" si="27"/>
        <v/>
      </c>
      <c r="L445" s="356"/>
      <c r="M445" s="356"/>
    </row>
    <row r="446" spans="11:13">
      <c r="K446" s="355" t="str">
        <f t="shared" si="27"/>
        <v/>
      </c>
      <c r="L446" s="356"/>
      <c r="M446" s="356"/>
    </row>
    <row r="447" spans="11:13">
      <c r="K447" s="355" t="str">
        <f t="shared" si="27"/>
        <v/>
      </c>
      <c r="L447" s="356"/>
      <c r="M447" s="356"/>
    </row>
    <row r="448" spans="11:13">
      <c r="K448" s="355" t="str">
        <f t="shared" si="27"/>
        <v/>
      </c>
      <c r="L448" s="356"/>
      <c r="M448" s="356"/>
    </row>
    <row r="449" spans="8:14">
      <c r="K449" s="355" t="str">
        <f t="shared" si="27"/>
        <v/>
      </c>
      <c r="L449" s="356"/>
      <c r="M449" s="356"/>
    </row>
    <row r="450" spans="8:14">
      <c r="K450" s="355" t="str">
        <f t="shared" si="27"/>
        <v/>
      </c>
      <c r="L450" s="356"/>
      <c r="M450" s="356"/>
    </row>
    <row r="451" spans="8:14">
      <c r="K451" s="355" t="str">
        <f t="shared" si="27"/>
        <v/>
      </c>
      <c r="L451" s="356"/>
      <c r="M451" s="356"/>
    </row>
    <row r="452" spans="8:14">
      <c r="K452" s="355" t="str">
        <f t="shared" si="27"/>
        <v/>
      </c>
      <c r="L452" s="356"/>
      <c r="M452" s="356"/>
    </row>
    <row r="453" spans="8:14">
      <c r="K453" s="355" t="str">
        <f t="shared" si="27"/>
        <v/>
      </c>
      <c r="L453" s="356"/>
      <c r="M453" s="356"/>
    </row>
    <row r="454" spans="8:14">
      <c r="K454" s="355" t="str">
        <f t="shared" si="27"/>
        <v/>
      </c>
      <c r="L454" s="356"/>
      <c r="M454" s="356"/>
    </row>
    <row r="455" spans="8:14">
      <c r="K455" s="355" t="str">
        <f t="shared" si="27"/>
        <v/>
      </c>
      <c r="L455" s="356"/>
      <c r="M455" s="356"/>
    </row>
    <row r="456" spans="8:14">
      <c r="K456" s="355" t="str">
        <f t="shared" si="27"/>
        <v/>
      </c>
      <c r="L456" s="356"/>
      <c r="M456" s="356"/>
    </row>
    <row r="457" spans="8:14">
      <c r="K457" s="355" t="str">
        <f t="shared" si="27"/>
        <v/>
      </c>
      <c r="L457" s="356"/>
      <c r="M457" s="356"/>
    </row>
    <row r="458" spans="8:14">
      <c r="K458" s="355" t="str">
        <f t="shared" si="27"/>
        <v/>
      </c>
      <c r="L458" s="356"/>
      <c r="M458" s="356"/>
    </row>
    <row r="459" spans="8:14">
      <c r="K459" s="355" t="str">
        <f t="shared" si="27"/>
        <v/>
      </c>
      <c r="L459" s="356"/>
      <c r="M459" s="356"/>
    </row>
    <row r="460" spans="8:14">
      <c r="K460" s="355" t="str">
        <f t="shared" si="27"/>
        <v/>
      </c>
      <c r="L460" s="356"/>
      <c r="M460" s="356"/>
    </row>
    <row r="461" spans="8:14">
      <c r="K461" s="355" t="str">
        <f t="shared" si="27"/>
        <v/>
      </c>
      <c r="L461" s="356"/>
      <c r="M461" s="356"/>
    </row>
    <row r="462" spans="8:14">
      <c r="H462" s="353">
        <f>H386-'Shipping Audit'!C367</f>
        <v>0</v>
      </c>
      <c r="I462" s="353">
        <f>I386-'Shipping Audit'!I287</f>
        <v>0</v>
      </c>
      <c r="N462" s="353">
        <f>N386-'Shipping Audit'!U367</f>
        <v>0</v>
      </c>
    </row>
  </sheetData>
  <autoFilter ref="A2:O461" xr:uid="{C5DFA7D8-6CC9-4199-A9ED-B622E158F495}"/>
  <phoneticPr fontId="16"/>
  <pageMargins left="0.16180555555555556" right="0.16180555555555556" top="0.16180555555555556" bottom="0.16180555555555556" header="0" footer="0"/>
  <pageSetup paperSize="9"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ECC7F-DAEE-468A-952C-A78B187B6BCE}">
  <sheetPr>
    <tabColor rgb="FFFFC000"/>
  </sheetPr>
  <dimension ref="A1:E28"/>
  <sheetViews>
    <sheetView workbookViewId="0">
      <selection activeCell="D15" sqref="D15"/>
    </sheetView>
  </sheetViews>
  <sheetFormatPr defaultRowHeight="11.25"/>
  <cols>
    <col min="1" max="1" width="20.28515625" style="287" bestFit="1" customWidth="1"/>
    <col min="2" max="2" width="8.7109375" style="287" bestFit="1" customWidth="1"/>
    <col min="3" max="3" width="9" style="287" bestFit="1" customWidth="1"/>
    <col min="4" max="4" width="10.28515625" style="287" bestFit="1" customWidth="1"/>
    <col min="5" max="5" width="21.7109375" style="287" bestFit="1" customWidth="1"/>
    <col min="6" max="16384" width="9.140625" style="287"/>
  </cols>
  <sheetData>
    <row r="1" spans="1:5">
      <c r="A1" s="344" t="s">
        <v>625</v>
      </c>
      <c r="B1" s="345" t="s">
        <v>626</v>
      </c>
      <c r="C1" s="346" t="s">
        <v>627</v>
      </c>
      <c r="D1" s="344" t="s">
        <v>628</v>
      </c>
      <c r="E1" s="344" t="s">
        <v>629</v>
      </c>
    </row>
    <row r="2" spans="1:5">
      <c r="A2" s="348" t="s">
        <v>410</v>
      </c>
      <c r="B2" s="357" t="s">
        <v>638</v>
      </c>
      <c r="C2" s="350">
        <v>3000</v>
      </c>
      <c r="D2" s="348" t="s">
        <v>631</v>
      </c>
      <c r="E2" s="348" t="s">
        <v>636</v>
      </c>
    </row>
    <row r="3" spans="1:5">
      <c r="A3" s="287" t="s">
        <v>407</v>
      </c>
      <c r="B3" s="357" t="s">
        <v>638</v>
      </c>
      <c r="C3" s="350">
        <v>3000</v>
      </c>
      <c r="D3" s="348" t="s">
        <v>631</v>
      </c>
      <c r="E3" s="348" t="s">
        <v>636</v>
      </c>
    </row>
    <row r="4" spans="1:5">
      <c r="A4" s="287" t="s">
        <v>409</v>
      </c>
      <c r="B4" s="357" t="s">
        <v>638</v>
      </c>
      <c r="C4" s="350">
        <v>3000</v>
      </c>
      <c r="D4" s="348" t="s">
        <v>631</v>
      </c>
      <c r="E4" s="348" t="s">
        <v>636</v>
      </c>
    </row>
    <row r="5" spans="1:5">
      <c r="A5" s="287" t="s">
        <v>414</v>
      </c>
      <c r="B5" s="357" t="s">
        <v>638</v>
      </c>
      <c r="C5" s="350">
        <v>3000</v>
      </c>
      <c r="D5" s="348" t="s">
        <v>631</v>
      </c>
      <c r="E5" s="348" t="s">
        <v>636</v>
      </c>
    </row>
    <row r="6" spans="1:5">
      <c r="A6" s="287" t="s">
        <v>591</v>
      </c>
      <c r="B6" s="357" t="s">
        <v>638</v>
      </c>
      <c r="C6" s="350">
        <v>3000</v>
      </c>
      <c r="D6" s="348" t="s">
        <v>631</v>
      </c>
      <c r="E6" s="348" t="s">
        <v>636</v>
      </c>
    </row>
    <row r="7" spans="1:5">
      <c r="A7" s="287" t="s">
        <v>411</v>
      </c>
      <c r="B7" s="357" t="s">
        <v>638</v>
      </c>
      <c r="C7" s="350">
        <v>3000</v>
      </c>
      <c r="D7" s="348" t="s">
        <v>631</v>
      </c>
      <c r="E7" s="348" t="s">
        <v>636</v>
      </c>
    </row>
    <row r="8" spans="1:5">
      <c r="A8" s="287" t="s">
        <v>592</v>
      </c>
      <c r="B8" s="357" t="s">
        <v>638</v>
      </c>
      <c r="C8" s="350">
        <v>3000</v>
      </c>
      <c r="D8" s="348" t="s">
        <v>631</v>
      </c>
      <c r="E8" s="348" t="s">
        <v>636</v>
      </c>
    </row>
    <row r="9" spans="1:5">
      <c r="A9" s="287" t="s">
        <v>593</v>
      </c>
      <c r="B9" s="357" t="s">
        <v>638</v>
      </c>
      <c r="C9" s="350">
        <v>3000</v>
      </c>
      <c r="D9" s="348" t="s">
        <v>631</v>
      </c>
      <c r="E9" s="348" t="s">
        <v>636</v>
      </c>
    </row>
    <row r="10" spans="1:5">
      <c r="A10" s="287" t="s">
        <v>594</v>
      </c>
      <c r="B10" s="357" t="s">
        <v>638</v>
      </c>
      <c r="C10" s="350">
        <v>3000</v>
      </c>
      <c r="D10" s="348" t="s">
        <v>631</v>
      </c>
      <c r="E10" s="348" t="s">
        <v>636</v>
      </c>
    </row>
    <row r="11" spans="1:5">
      <c r="A11" s="287" t="s">
        <v>595</v>
      </c>
      <c r="B11" s="357" t="s">
        <v>638</v>
      </c>
      <c r="C11" s="350">
        <v>3000</v>
      </c>
      <c r="D11" s="348" t="s">
        <v>631</v>
      </c>
      <c r="E11" s="348" t="s">
        <v>636</v>
      </c>
    </row>
    <row r="12" spans="1:5">
      <c r="A12" s="287" t="s">
        <v>416</v>
      </c>
      <c r="B12" s="357" t="s">
        <v>638</v>
      </c>
      <c r="C12" s="350">
        <v>3000</v>
      </c>
      <c r="D12" s="348" t="s">
        <v>631</v>
      </c>
      <c r="E12" s="348" t="s">
        <v>636</v>
      </c>
    </row>
    <row r="13" spans="1:5">
      <c r="A13" s="287" t="s">
        <v>418</v>
      </c>
      <c r="B13" s="357" t="s">
        <v>638</v>
      </c>
      <c r="C13" s="350">
        <v>3000</v>
      </c>
      <c r="D13" s="348" t="s">
        <v>631</v>
      </c>
      <c r="E13" s="348" t="s">
        <v>636</v>
      </c>
    </row>
    <row r="14" spans="1:5">
      <c r="A14" s="287" t="s">
        <v>405</v>
      </c>
      <c r="B14" s="357" t="s">
        <v>638</v>
      </c>
      <c r="C14" s="350">
        <v>3000</v>
      </c>
      <c r="D14" s="348" t="s">
        <v>631</v>
      </c>
      <c r="E14" s="348" t="s">
        <v>636</v>
      </c>
    </row>
    <row r="15" spans="1:5">
      <c r="A15" s="287" t="s">
        <v>596</v>
      </c>
      <c r="B15" s="357" t="s">
        <v>638</v>
      </c>
      <c r="C15" s="350">
        <v>3000</v>
      </c>
      <c r="D15" s="348" t="s">
        <v>631</v>
      </c>
      <c r="E15" s="348" t="s">
        <v>636</v>
      </c>
    </row>
    <row r="16" spans="1:5">
      <c r="A16" s="287" t="s">
        <v>413</v>
      </c>
      <c r="B16" s="357" t="s">
        <v>638</v>
      </c>
      <c r="C16" s="350">
        <v>3000</v>
      </c>
      <c r="D16" s="348" t="s">
        <v>631</v>
      </c>
      <c r="E16" s="348" t="s">
        <v>636</v>
      </c>
    </row>
    <row r="17" spans="1:5">
      <c r="A17" s="287" t="s">
        <v>415</v>
      </c>
      <c r="B17" s="357" t="s">
        <v>638</v>
      </c>
      <c r="C17" s="350">
        <v>3000</v>
      </c>
      <c r="D17" s="348" t="s">
        <v>631</v>
      </c>
      <c r="E17" s="348" t="s">
        <v>636</v>
      </c>
    </row>
    <row r="18" spans="1:5">
      <c r="A18" s="287" t="s">
        <v>597</v>
      </c>
      <c r="B18" s="357" t="s">
        <v>638</v>
      </c>
      <c r="C18" s="350">
        <v>3000</v>
      </c>
      <c r="D18" s="348" t="s">
        <v>631</v>
      </c>
      <c r="E18" s="348" t="s">
        <v>636</v>
      </c>
    </row>
    <row r="19" spans="1:5">
      <c r="A19" s="287" t="s">
        <v>406</v>
      </c>
      <c r="B19" s="357" t="s">
        <v>638</v>
      </c>
      <c r="C19" s="350">
        <v>3000</v>
      </c>
      <c r="D19" s="348" t="s">
        <v>631</v>
      </c>
      <c r="E19" s="348" t="s">
        <v>636</v>
      </c>
    </row>
    <row r="20" spans="1:5">
      <c r="A20" s="287" t="s">
        <v>93</v>
      </c>
      <c r="B20" s="357" t="s">
        <v>638</v>
      </c>
      <c r="C20" s="350">
        <v>3000</v>
      </c>
      <c r="D20" s="348" t="s">
        <v>631</v>
      </c>
      <c r="E20" s="348" t="s">
        <v>636</v>
      </c>
    </row>
    <row r="21" spans="1:5">
      <c r="A21" s="287" t="s">
        <v>598</v>
      </c>
      <c r="B21" s="357" t="s">
        <v>638</v>
      </c>
      <c r="C21" s="350">
        <v>3000</v>
      </c>
      <c r="D21" s="348" t="s">
        <v>631</v>
      </c>
      <c r="E21" s="348" t="s">
        <v>636</v>
      </c>
    </row>
    <row r="22" spans="1:5">
      <c r="A22" s="287" t="s">
        <v>597</v>
      </c>
      <c r="B22" s="357" t="s">
        <v>638</v>
      </c>
      <c r="C22" s="350">
        <v>3000</v>
      </c>
      <c r="D22" s="348" t="s">
        <v>631</v>
      </c>
      <c r="E22" s="348" t="s">
        <v>636</v>
      </c>
    </row>
    <row r="23" spans="1:5">
      <c r="A23" s="287" t="s">
        <v>599</v>
      </c>
      <c r="B23" s="357" t="s">
        <v>638</v>
      </c>
      <c r="C23" s="350">
        <v>3000</v>
      </c>
      <c r="D23" s="348" t="s">
        <v>631</v>
      </c>
      <c r="E23" s="348" t="s">
        <v>636</v>
      </c>
    </row>
    <row r="24" spans="1:5">
      <c r="A24" s="287" t="s">
        <v>600</v>
      </c>
      <c r="B24" s="357" t="s">
        <v>638</v>
      </c>
      <c r="C24" s="350">
        <v>3000</v>
      </c>
      <c r="D24" s="348" t="s">
        <v>631</v>
      </c>
      <c r="E24" s="348" t="s">
        <v>636</v>
      </c>
    </row>
    <row r="25" spans="1:5">
      <c r="A25" s="287" t="s">
        <v>601</v>
      </c>
      <c r="B25" s="357" t="s">
        <v>638</v>
      </c>
      <c r="C25" s="350">
        <v>3000</v>
      </c>
      <c r="D25" s="348" t="s">
        <v>631</v>
      </c>
      <c r="E25" s="348" t="s">
        <v>636</v>
      </c>
    </row>
    <row r="26" spans="1:5">
      <c r="A26" s="287" t="s">
        <v>602</v>
      </c>
      <c r="B26" s="357" t="s">
        <v>638</v>
      </c>
      <c r="C26" s="350">
        <v>3000</v>
      </c>
      <c r="D26" s="348" t="s">
        <v>631</v>
      </c>
      <c r="E26" s="348" t="s">
        <v>636</v>
      </c>
    </row>
    <row r="27" spans="1:5">
      <c r="C27" s="359">
        <f>SUM(C2:C26)</f>
        <v>75000</v>
      </c>
    </row>
    <row r="28" spans="1:5">
      <c r="C28" s="358">
        <f>C27-invoice!W35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70"/>
  <sheetViews>
    <sheetView topLeftCell="A17" workbookViewId="0">
      <selection activeCell="F63" sqref="F63"/>
    </sheetView>
  </sheetViews>
  <sheetFormatPr defaultRowHeight="11.25"/>
  <cols>
    <col min="1" max="1" width="5.7109375" style="260" customWidth="1"/>
    <col min="2" max="2" width="21.140625" style="260" customWidth="1"/>
    <col min="3" max="3" width="16" style="260" bestFit="1" customWidth="1"/>
    <col min="4" max="4" width="9.28515625" style="260" bestFit="1" customWidth="1"/>
    <col min="5" max="5" width="8.42578125" style="305" bestFit="1" customWidth="1"/>
    <col min="6" max="16384" width="9.140625" style="260"/>
  </cols>
  <sheetData>
    <row r="1" spans="1:6" s="298" customFormat="1">
      <c r="A1" s="278"/>
      <c r="E1" s="299"/>
    </row>
    <row r="2" spans="1:6" s="298" customFormat="1">
      <c r="A2" s="278"/>
      <c r="B2" s="53" t="s">
        <v>623</v>
      </c>
      <c r="C2" s="53"/>
      <c r="E2" s="299"/>
    </row>
    <row r="3" spans="1:6" s="298" customFormat="1">
      <c r="A3" s="278"/>
      <c r="E3" s="299"/>
    </row>
    <row r="4" spans="1:6" s="298" customFormat="1">
      <c r="A4" s="278"/>
      <c r="E4" s="299"/>
    </row>
    <row r="5" spans="1:6" s="282" customFormat="1">
      <c r="A5" s="279"/>
      <c r="B5" s="280" t="s">
        <v>37</v>
      </c>
      <c r="C5" s="280" t="s">
        <v>38</v>
      </c>
      <c r="D5" s="280" t="s">
        <v>28</v>
      </c>
      <c r="E5" s="281"/>
    </row>
    <row r="6" spans="1:6" s="282" customFormat="1">
      <c r="A6" s="279">
        <v>1</v>
      </c>
      <c r="B6" s="283" t="s">
        <v>410</v>
      </c>
      <c r="C6" s="284" t="s">
        <v>78</v>
      </c>
      <c r="D6" s="300">
        <v>3000</v>
      </c>
      <c r="E6" s="285">
        <v>43592</v>
      </c>
      <c r="F6" s="301"/>
    </row>
    <row r="7" spans="1:6" s="282" customFormat="1">
      <c r="A7" s="279">
        <v>2</v>
      </c>
      <c r="B7" s="283" t="s">
        <v>407</v>
      </c>
      <c r="C7" s="284" t="s">
        <v>78</v>
      </c>
      <c r="D7" s="300">
        <v>3000</v>
      </c>
      <c r="E7" s="285">
        <v>43595</v>
      </c>
      <c r="F7" s="301"/>
    </row>
    <row r="8" spans="1:6" s="282" customFormat="1">
      <c r="A8" s="279">
        <v>3</v>
      </c>
      <c r="B8" s="283" t="s">
        <v>409</v>
      </c>
      <c r="C8" s="284" t="s">
        <v>78</v>
      </c>
      <c r="D8" s="300">
        <v>3000</v>
      </c>
      <c r="E8" s="285"/>
      <c r="F8" s="301"/>
    </row>
    <row r="9" spans="1:6" s="282" customFormat="1">
      <c r="A9" s="279">
        <v>4</v>
      </c>
      <c r="B9" s="283" t="s">
        <v>414</v>
      </c>
      <c r="C9" s="284" t="s">
        <v>78</v>
      </c>
      <c r="D9" s="300">
        <v>3000</v>
      </c>
      <c r="E9" s="285"/>
      <c r="F9" s="301"/>
    </row>
    <row r="10" spans="1:6">
      <c r="A10" s="279">
        <v>5</v>
      </c>
      <c r="B10" s="286" t="s">
        <v>591</v>
      </c>
      <c r="C10" s="284" t="s">
        <v>78</v>
      </c>
      <c r="D10" s="300">
        <v>3000</v>
      </c>
      <c r="E10" s="285"/>
      <c r="F10" s="301"/>
    </row>
    <row r="11" spans="1:6" s="282" customFormat="1">
      <c r="A11" s="279">
        <v>6</v>
      </c>
      <c r="B11" s="302" t="s">
        <v>411</v>
      </c>
      <c r="C11" s="284" t="s">
        <v>78</v>
      </c>
      <c r="D11" s="300">
        <v>3000</v>
      </c>
      <c r="E11" s="285"/>
      <c r="F11" s="301"/>
    </row>
    <row r="12" spans="1:6" s="282" customFormat="1">
      <c r="A12" s="279">
        <v>7</v>
      </c>
      <c r="B12" s="283" t="s">
        <v>592</v>
      </c>
      <c r="C12" s="284" t="s">
        <v>78</v>
      </c>
      <c r="D12" s="300">
        <v>3000</v>
      </c>
      <c r="E12" s="285">
        <v>43598</v>
      </c>
      <c r="F12" s="301"/>
    </row>
    <row r="13" spans="1:6" s="282" customFormat="1">
      <c r="A13" s="279">
        <v>8</v>
      </c>
      <c r="B13" s="289" t="s">
        <v>593</v>
      </c>
      <c r="C13" s="284" t="s">
        <v>78</v>
      </c>
      <c r="D13" s="300">
        <v>3000</v>
      </c>
      <c r="E13" s="285"/>
      <c r="F13" s="301"/>
    </row>
    <row r="14" spans="1:6" s="282" customFormat="1">
      <c r="A14" s="279">
        <v>9</v>
      </c>
      <c r="B14" s="290" t="s">
        <v>594</v>
      </c>
      <c r="C14" s="284" t="s">
        <v>78</v>
      </c>
      <c r="D14" s="300">
        <v>3000</v>
      </c>
      <c r="E14" s="285"/>
      <c r="F14" s="301"/>
    </row>
    <row r="15" spans="1:6" s="282" customFormat="1">
      <c r="A15" s="279">
        <v>10</v>
      </c>
      <c r="B15" s="291" t="s">
        <v>595</v>
      </c>
      <c r="C15" s="284" t="s">
        <v>78</v>
      </c>
      <c r="D15" s="300">
        <v>3000</v>
      </c>
      <c r="E15" s="285"/>
      <c r="F15" s="301"/>
    </row>
    <row r="16" spans="1:6" s="282" customFormat="1">
      <c r="A16" s="279">
        <v>11</v>
      </c>
      <c r="B16" s="291" t="s">
        <v>416</v>
      </c>
      <c r="C16" s="284" t="s">
        <v>78</v>
      </c>
      <c r="D16" s="300">
        <v>3000</v>
      </c>
      <c r="E16" s="285"/>
      <c r="F16" s="301"/>
    </row>
    <row r="17" spans="1:6">
      <c r="A17" s="279">
        <v>12</v>
      </c>
      <c r="B17" s="292" t="s">
        <v>418</v>
      </c>
      <c r="C17" s="284" t="s">
        <v>78</v>
      </c>
      <c r="D17" s="300">
        <v>3000</v>
      </c>
      <c r="E17" s="285"/>
      <c r="F17" s="301"/>
    </row>
    <row r="18" spans="1:6" s="282" customFormat="1">
      <c r="A18" s="279">
        <v>13</v>
      </c>
      <c r="B18" s="293" t="s">
        <v>405</v>
      </c>
      <c r="C18" s="284" t="s">
        <v>78</v>
      </c>
      <c r="D18" s="300">
        <v>3000</v>
      </c>
      <c r="E18" s="285">
        <v>43600</v>
      </c>
      <c r="F18" s="301"/>
    </row>
    <row r="19" spans="1:6" s="282" customFormat="1">
      <c r="A19" s="279">
        <v>14</v>
      </c>
      <c r="B19" s="294" t="s">
        <v>596</v>
      </c>
      <c r="C19" s="284" t="s">
        <v>78</v>
      </c>
      <c r="D19" s="300">
        <v>3000</v>
      </c>
      <c r="E19" s="285"/>
      <c r="F19" s="301"/>
    </row>
    <row r="20" spans="1:6" s="282" customFormat="1">
      <c r="A20" s="279">
        <v>15</v>
      </c>
      <c r="B20" s="283" t="s">
        <v>413</v>
      </c>
      <c r="C20" s="284" t="s">
        <v>78</v>
      </c>
      <c r="D20" s="300">
        <v>3000</v>
      </c>
      <c r="E20" s="295"/>
      <c r="F20" s="301"/>
    </row>
    <row r="21" spans="1:6" s="282" customFormat="1">
      <c r="A21" s="279">
        <v>16</v>
      </c>
      <c r="B21" s="283" t="s">
        <v>415</v>
      </c>
      <c r="C21" s="284" t="s">
        <v>78</v>
      </c>
      <c r="D21" s="300">
        <v>3000</v>
      </c>
      <c r="E21" s="285"/>
      <c r="F21" s="301"/>
    </row>
    <row r="22" spans="1:6">
      <c r="A22" s="279">
        <v>17</v>
      </c>
      <c r="B22" s="283" t="s">
        <v>597</v>
      </c>
      <c r="C22" s="284" t="s">
        <v>78</v>
      </c>
      <c r="D22" s="300">
        <v>3000</v>
      </c>
      <c r="E22" s="285"/>
      <c r="F22" s="301"/>
    </row>
    <row r="23" spans="1:6" s="282" customFormat="1">
      <c r="A23" s="279">
        <v>18</v>
      </c>
      <c r="B23" s="283" t="s">
        <v>406</v>
      </c>
      <c r="C23" s="284" t="s">
        <v>78</v>
      </c>
      <c r="D23" s="300">
        <v>3000</v>
      </c>
      <c r="E23" s="285">
        <v>43605</v>
      </c>
      <c r="F23" s="301"/>
    </row>
    <row r="24" spans="1:6" s="282" customFormat="1">
      <c r="A24" s="279">
        <v>19</v>
      </c>
      <c r="B24" s="290" t="s">
        <v>93</v>
      </c>
      <c r="C24" s="284" t="s">
        <v>78</v>
      </c>
      <c r="D24" s="300">
        <v>3000</v>
      </c>
      <c r="E24" s="285"/>
      <c r="F24" s="301"/>
    </row>
    <row r="25" spans="1:6" s="282" customFormat="1">
      <c r="A25" s="279">
        <v>20</v>
      </c>
      <c r="B25" s="289" t="s">
        <v>598</v>
      </c>
      <c r="C25" s="284" t="s">
        <v>78</v>
      </c>
      <c r="D25" s="300">
        <v>3000</v>
      </c>
      <c r="E25" s="285">
        <v>43607</v>
      </c>
      <c r="F25" s="301"/>
    </row>
    <row r="26" spans="1:6" s="282" customFormat="1">
      <c r="A26" s="279">
        <v>21</v>
      </c>
      <c r="B26" s="283" t="s">
        <v>597</v>
      </c>
      <c r="C26" s="284" t="s">
        <v>78</v>
      </c>
      <c r="D26" s="300">
        <v>3000</v>
      </c>
      <c r="E26" s="285">
        <v>43613</v>
      </c>
      <c r="F26" s="301"/>
    </row>
    <row r="27" spans="1:6" s="282" customFormat="1">
      <c r="A27" s="279">
        <v>22</v>
      </c>
      <c r="B27" s="303" t="s">
        <v>599</v>
      </c>
      <c r="C27" s="284" t="s">
        <v>78</v>
      </c>
      <c r="D27" s="300">
        <v>3000</v>
      </c>
      <c r="E27" s="285"/>
      <c r="F27" s="301"/>
    </row>
    <row r="28" spans="1:6">
      <c r="A28" s="279">
        <v>23</v>
      </c>
      <c r="B28" s="283" t="s">
        <v>600</v>
      </c>
      <c r="C28" s="284" t="s">
        <v>78</v>
      </c>
      <c r="D28" s="304">
        <v>3000</v>
      </c>
      <c r="F28" s="301"/>
    </row>
    <row r="29" spans="1:6" s="282" customFormat="1">
      <c r="A29" s="279">
        <v>24</v>
      </c>
      <c r="B29" s="291" t="s">
        <v>601</v>
      </c>
      <c r="C29" s="284" t="s">
        <v>78</v>
      </c>
      <c r="D29" s="300">
        <v>3000</v>
      </c>
      <c r="E29" s="285"/>
      <c r="F29" s="301"/>
    </row>
    <row r="30" spans="1:6">
      <c r="A30" s="279">
        <v>25</v>
      </c>
      <c r="B30" s="292" t="s">
        <v>602</v>
      </c>
      <c r="C30" s="284" t="s">
        <v>78</v>
      </c>
      <c r="D30" s="300">
        <v>3000</v>
      </c>
      <c r="E30" s="285">
        <v>43615</v>
      </c>
      <c r="F30" s="301"/>
    </row>
    <row r="31" spans="1:6" hidden="1">
      <c r="A31" s="279"/>
      <c r="B31" s="306"/>
      <c r="C31" s="296"/>
      <c r="D31" s="300"/>
      <c r="F31" s="301"/>
    </row>
    <row r="32" spans="1:6" hidden="1">
      <c r="A32" s="279"/>
      <c r="B32" s="306"/>
      <c r="C32" s="296"/>
      <c r="D32" s="300"/>
      <c r="F32" s="301"/>
    </row>
    <row r="33" spans="1:6" hidden="1">
      <c r="A33" s="279"/>
      <c r="B33" s="306"/>
      <c r="C33" s="296"/>
      <c r="D33" s="300"/>
      <c r="F33" s="301"/>
    </row>
    <row r="34" spans="1:6" hidden="1">
      <c r="A34" s="279"/>
      <c r="B34" s="306"/>
      <c r="C34" s="296"/>
      <c r="D34" s="300"/>
      <c r="F34" s="301"/>
    </row>
    <row r="35" spans="1:6" hidden="1">
      <c r="A35" s="279"/>
      <c r="B35" s="306"/>
      <c r="C35" s="296"/>
      <c r="D35" s="300"/>
      <c r="F35" s="301"/>
    </row>
    <row r="36" spans="1:6" hidden="1">
      <c r="A36" s="279"/>
      <c r="B36" s="306"/>
      <c r="C36" s="296"/>
      <c r="D36" s="300"/>
      <c r="F36" s="301"/>
    </row>
    <row r="37" spans="1:6" hidden="1">
      <c r="A37" s="279"/>
      <c r="B37" s="306"/>
      <c r="C37" s="296"/>
      <c r="D37" s="300"/>
      <c r="F37" s="301"/>
    </row>
    <row r="38" spans="1:6" hidden="1">
      <c r="A38" s="279"/>
      <c r="B38" s="306"/>
      <c r="C38" s="296"/>
      <c r="D38" s="300"/>
      <c r="F38" s="301"/>
    </row>
    <row r="39" spans="1:6" hidden="1">
      <c r="A39" s="279"/>
      <c r="B39" s="306"/>
      <c r="C39" s="296"/>
      <c r="D39" s="300"/>
      <c r="F39" s="301"/>
    </row>
    <row r="40" spans="1:6" hidden="1">
      <c r="A40" s="279"/>
      <c r="B40" s="306"/>
      <c r="C40" s="296"/>
      <c r="D40" s="300"/>
      <c r="F40" s="301"/>
    </row>
    <row r="41" spans="1:6" hidden="1">
      <c r="A41" s="279"/>
      <c r="B41" s="306"/>
      <c r="C41" s="296"/>
      <c r="D41" s="300"/>
      <c r="F41" s="301"/>
    </row>
    <row r="42" spans="1:6" s="282" customFormat="1" hidden="1">
      <c r="A42" s="279"/>
      <c r="B42" s="283"/>
      <c r="C42" s="284"/>
      <c r="D42" s="300"/>
      <c r="E42" s="295"/>
      <c r="F42" s="301"/>
    </row>
    <row r="43" spans="1:6" s="282" customFormat="1" hidden="1">
      <c r="A43" s="279"/>
      <c r="B43" s="283"/>
      <c r="C43" s="284"/>
      <c r="D43" s="300"/>
      <c r="E43" s="285"/>
      <c r="F43" s="301"/>
    </row>
    <row r="44" spans="1:6" s="282" customFormat="1" hidden="1">
      <c r="A44" s="279"/>
      <c r="B44" s="283"/>
      <c r="C44" s="284"/>
      <c r="D44" s="300"/>
      <c r="E44" s="295"/>
      <c r="F44" s="301"/>
    </row>
    <row r="45" spans="1:6" s="282" customFormat="1" hidden="1">
      <c r="A45" s="279"/>
      <c r="B45" s="283"/>
      <c r="C45" s="284"/>
      <c r="D45" s="300"/>
      <c r="E45" s="295"/>
      <c r="F45" s="301"/>
    </row>
    <row r="46" spans="1:6" s="282" customFormat="1" hidden="1">
      <c r="A46" s="279"/>
      <c r="B46" s="283"/>
      <c r="C46" s="284"/>
      <c r="D46" s="300"/>
      <c r="E46" s="295"/>
      <c r="F46" s="301"/>
    </row>
    <row r="47" spans="1:6" s="282" customFormat="1" hidden="1">
      <c r="A47" s="279"/>
      <c r="B47" s="283"/>
      <c r="C47" s="284"/>
      <c r="D47" s="300"/>
      <c r="E47" s="285"/>
      <c r="F47" s="301"/>
    </row>
    <row r="48" spans="1:6" s="282" customFormat="1" hidden="1">
      <c r="A48" s="279"/>
      <c r="B48" s="283"/>
      <c r="C48" s="284"/>
      <c r="D48" s="300"/>
      <c r="E48" s="285"/>
      <c r="F48" s="301"/>
    </row>
    <row r="49" spans="1:6" s="282" customFormat="1" hidden="1">
      <c r="A49" s="279"/>
      <c r="B49" s="283"/>
      <c r="C49" s="284"/>
      <c r="D49" s="300"/>
      <c r="E49" s="285"/>
      <c r="F49" s="301"/>
    </row>
    <row r="50" spans="1:6" s="282" customFormat="1" hidden="1">
      <c r="A50" s="279"/>
      <c r="B50" s="283"/>
      <c r="C50" s="284"/>
      <c r="D50" s="300"/>
      <c r="E50" s="285"/>
      <c r="F50" s="301"/>
    </row>
    <row r="51" spans="1:6" s="282" customFormat="1" hidden="1">
      <c r="A51" s="279"/>
      <c r="B51" s="283"/>
      <c r="C51" s="284"/>
      <c r="D51" s="300"/>
      <c r="E51" s="285"/>
      <c r="F51" s="301"/>
    </row>
    <row r="52" spans="1:6" s="282" customFormat="1" hidden="1">
      <c r="A52" s="279"/>
      <c r="B52" s="307"/>
      <c r="C52" s="284"/>
      <c r="D52" s="300"/>
      <c r="E52" s="285"/>
      <c r="F52" s="301"/>
    </row>
    <row r="53" spans="1:6" s="282" customFormat="1" hidden="1">
      <c r="A53" s="279"/>
      <c r="B53" s="303"/>
      <c r="C53" s="284"/>
      <c r="D53" s="300"/>
      <c r="E53" s="295"/>
      <c r="F53" s="301"/>
    </row>
    <row r="54" spans="1:6" s="282" customFormat="1" hidden="1">
      <c r="A54" s="279"/>
      <c r="B54" s="303"/>
      <c r="C54" s="284"/>
      <c r="D54" s="300"/>
      <c r="E54" s="295"/>
      <c r="F54" s="301"/>
    </row>
    <row r="55" spans="1:6">
      <c r="C55" s="297">
        <f>COUNTA(C6:C41)</f>
        <v>25</v>
      </c>
      <c r="D55" s="361">
        <f>SUM(D6:D41)</f>
        <v>75000</v>
      </c>
    </row>
    <row r="56" spans="1:6">
      <c r="C56" s="308" t="s">
        <v>60</v>
      </c>
      <c r="D56" s="300">
        <f>D55*8%</f>
        <v>6000</v>
      </c>
    </row>
    <row r="57" spans="1:6">
      <c r="C57" s="308" t="s">
        <v>27</v>
      </c>
      <c r="D57" s="300">
        <f>SUM(D55:D56)</f>
        <v>81000</v>
      </c>
    </row>
    <row r="58" spans="1:6">
      <c r="B58" s="260" ph="1"/>
    </row>
    <row r="59" spans="1:6">
      <c r="B59" s="260" ph="1"/>
    </row>
    <row r="69" spans="2:2">
      <c r="B69" s="260" ph="1"/>
    </row>
    <row r="70" spans="2:2">
      <c r="B70" s="260" ph="1"/>
    </row>
  </sheetData>
  <mergeCells count="1">
    <mergeCell ref="B2:C2"/>
  </mergeCells>
  <phoneticPr fontId="5" type="noConversion"/>
  <conditionalFormatting sqref="B6:B10 B20:B23 B26 E29:E30 E6:E27">
    <cfRule type="expression" dxfId="10" priority="29">
      <formula>$L6&lt;&gt;""</formula>
    </cfRule>
  </conditionalFormatting>
  <conditionalFormatting sqref="B12">
    <cfRule type="expression" dxfId="9" priority="24">
      <formula>$L12&lt;&gt;""</formula>
    </cfRule>
  </conditionalFormatting>
  <conditionalFormatting sqref="B20:B21">
    <cfRule type="expression" dxfId="8" priority="23">
      <formula>$L20&lt;&gt;""</formula>
    </cfRule>
  </conditionalFormatting>
  <conditionalFormatting sqref="B42:B51 E42:E54">
    <cfRule type="expression" dxfId="7" priority="12">
      <formula>$L42&lt;&gt;""</formula>
    </cfRule>
  </conditionalFormatting>
  <conditionalFormatting sqref="C6:C27 C29:C30">
    <cfRule type="expression" dxfId="6" priority="13">
      <formula>$P6&lt;&gt;""</formula>
    </cfRule>
  </conditionalFormatting>
  <conditionalFormatting sqref="C42:C54">
    <cfRule type="expression" dxfId="5" priority="11">
      <formula>$P42&lt;&gt;""</formula>
    </cfRule>
  </conditionalFormatting>
  <conditionalFormatting sqref="C28">
    <cfRule type="expression" dxfId="4" priority="9">
      <formula>$P28&lt;&gt;""</formula>
    </cfRule>
  </conditionalFormatting>
  <conditionalFormatting sqref="C28">
    <cfRule type="expression" dxfId="3" priority="8">
      <formula>$P28&lt;&gt;""</formula>
    </cfRule>
  </conditionalFormatting>
  <conditionalFormatting sqref="B28">
    <cfRule type="expression" dxfId="2" priority="7">
      <formula>$P28&lt;&gt;""</formula>
    </cfRule>
  </conditionalFormatting>
  <dataValidations count="1">
    <dataValidation type="list" allowBlank="1" showInputMessage="1" showErrorMessage="1" sqref="C42:C54 C6:C30" xr:uid="{00000000-0002-0000-0200-000000000000}">
      <formula1>"Tanzania,Uganda,Bahamas,Mauritius,Sri Lanka,Bangladesh,Kenya,Zambia,Fiji"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A9C9A-5896-4482-9304-F320A54CF93C}">
  <sheetPr>
    <tabColor rgb="FFFFC000"/>
  </sheetPr>
  <dimension ref="A1:H23"/>
  <sheetViews>
    <sheetView workbookViewId="0">
      <selection activeCell="B2" sqref="B2:D2"/>
    </sheetView>
  </sheetViews>
  <sheetFormatPr defaultRowHeight="11.25"/>
  <cols>
    <col min="1" max="1" width="13.140625" style="287" bestFit="1" customWidth="1"/>
    <col min="2" max="2" width="8.7109375" style="287" bestFit="1" customWidth="1"/>
    <col min="3" max="3" width="9" style="287" bestFit="1" customWidth="1"/>
    <col min="4" max="4" width="10.28515625" style="287" bestFit="1" customWidth="1"/>
    <col min="5" max="5" width="21.7109375" style="287" bestFit="1" customWidth="1"/>
    <col min="6" max="16384" width="9.140625" style="287"/>
  </cols>
  <sheetData>
    <row r="1" spans="1:5">
      <c r="A1" s="344" t="s">
        <v>625</v>
      </c>
      <c r="B1" s="345" t="s">
        <v>626</v>
      </c>
      <c r="C1" s="346" t="s">
        <v>627</v>
      </c>
      <c r="D1" s="344" t="s">
        <v>628</v>
      </c>
      <c r="E1" s="344" t="s">
        <v>629</v>
      </c>
    </row>
    <row r="2" spans="1:5">
      <c r="A2" s="348" t="s">
        <v>401</v>
      </c>
      <c r="B2" s="357" t="s">
        <v>638</v>
      </c>
      <c r="C2" s="350">
        <v>3000</v>
      </c>
      <c r="D2" s="348" t="s">
        <v>631</v>
      </c>
      <c r="E2" s="348" t="s">
        <v>636</v>
      </c>
    </row>
    <row r="3" spans="1:5">
      <c r="A3" s="287" t="s">
        <v>402</v>
      </c>
      <c r="B3" s="357" t="s">
        <v>638</v>
      </c>
      <c r="C3" s="350">
        <v>3000</v>
      </c>
      <c r="D3" s="348" t="s">
        <v>631</v>
      </c>
      <c r="E3" s="348" t="s">
        <v>636</v>
      </c>
    </row>
    <row r="4" spans="1:5">
      <c r="A4" s="287" t="s">
        <v>400</v>
      </c>
      <c r="B4" s="357" t="s">
        <v>638</v>
      </c>
      <c r="C4" s="350">
        <v>3000</v>
      </c>
      <c r="D4" s="348" t="s">
        <v>631</v>
      </c>
      <c r="E4" s="348" t="s">
        <v>636</v>
      </c>
    </row>
    <row r="5" spans="1:5">
      <c r="A5" s="287" t="s">
        <v>585</v>
      </c>
      <c r="B5" s="357" t="s">
        <v>638</v>
      </c>
      <c r="C5" s="350">
        <v>3000</v>
      </c>
      <c r="D5" s="348" t="s">
        <v>631</v>
      </c>
      <c r="E5" s="348" t="s">
        <v>636</v>
      </c>
    </row>
    <row r="6" spans="1:5">
      <c r="A6" s="287" t="s">
        <v>441</v>
      </c>
      <c r="B6" s="357" t="s">
        <v>638</v>
      </c>
      <c r="C6" s="350">
        <v>3000</v>
      </c>
      <c r="D6" s="348" t="s">
        <v>631</v>
      </c>
      <c r="E6" s="348" t="s">
        <v>636</v>
      </c>
    </row>
    <row r="7" spans="1:5">
      <c r="A7" s="287" t="s">
        <v>586</v>
      </c>
      <c r="B7" s="357" t="s">
        <v>638</v>
      </c>
      <c r="C7" s="350">
        <v>3000</v>
      </c>
      <c r="D7" s="348" t="s">
        <v>631</v>
      </c>
      <c r="E7" s="348" t="s">
        <v>636</v>
      </c>
    </row>
    <row r="8" spans="1:5">
      <c r="A8" s="287" t="s">
        <v>587</v>
      </c>
      <c r="B8" s="357" t="s">
        <v>638</v>
      </c>
      <c r="C8" s="350">
        <v>3000</v>
      </c>
      <c r="D8" s="348" t="s">
        <v>631</v>
      </c>
      <c r="E8" s="348" t="s">
        <v>636</v>
      </c>
    </row>
    <row r="9" spans="1:5">
      <c r="A9" s="287" t="s">
        <v>588</v>
      </c>
      <c r="B9" s="357" t="s">
        <v>638</v>
      </c>
      <c r="C9" s="350">
        <v>3000</v>
      </c>
      <c r="D9" s="348" t="s">
        <v>631</v>
      </c>
      <c r="E9" s="348" t="s">
        <v>636</v>
      </c>
    </row>
    <row r="10" spans="1:5">
      <c r="A10" s="287" t="s">
        <v>447</v>
      </c>
      <c r="B10" s="357" t="s">
        <v>638</v>
      </c>
      <c r="C10" s="350">
        <v>3000</v>
      </c>
      <c r="D10" s="348" t="s">
        <v>631</v>
      </c>
      <c r="E10" s="348" t="s">
        <v>636</v>
      </c>
    </row>
    <row r="11" spans="1:5">
      <c r="A11" s="287" t="s">
        <v>439</v>
      </c>
      <c r="B11" s="357" t="s">
        <v>638</v>
      </c>
      <c r="C11" s="350">
        <v>3000</v>
      </c>
      <c r="D11" s="348" t="s">
        <v>631</v>
      </c>
      <c r="E11" s="348" t="s">
        <v>636</v>
      </c>
    </row>
    <row r="12" spans="1:5">
      <c r="A12" s="287" t="s">
        <v>589</v>
      </c>
      <c r="B12" s="357" t="s">
        <v>638</v>
      </c>
      <c r="C12" s="350">
        <v>3000</v>
      </c>
      <c r="D12" s="348" t="s">
        <v>631</v>
      </c>
      <c r="E12" s="348" t="s">
        <v>636</v>
      </c>
    </row>
    <row r="13" spans="1:5">
      <c r="A13" s="287" t="s">
        <v>446</v>
      </c>
      <c r="B13" s="357" t="s">
        <v>638</v>
      </c>
      <c r="C13" s="350">
        <v>3000</v>
      </c>
      <c r="D13" s="348" t="s">
        <v>631</v>
      </c>
      <c r="E13" s="348" t="s">
        <v>636</v>
      </c>
    </row>
    <row r="14" spans="1:5">
      <c r="A14" s="287" t="s">
        <v>445</v>
      </c>
      <c r="B14" s="357" t="s">
        <v>638</v>
      </c>
      <c r="C14" s="350">
        <v>3000</v>
      </c>
      <c r="D14" s="348" t="s">
        <v>631</v>
      </c>
      <c r="E14" s="348" t="s">
        <v>636</v>
      </c>
    </row>
    <row r="15" spans="1:5">
      <c r="A15" s="287" t="s">
        <v>440</v>
      </c>
      <c r="B15" s="357" t="s">
        <v>638</v>
      </c>
      <c r="C15" s="350">
        <v>3000</v>
      </c>
      <c r="D15" s="348" t="s">
        <v>631</v>
      </c>
      <c r="E15" s="348" t="s">
        <v>636</v>
      </c>
    </row>
    <row r="16" spans="1:5">
      <c r="A16" s="287" t="s">
        <v>442</v>
      </c>
      <c r="B16" s="357" t="s">
        <v>638</v>
      </c>
      <c r="C16" s="350">
        <v>3000</v>
      </c>
      <c r="D16" s="348" t="s">
        <v>631</v>
      </c>
      <c r="E16" s="348" t="s">
        <v>636</v>
      </c>
    </row>
    <row r="17" spans="1:8">
      <c r="A17" s="287" t="s">
        <v>444</v>
      </c>
      <c r="B17" s="357" t="s">
        <v>638</v>
      </c>
      <c r="C17" s="350">
        <v>3000</v>
      </c>
      <c r="D17" s="348" t="s">
        <v>631</v>
      </c>
      <c r="E17" s="348" t="s">
        <v>636</v>
      </c>
    </row>
    <row r="18" spans="1:8">
      <c r="A18" s="287" t="s">
        <v>443</v>
      </c>
      <c r="B18" s="357" t="s">
        <v>638</v>
      </c>
      <c r="C18" s="350">
        <v>3000</v>
      </c>
      <c r="D18" s="348" t="s">
        <v>631</v>
      </c>
      <c r="E18" s="348" t="s">
        <v>636</v>
      </c>
    </row>
    <row r="19" spans="1:8">
      <c r="A19" s="287" t="s">
        <v>590</v>
      </c>
      <c r="B19" s="357" t="s">
        <v>638</v>
      </c>
      <c r="C19" s="350">
        <v>3000</v>
      </c>
      <c r="D19" s="348" t="s">
        <v>631</v>
      </c>
      <c r="E19" s="348" t="s">
        <v>636</v>
      </c>
    </row>
    <row r="20" spans="1:8">
      <c r="C20" s="359">
        <f>SUM(C2:C19)</f>
        <v>54000</v>
      </c>
    </row>
    <row r="21" spans="1:8">
      <c r="C21" s="358">
        <f>C20-invoice!W37</f>
        <v>0</v>
      </c>
    </row>
    <row r="23" spans="1:8">
      <c r="H23" s="287" t="s">
        <v>639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30"/>
  <sheetViews>
    <sheetView workbookViewId="0">
      <pane ySplit="5" topLeftCell="A6" activePane="bottomLeft" state="frozen"/>
      <selection activeCell="H34" sqref="H34:H35"/>
      <selection pane="bottomLeft" activeCell="B6" sqref="B6:B23"/>
    </sheetView>
  </sheetViews>
  <sheetFormatPr defaultRowHeight="10.5"/>
  <cols>
    <col min="1" max="1" width="5.7109375" style="324" customWidth="1"/>
    <col min="2" max="2" width="24.5703125" style="324" bestFit="1" customWidth="1"/>
    <col min="3" max="3" width="12" style="325" bestFit="1" customWidth="1"/>
    <col min="4" max="4" width="9.5703125" style="324" bestFit="1" customWidth="1"/>
    <col min="5" max="5" width="7.42578125" style="324" bestFit="1" customWidth="1"/>
    <col min="6" max="16384" width="9.140625" style="324"/>
  </cols>
  <sheetData>
    <row r="1" spans="1:5" s="81" customFormat="1" ht="12.75" customHeight="1">
      <c r="A1" s="309"/>
      <c r="C1" s="310"/>
    </row>
    <row r="2" spans="1:5" s="81" customFormat="1" ht="16.5" customHeight="1">
      <c r="A2" s="309"/>
      <c r="B2" s="311" t="s">
        <v>624</v>
      </c>
      <c r="C2" s="311"/>
    </row>
    <row r="3" spans="1:5" s="81" customFormat="1" ht="12.75" customHeight="1">
      <c r="A3" s="309"/>
      <c r="C3" s="310"/>
    </row>
    <row r="4" spans="1:5" s="81" customFormat="1" ht="12.75" customHeight="1">
      <c r="A4" s="309"/>
      <c r="C4" s="310"/>
    </row>
    <row r="5" spans="1:5" s="312" customFormat="1" ht="11.25">
      <c r="A5" s="279"/>
      <c r="B5" s="280" t="s">
        <v>37</v>
      </c>
      <c r="C5" s="280" t="s">
        <v>38</v>
      </c>
      <c r="D5" s="280" t="s">
        <v>28</v>
      </c>
    </row>
    <row r="6" spans="1:5" s="81" customFormat="1" ht="11.25">
      <c r="A6" s="313">
        <v>1</v>
      </c>
      <c r="B6" s="314" t="s">
        <v>401</v>
      </c>
      <c r="C6" s="288" t="s">
        <v>80</v>
      </c>
      <c r="D6" s="315">
        <v>3000</v>
      </c>
      <c r="E6" s="316">
        <v>43595</v>
      </c>
    </row>
    <row r="7" spans="1:5" s="81" customFormat="1" ht="11.25">
      <c r="A7" s="313">
        <v>2</v>
      </c>
      <c r="B7" s="317" t="s">
        <v>402</v>
      </c>
      <c r="C7" s="288" t="s">
        <v>80</v>
      </c>
      <c r="D7" s="315">
        <v>3000</v>
      </c>
      <c r="E7" s="316"/>
    </row>
    <row r="8" spans="1:5" s="81" customFormat="1" ht="11.25">
      <c r="A8" s="313">
        <v>3</v>
      </c>
      <c r="B8" s="318" t="s">
        <v>400</v>
      </c>
      <c r="C8" s="288" t="s">
        <v>80</v>
      </c>
      <c r="D8" s="315">
        <v>3000</v>
      </c>
      <c r="E8" s="316"/>
    </row>
    <row r="9" spans="1:5" s="81" customFormat="1" ht="11.25">
      <c r="A9" s="313">
        <v>4</v>
      </c>
      <c r="B9" s="317" t="s">
        <v>585</v>
      </c>
      <c r="C9" s="288" t="s">
        <v>80</v>
      </c>
      <c r="D9" s="315">
        <v>3000</v>
      </c>
      <c r="E9" s="316"/>
    </row>
    <row r="10" spans="1:5" s="81" customFormat="1" ht="11.25">
      <c r="A10" s="313">
        <v>5</v>
      </c>
      <c r="B10" s="317" t="s">
        <v>441</v>
      </c>
      <c r="C10" s="288" t="s">
        <v>79</v>
      </c>
      <c r="D10" s="315">
        <v>3000</v>
      </c>
      <c r="E10" s="316">
        <v>43603</v>
      </c>
    </row>
    <row r="11" spans="1:5" s="81" customFormat="1" ht="11.25">
      <c r="A11" s="313">
        <v>6</v>
      </c>
      <c r="B11" s="317" t="s">
        <v>586</v>
      </c>
      <c r="C11" s="288" t="s">
        <v>79</v>
      </c>
      <c r="D11" s="315">
        <v>3000</v>
      </c>
      <c r="E11" s="316"/>
    </row>
    <row r="12" spans="1:5" s="81" customFormat="1" ht="11.25">
      <c r="A12" s="313">
        <v>7</v>
      </c>
      <c r="B12" s="319" t="s">
        <v>587</v>
      </c>
      <c r="C12" s="288" t="s">
        <v>79</v>
      </c>
      <c r="D12" s="315">
        <v>3000</v>
      </c>
      <c r="E12" s="316"/>
    </row>
    <row r="13" spans="1:5" s="81" customFormat="1" ht="11.25">
      <c r="A13" s="313">
        <v>8</v>
      </c>
      <c r="B13" s="319" t="s">
        <v>588</v>
      </c>
      <c r="C13" s="288" t="s">
        <v>79</v>
      </c>
      <c r="D13" s="315">
        <v>3000</v>
      </c>
      <c r="E13" s="316"/>
    </row>
    <row r="14" spans="1:5" s="81" customFormat="1" ht="11.25">
      <c r="A14" s="313">
        <v>9</v>
      </c>
      <c r="B14" s="319" t="s">
        <v>447</v>
      </c>
      <c r="C14" s="288" t="s">
        <v>79</v>
      </c>
      <c r="D14" s="315">
        <v>3000</v>
      </c>
      <c r="E14" s="316"/>
    </row>
    <row r="15" spans="1:5" s="81" customFormat="1" ht="11.25">
      <c r="A15" s="313">
        <v>10</v>
      </c>
      <c r="B15" s="314" t="s">
        <v>439</v>
      </c>
      <c r="C15" s="288" t="s">
        <v>79</v>
      </c>
      <c r="D15" s="315">
        <v>3000</v>
      </c>
      <c r="E15" s="316"/>
    </row>
    <row r="16" spans="1:5" s="81" customFormat="1" ht="11.25">
      <c r="A16" s="313">
        <v>11</v>
      </c>
      <c r="B16" s="314" t="s">
        <v>589</v>
      </c>
      <c r="C16" s="288" t="s">
        <v>79</v>
      </c>
      <c r="D16" s="315">
        <v>3000</v>
      </c>
      <c r="E16" s="316"/>
    </row>
    <row r="17" spans="1:5" s="81" customFormat="1" ht="11.25">
      <c r="A17" s="313">
        <v>12</v>
      </c>
      <c r="B17" s="314" t="s">
        <v>446</v>
      </c>
      <c r="C17" s="288" t="s">
        <v>79</v>
      </c>
      <c r="D17" s="315">
        <v>3000</v>
      </c>
      <c r="E17" s="316"/>
    </row>
    <row r="18" spans="1:5" s="81" customFormat="1" ht="11.25">
      <c r="A18" s="313">
        <v>13</v>
      </c>
      <c r="B18" s="314" t="s">
        <v>445</v>
      </c>
      <c r="C18" s="288" t="s">
        <v>79</v>
      </c>
      <c r="D18" s="315">
        <v>3000</v>
      </c>
      <c r="E18" s="316">
        <v>43606</v>
      </c>
    </row>
    <row r="19" spans="1:5" s="81" customFormat="1" ht="11.25">
      <c r="A19" s="313">
        <v>14</v>
      </c>
      <c r="B19" s="320" t="s">
        <v>440</v>
      </c>
      <c r="C19" s="288" t="s">
        <v>79</v>
      </c>
      <c r="D19" s="315">
        <v>3000</v>
      </c>
      <c r="E19" s="316"/>
    </row>
    <row r="20" spans="1:5" s="81" customFormat="1" ht="11.25">
      <c r="A20" s="313">
        <v>15</v>
      </c>
      <c r="B20" s="321" t="s">
        <v>442</v>
      </c>
      <c r="C20" s="288" t="s">
        <v>79</v>
      </c>
      <c r="D20" s="315">
        <v>3000</v>
      </c>
      <c r="E20" s="316">
        <v>43607</v>
      </c>
    </row>
    <row r="21" spans="1:5" s="81" customFormat="1" ht="11.25">
      <c r="A21" s="313">
        <v>16</v>
      </c>
      <c r="B21" s="321" t="s">
        <v>444</v>
      </c>
      <c r="C21" s="288" t="s">
        <v>79</v>
      </c>
      <c r="D21" s="315">
        <v>3000</v>
      </c>
      <c r="E21" s="316"/>
    </row>
    <row r="22" spans="1:5" s="81" customFormat="1" ht="11.25">
      <c r="A22" s="313">
        <v>17</v>
      </c>
      <c r="B22" s="321" t="s">
        <v>443</v>
      </c>
      <c r="C22" s="288" t="s">
        <v>79</v>
      </c>
      <c r="D22" s="315">
        <v>3000</v>
      </c>
      <c r="E22" s="316"/>
    </row>
    <row r="23" spans="1:5" s="81" customFormat="1" ht="11.25">
      <c r="A23" s="313">
        <v>18</v>
      </c>
      <c r="B23" s="321" t="s">
        <v>590</v>
      </c>
      <c r="C23" s="288" t="s">
        <v>79</v>
      </c>
      <c r="D23" s="315">
        <v>3000</v>
      </c>
      <c r="E23" s="316">
        <v>43616</v>
      </c>
    </row>
    <row r="24" spans="1:5" s="81" customFormat="1" ht="11.25">
      <c r="A24" s="313"/>
      <c r="B24" s="321"/>
      <c r="C24" s="288"/>
      <c r="D24" s="315"/>
      <c r="E24" s="316"/>
    </row>
    <row r="25" spans="1:5" s="81" customFormat="1" ht="12" customHeight="1">
      <c r="A25" s="309"/>
      <c r="C25" s="297">
        <f>COUNTA(C6:C24)</f>
        <v>18</v>
      </c>
      <c r="D25" s="322">
        <f>SUM(D6:D24)</f>
        <v>54000</v>
      </c>
    </row>
    <row r="26" spans="1:5" s="81" customFormat="1" ht="11.25">
      <c r="A26" s="309"/>
      <c r="C26" s="323" t="s">
        <v>60</v>
      </c>
      <c r="D26" s="315">
        <f>D25*8%</f>
        <v>4320</v>
      </c>
    </row>
    <row r="27" spans="1:5" s="81" customFormat="1" ht="12.75" customHeight="1">
      <c r="A27" s="309"/>
      <c r="C27" s="323" t="s">
        <v>27</v>
      </c>
      <c r="D27" s="315">
        <f>SUM(D25:D26)</f>
        <v>58320</v>
      </c>
    </row>
    <row r="28" spans="1:5" s="81" customFormat="1" ht="12.75" customHeight="1">
      <c r="A28" s="309"/>
      <c r="C28" s="310"/>
    </row>
    <row r="29" spans="1:5" s="81" customFormat="1" ht="11.25">
      <c r="A29" s="309"/>
      <c r="C29" s="310"/>
    </row>
    <row r="30" spans="1:5" ht="11.25">
      <c r="A30" s="309"/>
      <c r="B30" s="81"/>
      <c r="C30" s="310"/>
      <c r="D30" s="81"/>
    </row>
  </sheetData>
  <autoFilter ref="A5:D27" xr:uid="{00000000-0009-0000-0000-000003000000}"/>
  <mergeCells count="1">
    <mergeCell ref="B2:C2"/>
  </mergeCells>
  <phoneticPr fontId="5" type="noConversion"/>
  <conditionalFormatting sqref="B24 B20:B22 B12:B14">
    <cfRule type="expression" dxfId="1" priority="5" stopIfTrue="1">
      <formula>COUNTIF($G:$G,B12)&gt;1</formula>
    </cfRule>
  </conditionalFormatting>
  <conditionalFormatting sqref="B23">
    <cfRule type="expression" dxfId="0" priority="1" stopIfTrue="1">
      <formula>COUNTIF($G:$G,B23)&gt;1</formula>
    </cfRule>
  </conditionalFormatting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510C-182D-45A9-A463-01B729F098FB}">
  <sheetPr>
    <tabColor rgb="FFFFC000"/>
  </sheetPr>
  <dimension ref="A1:E4"/>
  <sheetViews>
    <sheetView workbookViewId="0">
      <selection activeCell="E8" sqref="E8:F10"/>
    </sheetView>
  </sheetViews>
  <sheetFormatPr defaultRowHeight="11.25"/>
  <cols>
    <col min="1" max="1" width="17.7109375" style="287" bestFit="1" customWidth="1"/>
    <col min="2" max="2" width="9.140625" style="287"/>
    <col min="3" max="3" width="11" style="287" bestFit="1" customWidth="1"/>
    <col min="4" max="4" width="10.28515625" style="287" bestFit="1" customWidth="1"/>
    <col min="5" max="16384" width="9.140625" style="287"/>
  </cols>
  <sheetData>
    <row r="1" spans="1:5">
      <c r="A1" s="344" t="s">
        <v>625</v>
      </c>
      <c r="B1" s="345" t="s">
        <v>626</v>
      </c>
      <c r="C1" s="346" t="s">
        <v>627</v>
      </c>
      <c r="D1" s="344" t="s">
        <v>628</v>
      </c>
      <c r="E1" s="344" t="s">
        <v>629</v>
      </c>
    </row>
    <row r="2" spans="1:5">
      <c r="A2" s="348" t="s">
        <v>227</v>
      </c>
      <c r="B2" s="357" t="s">
        <v>638</v>
      </c>
      <c r="C2" s="350">
        <v>1500</v>
      </c>
      <c r="D2" s="348" t="s">
        <v>631</v>
      </c>
      <c r="E2" s="348" t="s">
        <v>630</v>
      </c>
    </row>
    <row r="3" spans="1:5">
      <c r="C3" s="359">
        <f>SUM(C2)</f>
        <v>1500</v>
      </c>
    </row>
    <row r="4" spans="1:5">
      <c r="C4" s="358">
        <f>C3-invoice!W45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F21"/>
  <sheetViews>
    <sheetView zoomScaleNormal="100" workbookViewId="0">
      <selection activeCell="B4" sqref="B4"/>
    </sheetView>
  </sheetViews>
  <sheetFormatPr defaultRowHeight="11.25"/>
  <cols>
    <col min="1" max="1" width="5.7109375" style="287" customWidth="1"/>
    <col min="2" max="2" width="23.42578125" style="287" customWidth="1"/>
    <col min="3" max="3" width="21.5703125" style="287" customWidth="1"/>
    <col min="4" max="4" width="17.5703125" style="287" bestFit="1" customWidth="1"/>
    <col min="5" max="5" width="10.7109375" style="287" bestFit="1" customWidth="1"/>
    <col min="6" max="16384" width="9.140625" style="327"/>
  </cols>
  <sheetData>
    <row r="1" spans="1:6">
      <c r="D1" s="326"/>
    </row>
    <row r="2" spans="1:6">
      <c r="B2" s="328" t="s">
        <v>62</v>
      </c>
      <c r="D2" s="326"/>
      <c r="E2" s="329"/>
      <c r="F2" s="324"/>
    </row>
    <row r="3" spans="1:6">
      <c r="A3" s="330" t="s">
        <v>25</v>
      </c>
      <c r="B3" s="330" t="s">
        <v>34</v>
      </c>
      <c r="C3" s="331" t="s">
        <v>26</v>
      </c>
      <c r="D3" s="330" t="s">
        <v>63</v>
      </c>
      <c r="E3" s="329"/>
      <c r="F3" s="324"/>
    </row>
    <row r="4" spans="1:6">
      <c r="A4" s="330">
        <v>1</v>
      </c>
      <c r="B4" s="288" t="s">
        <v>227</v>
      </c>
      <c r="C4" s="332" t="s">
        <v>81</v>
      </c>
      <c r="D4" s="333">
        <v>1500</v>
      </c>
      <c r="E4" s="329" t="s">
        <v>462</v>
      </c>
      <c r="F4" s="324"/>
    </row>
    <row r="5" spans="1:6" hidden="1">
      <c r="A5" s="330">
        <v>2</v>
      </c>
      <c r="B5" s="288"/>
      <c r="C5" s="332"/>
      <c r="D5" s="333"/>
      <c r="E5" s="334"/>
      <c r="F5" s="324"/>
    </row>
    <row r="6" spans="1:6" hidden="1">
      <c r="A6" s="330">
        <v>3</v>
      </c>
      <c r="B6" s="288"/>
      <c r="C6" s="335"/>
      <c r="D6" s="333"/>
      <c r="E6" s="334"/>
      <c r="F6" s="324"/>
    </row>
    <row r="7" spans="1:6" hidden="1">
      <c r="A7" s="330">
        <v>4</v>
      </c>
      <c r="B7" s="288"/>
      <c r="C7" s="335"/>
      <c r="D7" s="333"/>
      <c r="E7" s="334"/>
      <c r="F7" s="324"/>
    </row>
    <row r="8" spans="1:6" hidden="1">
      <c r="A8" s="330">
        <v>5</v>
      </c>
      <c r="B8" s="288"/>
      <c r="C8" s="335"/>
      <c r="D8" s="333"/>
      <c r="E8" s="334"/>
    </row>
    <row r="9" spans="1:6" hidden="1">
      <c r="A9" s="330">
        <v>6</v>
      </c>
      <c r="B9" s="288"/>
      <c r="C9" s="335"/>
      <c r="D9" s="333"/>
      <c r="E9" s="334"/>
    </row>
    <row r="10" spans="1:6" hidden="1">
      <c r="A10" s="330">
        <v>7</v>
      </c>
      <c r="B10" s="288"/>
      <c r="C10" s="335"/>
      <c r="D10" s="333"/>
      <c r="E10" s="334"/>
    </row>
    <row r="11" spans="1:6" hidden="1">
      <c r="A11" s="330">
        <v>8</v>
      </c>
      <c r="B11" s="288"/>
      <c r="C11" s="332"/>
      <c r="D11" s="333"/>
      <c r="E11" s="334"/>
    </row>
    <row r="12" spans="1:6" hidden="1">
      <c r="A12" s="330">
        <v>9</v>
      </c>
      <c r="B12" s="288"/>
      <c r="C12" s="332"/>
      <c r="D12" s="333"/>
      <c r="E12" s="334"/>
    </row>
    <row r="13" spans="1:6" hidden="1">
      <c r="A13" s="330">
        <v>10</v>
      </c>
      <c r="B13" s="288"/>
      <c r="C13" s="332"/>
      <c r="D13" s="333"/>
    </row>
    <row r="14" spans="1:6" hidden="1">
      <c r="A14" s="330">
        <v>11</v>
      </c>
      <c r="B14" s="288"/>
      <c r="C14" s="332"/>
      <c r="D14" s="333"/>
    </row>
    <row r="15" spans="1:6" hidden="1">
      <c r="A15" s="330">
        <v>12</v>
      </c>
      <c r="B15" s="288"/>
      <c r="C15" s="332"/>
      <c r="D15" s="336"/>
    </row>
    <row r="16" spans="1:6" hidden="1">
      <c r="A16" s="330">
        <v>13</v>
      </c>
      <c r="B16" s="288"/>
      <c r="C16" s="332"/>
      <c r="D16" s="336"/>
    </row>
    <row r="17" spans="1:6">
      <c r="A17" s="330"/>
      <c r="B17" s="288"/>
      <c r="C17" s="332"/>
      <c r="D17" s="336"/>
      <c r="E17" s="337"/>
    </row>
    <row r="18" spans="1:6" s="287" customFormat="1">
      <c r="A18" s="338"/>
      <c r="B18" s="339"/>
      <c r="C18" s="339"/>
      <c r="D18" s="340"/>
      <c r="F18" s="327"/>
    </row>
    <row r="19" spans="1:6" s="287" customFormat="1">
      <c r="A19" s="338"/>
      <c r="B19" s="339"/>
      <c r="C19" s="330" t="s">
        <v>27</v>
      </c>
      <c r="D19" s="341">
        <f>SUM(D4:D17)</f>
        <v>1500</v>
      </c>
      <c r="F19" s="327"/>
    </row>
    <row r="20" spans="1:6" s="287" customFormat="1">
      <c r="A20" s="342"/>
      <c r="B20" s="342"/>
      <c r="C20" s="342"/>
      <c r="D20" s="342"/>
      <c r="F20" s="327"/>
    </row>
    <row r="21" spans="1:6" s="287" customFormat="1">
      <c r="D21" s="343"/>
      <c r="F21" s="327"/>
    </row>
  </sheetData>
  <phoneticPr fontId="10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invoice</vt:lpstr>
      <vt:lpstr>Shipping Audit</vt:lpstr>
      <vt:lpstr>Shipping</vt:lpstr>
      <vt:lpstr>JAAI Audit</vt:lpstr>
      <vt:lpstr>JAAI()</vt:lpstr>
      <vt:lpstr>RWI Audit</vt:lpstr>
      <vt:lpstr>RWI（）</vt:lpstr>
      <vt:lpstr>Other Audit</vt:lpstr>
      <vt:lpstr>Other()</vt:lpstr>
      <vt:lpstr>Transportation()</vt:lpstr>
      <vt:lpstr>JEVIC()</vt:lpstr>
      <vt:lpstr>Import()</vt:lpstr>
      <vt:lpstr>Storage()</vt:lpstr>
      <vt:lpstr>Shipping!Print_Titles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yokota</dc:creator>
  <cp:lastModifiedBy>Admin</cp:lastModifiedBy>
  <cp:lastPrinted>2019-05-08T04:40:00Z</cp:lastPrinted>
  <dcterms:created xsi:type="dcterms:W3CDTF">2005-11-10T10:31:06Z</dcterms:created>
  <dcterms:modified xsi:type="dcterms:W3CDTF">2019-06-13T05:29:42Z</dcterms:modified>
</cp:coreProperties>
</file>