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8" i="1" l="1"/>
  <c r="V28" i="1" s="1"/>
  <c r="M24" i="1"/>
  <c r="V24" i="1" s="1"/>
  <c r="M20" i="1"/>
  <c r="V20" i="1" s="1"/>
  <c r="M10" i="1"/>
  <c r="V10" i="1" s="1"/>
  <c r="M6" i="1"/>
  <c r="V6" i="1" s="1"/>
  <c r="L28" i="1"/>
  <c r="L27" i="1"/>
  <c r="M27" i="1" s="1"/>
  <c r="L24" i="1"/>
  <c r="L23" i="1"/>
  <c r="M23" i="1" s="1"/>
  <c r="L20" i="1"/>
  <c r="L19" i="1"/>
  <c r="M19" i="1" s="1"/>
  <c r="L10" i="1"/>
  <c r="L9" i="1"/>
  <c r="M9" i="1" s="1"/>
  <c r="L6" i="1"/>
  <c r="L5" i="1"/>
  <c r="M5" i="1" s="1"/>
  <c r="K28" i="1"/>
  <c r="K27" i="1"/>
  <c r="K26" i="1"/>
  <c r="L26" i="1" s="1"/>
  <c r="M26" i="1" s="1"/>
  <c r="K25" i="1"/>
  <c r="L25" i="1" s="1"/>
  <c r="M25" i="1" s="1"/>
  <c r="K24" i="1"/>
  <c r="K23" i="1"/>
  <c r="K22" i="1"/>
  <c r="L22" i="1" s="1"/>
  <c r="M22" i="1" s="1"/>
  <c r="K21" i="1"/>
  <c r="L21" i="1" s="1"/>
  <c r="M21" i="1" s="1"/>
  <c r="K20" i="1"/>
  <c r="K19" i="1"/>
  <c r="K18" i="1"/>
  <c r="L18" i="1" s="1"/>
  <c r="M18" i="1" s="1"/>
  <c r="K17" i="1"/>
  <c r="L17" i="1" s="1"/>
  <c r="M17" i="1" s="1"/>
  <c r="K10" i="1"/>
  <c r="K9" i="1"/>
  <c r="K8" i="1"/>
  <c r="L8" i="1" s="1"/>
  <c r="M8" i="1" s="1"/>
  <c r="K7" i="1"/>
  <c r="L7" i="1" s="1"/>
  <c r="M7" i="1" s="1"/>
  <c r="K6" i="1"/>
  <c r="K5" i="1"/>
  <c r="K3" i="1"/>
  <c r="L3" i="1" s="1"/>
  <c r="M3" i="1" s="1"/>
  <c r="V17" i="1" l="1"/>
  <c r="P17" i="1"/>
  <c r="P19" i="1"/>
  <c r="V19" i="1"/>
  <c r="P3" i="1"/>
  <c r="V3" i="1"/>
  <c r="V23" i="1"/>
  <c r="P23" i="1"/>
  <c r="V7" i="1"/>
  <c r="P7" i="1"/>
  <c r="V25" i="1"/>
  <c r="P25" i="1"/>
  <c r="P9" i="1"/>
  <c r="V9" i="1"/>
  <c r="P21" i="1"/>
  <c r="V21" i="1"/>
  <c r="V5" i="1"/>
  <c r="P5" i="1"/>
  <c r="P27" i="1"/>
  <c r="V27" i="1"/>
  <c r="P8" i="1"/>
  <c r="V8" i="1"/>
  <c r="P18" i="1"/>
  <c r="V18" i="1"/>
  <c r="P22" i="1"/>
  <c r="V22" i="1"/>
  <c r="P26" i="1"/>
  <c r="V26" i="1"/>
  <c r="P6" i="1"/>
  <c r="P10" i="1"/>
  <c r="P20" i="1"/>
  <c r="P24" i="1"/>
  <c r="P28" i="1"/>
</calcChain>
</file>

<file path=xl/sharedStrings.xml><?xml version="1.0" encoding="utf-8"?>
<sst xmlns="http://schemas.openxmlformats.org/spreadsheetml/2006/main" count="320" uniqueCount="154">
  <si>
    <t>Chassis</t>
  </si>
  <si>
    <t>YR</t>
  </si>
  <si>
    <t>CG</t>
  </si>
  <si>
    <t>Model Grade</t>
  </si>
  <si>
    <t>Color</t>
  </si>
  <si>
    <t>Trn</t>
  </si>
  <si>
    <t>Mileage</t>
  </si>
  <si>
    <t>CC</t>
  </si>
  <si>
    <t> Offers </t>
  </si>
  <si>
    <t>Approved</t>
  </si>
  <si>
    <t>SIV</t>
  </si>
  <si>
    <t>SF</t>
  </si>
  <si>
    <t>BE</t>
  </si>
  <si>
    <t>Remark</t>
  </si>
  <si>
    <t>ZRE142-9114853</t>
  </si>
  <si>
    <t>COROLLA FIELDER 1.8S</t>
  </si>
  <si>
    <t>WHITE</t>
  </si>
  <si>
    <t>Auto</t>
  </si>
  <si>
    <t>115369K</t>
  </si>
  <si>
    <t>ok</t>
  </si>
  <si>
    <t>move at sf</t>
  </si>
  <si>
    <t>DEJFS-116276</t>
  </si>
  <si>
    <t>DEMIO 13 SKYACTIVE</t>
  </si>
  <si>
    <t>PEARL</t>
  </si>
  <si>
    <t>97950K</t>
  </si>
  <si>
    <t>AJ Motors ltd T/a Good Buy Motors - 864655</t>
  </si>
  <si>
    <t>CW4W-5402808</t>
  </si>
  <si>
    <t>OUTLANDER 20MS</t>
  </si>
  <si>
    <t>GRAY</t>
  </si>
  <si>
    <t>120035K</t>
  </si>
  <si>
    <t>CW6W-5200398</t>
  </si>
  <si>
    <t>OUTLANDER 30G</t>
  </si>
  <si>
    <t>102643K</t>
  </si>
  <si>
    <t>Y12-166990</t>
  </si>
  <si>
    <t>WINGROAD 15M V LIMITED</t>
  </si>
  <si>
    <t>BLACK</t>
  </si>
  <si>
    <t>100374K</t>
  </si>
  <si>
    <t>GH5FS-103955</t>
  </si>
  <si>
    <t>ATENZA 25S</t>
  </si>
  <si>
    <t>118659K</t>
  </si>
  <si>
    <t>J10-012012</t>
  </si>
  <si>
    <t>DUALIS 20G</t>
  </si>
  <si>
    <t>ORANGE</t>
  </si>
  <si>
    <t>83918K</t>
  </si>
  <si>
    <t>RE3-1102262</t>
  </si>
  <si>
    <t>CR-V ZL HDD NAVI STYLE</t>
  </si>
  <si>
    <t>SILVER</t>
  </si>
  <si>
    <t>127369K</t>
  </si>
  <si>
    <t>BP5-143749</t>
  </si>
  <si>
    <t>LEGACY TOURING WAGON 2.0GT </t>
  </si>
  <si>
    <t>85479K</t>
  </si>
  <si>
    <t>ZRE142-9121901</t>
  </si>
  <si>
    <t>COROLLA FIELDER 1.8S Navi TV</t>
  </si>
  <si>
    <t>80457K</t>
  </si>
  <si>
    <t>CKV36-405610</t>
  </si>
  <si>
    <t>SKYLINE 370GT TYPE S</t>
  </si>
  <si>
    <t>PEARL WHITE</t>
  </si>
  <si>
    <t>152483K</t>
  </si>
  <si>
    <t>ZRE142-9100653</t>
  </si>
  <si>
    <t>COROLLA FIELDER 1.8S Aero Tourer</t>
  </si>
  <si>
    <t>94952K</t>
  </si>
  <si>
    <t>CW5W-0103470</t>
  </si>
  <si>
    <t>OUTLANDER M Style Edition</t>
  </si>
  <si>
    <t>127973K</t>
  </si>
  <si>
    <t>CW5W-5108592</t>
  </si>
  <si>
    <t>OUTLANDER G</t>
  </si>
  <si>
    <t>BEIGE</t>
  </si>
  <si>
    <t>133272K</t>
  </si>
  <si>
    <t>VM20-050872</t>
  </si>
  <si>
    <t>NV200 DX </t>
  </si>
  <si>
    <t>135662K</t>
  </si>
  <si>
    <t>CW5W-5205294</t>
  </si>
  <si>
    <t>OUTLANDER MS </t>
  </si>
  <si>
    <t>DARKGREEN</t>
  </si>
  <si>
    <t>97833K</t>
  </si>
  <si>
    <t>AVV50-1017491</t>
  </si>
  <si>
    <t>CAMRY HYBRID G Package</t>
  </si>
  <si>
    <t>105991K</t>
  </si>
  <si>
    <t>KE2FW-109294</t>
  </si>
  <si>
    <t>CX-5 XD</t>
  </si>
  <si>
    <t>117895K</t>
  </si>
  <si>
    <t>AZE156-1019028</t>
  </si>
  <si>
    <t>BLADE Blade</t>
  </si>
  <si>
    <t>143368K</t>
  </si>
  <si>
    <t>NT31-010363</t>
  </si>
  <si>
    <t>X-TRAIL 20X</t>
  </si>
  <si>
    <t>6spd</t>
  </si>
  <si>
    <t>135044K</t>
  </si>
  <si>
    <t>CONVERTED VC</t>
  </si>
  <si>
    <t>GST</t>
  </si>
  <si>
    <t>CIF NZD</t>
  </si>
  <si>
    <t>Vehicle Imports Limited - Manukau 320990  - NZ SPLIT 2 65,000-1,250</t>
  </si>
  <si>
    <t>Vehicle Imports Limited - Gisborne 841606   NZ SPLIT 2 65,000-1,250</t>
  </si>
  <si>
    <t>FOB PRICE NZD</t>
  </si>
  <si>
    <t>DT</t>
  </si>
  <si>
    <t>VEHICLE COST</t>
  </si>
  <si>
    <t>NZD</t>
  </si>
  <si>
    <t>OFS</t>
  </si>
  <si>
    <t>FOB  PRICE</t>
  </si>
  <si>
    <t>FOB PRICE JPY</t>
  </si>
  <si>
    <t>FOB FEE</t>
  </si>
  <si>
    <t xml:space="preserve"> + (-)</t>
  </si>
  <si>
    <t>Year</t>
  </si>
  <si>
    <t>Make/Model</t>
  </si>
  <si>
    <t>IBC Book</t>
  </si>
  <si>
    <t>Origin</t>
  </si>
  <si>
    <t>Purchaser</t>
  </si>
  <si>
    <t>Sold Thru</t>
  </si>
  <si>
    <t>Price</t>
  </si>
  <si>
    <t>Total FOB</t>
  </si>
  <si>
    <t>OFS Fee</t>
  </si>
  <si>
    <t xml:space="preserve"> Pending (days)</t>
  </si>
  <si>
    <t>Date Confirmed</t>
  </si>
  <si>
    <t>Date OK Booked</t>
  </si>
  <si>
    <t>Date PymtCom</t>
  </si>
  <si>
    <t>Ltst D/SPMT</t>
  </si>
  <si>
    <t>D. Free</t>
  </si>
  <si>
    <t>IDF</t>
  </si>
  <si>
    <t>RWI</t>
  </si>
  <si>
    <t>OMIC</t>
  </si>
  <si>
    <t>Imp. Appr. Aussie</t>
  </si>
  <si>
    <t>OK Book Status</t>
  </si>
  <si>
    <t>TOYOTA, CAMRY</t>
  </si>
  <si>
    <t>No</t>
  </si>
  <si>
    <t>IBC Japan</t>
  </si>
  <si>
    <t>Benson Tiu</t>
  </si>
  <si>
    <t>IBC</t>
  </si>
  <si>
    <t>TOYOTA, BLADE</t>
  </si>
  <si>
    <t>John Paul Digamo</t>
  </si>
  <si>
    <t>Not OK Book</t>
  </si>
  <si>
    <t>SUBARU, LEGACY TOURING WAGON</t>
  </si>
  <si>
    <t>ATNZ Buyer</t>
  </si>
  <si>
    <t>NISSAN, SKYLINE</t>
  </si>
  <si>
    <t>Tomohiro Ura</t>
  </si>
  <si>
    <t xml:space="preserve">MITSUBISHI , OUTLANDER </t>
  </si>
  <si>
    <t>CW5W-0024641</t>
  </si>
  <si>
    <t>Yes</t>
  </si>
  <si>
    <t>Akira Nakamura</t>
  </si>
  <si>
    <t>OK Book</t>
  </si>
  <si>
    <t>MITSUBISHI, OUTLANDER</t>
  </si>
  <si>
    <t>Glenn Keatley</t>
  </si>
  <si>
    <t>Jojo Hemi</t>
  </si>
  <si>
    <t>Kenji Ichimori</t>
  </si>
  <si>
    <t>MITSUBISHI, GALANT FORTIS</t>
  </si>
  <si>
    <t>CY4A-0110213</t>
  </si>
  <si>
    <t>Ryuuya Murata</t>
  </si>
  <si>
    <t>MAZDA, CX-5</t>
  </si>
  <si>
    <t>NISSAN, X-TRAIL</t>
  </si>
  <si>
    <t>Robert Stone</t>
  </si>
  <si>
    <t>NISSAN, NV200</t>
  </si>
  <si>
    <t>Yoshimasa Doi</t>
  </si>
  <si>
    <t>TOYOTA, COROLLA FIELDER</t>
  </si>
  <si>
    <t>Wilbert Rama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</si>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</sst>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1" fillId="6" borderId="0" xfId="0" applyFont="1" applyFill="1" applyAlignment="1">
      <alignment horizontal="center" vertical="center"/>
    </xf>
    <xf numFmtId="165" fontId="2" fillId="6" borderId="1" xfId="1" applyFont="1" applyFill="1" applyBorder="1" applyAlignment="1">
      <alignment horizontal="center" vertical="center"/>
    </xf>
    <xf numFmtId="165" fontId="3" fillId="6" borderId="1" xfId="1" applyFont="1" applyFill="1" applyBorder="1" applyAlignment="1">
      <alignment horizontal="center" vertical="center"/>
    </xf>
    <xf numFmtId="165" fontId="6" fillId="6" borderId="1" xfId="1" applyFont="1" applyFill="1" applyBorder="1" applyAlignment="1">
      <alignment horizontal="center" vertical="center"/>
    </xf>
    <xf numFmtId="165" fontId="3" fillId="6" borderId="0" xfId="1" applyFont="1" applyFill="1" applyAlignment="1">
      <alignment horizontal="center" vertical="center"/>
    </xf>
    <xf numFmtId="165" fontId="2" fillId="6" borderId="1" xfId="1" applyFont="1" applyFill="1" applyBorder="1" applyAlignment="1">
      <alignment vertical="center"/>
    </xf>
    <xf numFmtId="165" fontId="1" fillId="6" borderId="0" xfId="1" applyFont="1" applyFill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 vertical="center"/>
    </xf>
    <xf numFmtId="165" fontId="6" fillId="6" borderId="1" xfId="1" applyNumberFormat="1" applyFont="1" applyFill="1" applyBorder="1" applyAlignment="1">
      <alignment horizontal="center" vertical="center"/>
    </xf>
    <xf numFmtId="165" fontId="3" fillId="6" borderId="0" xfId="1" applyNumberFormat="1" applyFont="1" applyFill="1" applyAlignment="1">
      <alignment horizontal="center" vertical="center"/>
    </xf>
    <xf numFmtId="165" fontId="2" fillId="6" borderId="1" xfId="1" applyNumberFormat="1" applyFont="1" applyFill="1" applyBorder="1" applyAlignment="1">
      <alignment vertical="center"/>
    </xf>
    <xf numFmtId="165" fontId="1" fillId="6" borderId="0" xfId="1" applyNumberFormat="1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5" fontId="9" fillId="6" borderId="1" xfId="1" applyFont="1" applyFill="1" applyBorder="1" applyAlignment="1">
      <alignment horizontal="center" vertical="center"/>
    </xf>
    <xf numFmtId="165" fontId="9" fillId="6" borderId="1" xfId="1" applyNumberFormat="1" applyFont="1" applyFill="1" applyBorder="1" applyAlignment="1">
      <alignment horizontal="center" vertical="center"/>
    </xf>
    <xf numFmtId="165" fontId="2" fillId="7" borderId="1" xfId="1" applyNumberFormat="1" applyFont="1" applyFill="1" applyBorder="1" applyAlignment="1">
      <alignment horizontal="center" vertical="center"/>
    </xf>
    <xf numFmtId="166" fontId="1" fillId="2" borderId="1" xfId="1" applyNumberFormat="1" applyFont="1" applyFill="1" applyBorder="1" applyAlignment="1">
      <alignment vertical="center"/>
    </xf>
    <xf numFmtId="166" fontId="2" fillId="0" borderId="1" xfId="1" applyNumberFormat="1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6" fontId="0" fillId="4" borderId="1" xfId="1" applyNumberFormat="1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166" fontId="1" fillId="4" borderId="1" xfId="1" applyNumberFormat="1" applyFont="1" applyFill="1" applyBorder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6" fontId="2" fillId="2" borderId="1" xfId="1" applyNumberFormat="1" applyFont="1" applyFill="1" applyBorder="1" applyAlignment="1">
      <alignment vertical="center"/>
    </xf>
    <xf numFmtId="166" fontId="5" fillId="0" borderId="1" xfId="1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9" fillId="5" borderId="1" xfId="1" applyNumberFormat="1" applyFont="1" applyFill="1" applyBorder="1" applyAlignment="1">
      <alignment horizontal="center" vertical="center"/>
    </xf>
    <xf numFmtId="166" fontId="2" fillId="5" borderId="1" xfId="1" applyNumberFormat="1" applyFont="1" applyFill="1" applyBorder="1" applyAlignment="1">
      <alignment horizontal="center" vertical="center"/>
    </xf>
    <xf numFmtId="166" fontId="3" fillId="5" borderId="1" xfId="1" applyNumberFormat="1" applyFont="1" applyFill="1" applyBorder="1" applyAlignment="1">
      <alignment horizontal="center" vertical="center"/>
    </xf>
    <xf numFmtId="166" fontId="6" fillId="5" borderId="1" xfId="1" applyNumberFormat="1" applyFont="1" applyFill="1" applyBorder="1" applyAlignment="1">
      <alignment horizontal="center" vertical="center"/>
    </xf>
    <xf numFmtId="166" fontId="3" fillId="5" borderId="0" xfId="1" applyNumberFormat="1" applyFont="1" applyFill="1" applyAlignment="1">
      <alignment horizontal="center" vertical="center"/>
    </xf>
    <xf numFmtId="166" fontId="2" fillId="5" borderId="1" xfId="1" applyNumberFormat="1" applyFont="1" applyFill="1" applyBorder="1" applyAlignment="1">
      <alignment vertical="center"/>
    </xf>
    <xf numFmtId="166" fontId="1" fillId="5" borderId="0" xfId="1" applyNumberFormat="1" applyFont="1" applyFill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22" fontId="0" fillId="0" borderId="0" xfId="0" applyNumberFormat="1"/>
    <xf numFmtId="14" fontId="0" fillId="0" borderId="0" xfId="0" applyNumberForma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workbookViewId="0">
      <selection activeCell="P3" sqref="P3"/>
    </sheetView>
  </sheetViews>
  <sheetFormatPr defaultRowHeight="15" x14ac:dyDescent="0.25"/>
  <cols>
    <col min="1" max="1" width="15" style="1" bestFit="1" customWidth="1"/>
    <col min="2" max="2" width="5" style="1" hidden="1" customWidth="1"/>
    <col min="3" max="3" width="3.42578125" style="1" hidden="1" customWidth="1"/>
    <col min="4" max="4" width="25.28515625" style="1" hidden="1" customWidth="1"/>
    <col min="5" max="5" width="9" style="1" hidden="1" customWidth="1"/>
    <col min="6" max="6" width="4.85546875" style="1" hidden="1" customWidth="1"/>
    <col min="7" max="7" width="8.28515625" style="1" hidden="1" customWidth="1"/>
    <col min="8" max="8" width="5" style="1" hidden="1" customWidth="1"/>
    <col min="9" max="9" width="10.85546875" style="19" bestFit="1" customWidth="1"/>
    <col min="10" max="10" width="10.85546875" style="25" customWidth="1"/>
    <col min="11" max="11" width="10.85546875" style="31" customWidth="1"/>
    <col min="12" max="12" width="13.85546875" style="37" bestFit="1" customWidth="1"/>
    <col min="13" max="14" width="13.7109375" style="37" customWidth="1"/>
    <col min="15" max="15" width="12.140625" style="37" customWidth="1"/>
    <col min="16" max="16" width="13.7109375" style="62" customWidth="1"/>
    <col min="17" max="17" width="9.7109375" style="1" bestFit="1" customWidth="1"/>
    <col min="18" max="18" width="11.5703125" style="50" bestFit="1" customWidth="1"/>
    <col min="19" max="19" width="11.5703125" style="51" bestFit="1" customWidth="1"/>
    <col min="20" max="20" width="11" style="51" bestFit="1" customWidth="1"/>
    <col min="21" max="21" width="9.140625" style="1"/>
    <col min="22" max="22" width="11.5703125" style="1" bestFit="1" customWidth="1"/>
    <col min="23" max="23" width="21.85546875" style="1" hidden="1" customWidth="1"/>
    <col min="24" max="24" width="14.140625" style="1" hidden="1" customWidth="1"/>
    <col min="25" max="25" width="0" style="1" hidden="1" customWidth="1"/>
    <col min="26" max="16384" width="9.140625" style="1"/>
  </cols>
  <sheetData>
    <row r="1" spans="1:25" ht="12.75" x14ac:dyDescent="0.25">
      <c r="A1" s="14" t="s">
        <v>91</v>
      </c>
      <c r="B1" s="14"/>
      <c r="C1" s="14"/>
      <c r="D1" s="14"/>
      <c r="E1" s="14"/>
      <c r="F1" s="14"/>
      <c r="G1" s="14"/>
      <c r="H1" s="14"/>
      <c r="I1" s="15" t="s">
        <v>96</v>
      </c>
      <c r="J1" s="38" t="s">
        <v>89</v>
      </c>
      <c r="K1" s="39" t="s">
        <v>90</v>
      </c>
      <c r="L1" s="40" t="s">
        <v>93</v>
      </c>
      <c r="M1" s="40" t="s">
        <v>99</v>
      </c>
      <c r="N1" s="40" t="s">
        <v>100</v>
      </c>
      <c r="O1" s="40" t="s">
        <v>94</v>
      </c>
      <c r="P1" s="56" t="s">
        <v>95</v>
      </c>
      <c r="Q1" s="14"/>
      <c r="R1" s="42"/>
      <c r="S1" s="42"/>
      <c r="T1" s="42"/>
      <c r="U1" s="14"/>
      <c r="V1" s="14"/>
      <c r="W1" s="14"/>
      <c r="X1" s="1" t="s">
        <v>88</v>
      </c>
    </row>
    <row r="2" spans="1:2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16" t="s">
        <v>8</v>
      </c>
      <c r="J2" s="20"/>
      <c r="K2" s="26"/>
      <c r="L2" s="41">
        <v>1250</v>
      </c>
      <c r="M2" s="32">
        <v>71.53</v>
      </c>
      <c r="N2" s="32"/>
      <c r="O2" s="32"/>
      <c r="P2" s="57"/>
      <c r="Q2" s="2" t="s">
        <v>9</v>
      </c>
      <c r="R2" s="43" t="s">
        <v>10</v>
      </c>
      <c r="S2" s="44" t="s">
        <v>11</v>
      </c>
      <c r="T2" s="44" t="s">
        <v>12</v>
      </c>
      <c r="U2" s="3" t="s">
        <v>153</v>
      </c>
      <c r="V2" s="54" t="s">
        <v>101</v>
      </c>
      <c r="W2" s="3" t="s">
        <v>13</v>
      </c>
    </row>
    <row r="3" spans="1:25" x14ac:dyDescent="0.25">
      <c r="A3" s="4" t="s">
        <v>14</v>
      </c>
      <c r="B3" s="5">
        <v>10.8</v>
      </c>
      <c r="C3" s="5">
        <v>4</v>
      </c>
      <c r="D3" s="5" t="s">
        <v>15</v>
      </c>
      <c r="E3" s="5" t="s">
        <v>16</v>
      </c>
      <c r="F3" s="5" t="s">
        <v>17</v>
      </c>
      <c r="G3" s="5" t="s">
        <v>18</v>
      </c>
      <c r="H3" s="5">
        <v>1800</v>
      </c>
      <c r="I3" s="63">
        <v>4900</v>
      </c>
      <c r="J3" s="21">
        <v>1.1499999999999999</v>
      </c>
      <c r="K3" s="27">
        <f>+I3/J3</f>
        <v>4260.8695652173919</v>
      </c>
      <c r="L3" s="33">
        <f>+K3-$L$2</f>
        <v>3010.8695652173919</v>
      </c>
      <c r="M3" s="33">
        <f>+L3*$M$2</f>
        <v>215367.50000000006</v>
      </c>
      <c r="N3" s="33">
        <v>65000</v>
      </c>
      <c r="O3" s="33"/>
      <c r="P3" s="58">
        <f>+M3-N3-O3</f>
        <v>150367.50000000006</v>
      </c>
      <c r="Q3" s="5" t="s">
        <v>19</v>
      </c>
      <c r="R3" s="45">
        <v>319000</v>
      </c>
      <c r="S3" s="46">
        <v>215000</v>
      </c>
      <c r="T3" s="44">
        <v>374000</v>
      </c>
      <c r="U3" s="3">
        <v>167</v>
      </c>
      <c r="V3" s="55">
        <f>+M3-S3</f>
        <v>367.50000000005821</v>
      </c>
      <c r="W3" s="3" t="s">
        <v>20</v>
      </c>
    </row>
    <row r="4" spans="1:25" hidden="1" x14ac:dyDescent="0.25">
      <c r="A4" s="6" t="s">
        <v>21</v>
      </c>
      <c r="B4" s="7">
        <v>11.1</v>
      </c>
      <c r="C4" s="7">
        <v>4</v>
      </c>
      <c r="D4" s="7" t="s">
        <v>22</v>
      </c>
      <c r="E4" s="7" t="s">
        <v>23</v>
      </c>
      <c r="F4" s="7" t="s">
        <v>17</v>
      </c>
      <c r="G4" s="7" t="s">
        <v>24</v>
      </c>
      <c r="H4" s="7">
        <v>1300</v>
      </c>
      <c r="I4" s="64">
        <v>5000</v>
      </c>
      <c r="J4" s="22"/>
      <c r="K4" s="28"/>
      <c r="L4" s="34"/>
      <c r="M4" s="34"/>
      <c r="N4" s="34"/>
      <c r="O4" s="34"/>
      <c r="P4" s="59"/>
      <c r="Q4" s="7" t="s">
        <v>19</v>
      </c>
      <c r="R4" s="47"/>
      <c r="S4" s="48"/>
      <c r="T4" s="49"/>
      <c r="U4" s="8"/>
      <c r="V4" s="8"/>
      <c r="W4" s="9" t="s">
        <v>25</v>
      </c>
    </row>
    <row r="5" spans="1:25" x14ac:dyDescent="0.25">
      <c r="A5" s="4" t="s">
        <v>26</v>
      </c>
      <c r="B5" s="5">
        <v>10.7</v>
      </c>
      <c r="C5" s="5">
        <v>4</v>
      </c>
      <c r="D5" s="5" t="s">
        <v>27</v>
      </c>
      <c r="E5" s="5" t="s">
        <v>28</v>
      </c>
      <c r="F5" s="5" t="s">
        <v>17</v>
      </c>
      <c r="G5" s="5" t="s">
        <v>29</v>
      </c>
      <c r="H5" s="5">
        <v>2000</v>
      </c>
      <c r="I5" s="63">
        <v>6000</v>
      </c>
      <c r="J5" s="21">
        <v>1.1499999999999999</v>
      </c>
      <c r="K5" s="27">
        <f t="shared" ref="K5:K10" si="0">+I5/J5</f>
        <v>5217.3913043478269</v>
      </c>
      <c r="L5" s="33">
        <f t="shared" ref="L5:L10" si="1">+K5-$L$2</f>
        <v>3967.3913043478269</v>
      </c>
      <c r="M5" s="33">
        <f t="shared" ref="M5:M10" si="2">+L5*$M$2</f>
        <v>283787.50000000006</v>
      </c>
      <c r="N5" s="33">
        <v>65000</v>
      </c>
      <c r="O5" s="33"/>
      <c r="P5" s="58">
        <f t="shared" ref="P5:P10" si="3">+M5-N5-O5</f>
        <v>218787.50000000006</v>
      </c>
      <c r="Q5" s="5" t="s">
        <v>19</v>
      </c>
      <c r="R5" s="45">
        <v>643000</v>
      </c>
      <c r="S5" s="46">
        <v>365000</v>
      </c>
      <c r="T5" s="44">
        <v>689000</v>
      </c>
      <c r="U5" s="3">
        <v>474</v>
      </c>
      <c r="V5" s="55">
        <f t="shared" ref="V5:V10" si="4">+M5-S5</f>
        <v>-81212.499999999942</v>
      </c>
      <c r="W5" s="3" t="s">
        <v>20</v>
      </c>
      <c r="Y5" s="1" t="s">
        <v>98</v>
      </c>
    </row>
    <row r="6" spans="1:25" x14ac:dyDescent="0.25">
      <c r="A6" s="4" t="s">
        <v>30</v>
      </c>
      <c r="B6" s="5">
        <v>8.1</v>
      </c>
      <c r="C6" s="5">
        <v>4</v>
      </c>
      <c r="D6" s="5" t="s">
        <v>31</v>
      </c>
      <c r="E6" s="5" t="s">
        <v>23</v>
      </c>
      <c r="F6" s="5" t="s">
        <v>17</v>
      </c>
      <c r="G6" s="5" t="s">
        <v>32</v>
      </c>
      <c r="H6" s="5">
        <v>3000</v>
      </c>
      <c r="I6" s="63">
        <v>6800</v>
      </c>
      <c r="J6" s="21">
        <v>1.1499999999999999</v>
      </c>
      <c r="K6" s="27">
        <f t="shared" si="0"/>
        <v>5913.04347826087</v>
      </c>
      <c r="L6" s="33">
        <f t="shared" si="1"/>
        <v>4663.04347826087</v>
      </c>
      <c r="M6" s="33">
        <f t="shared" si="2"/>
        <v>333547.50000000006</v>
      </c>
      <c r="N6" s="33">
        <v>65000</v>
      </c>
      <c r="O6" s="33"/>
      <c r="P6" s="58">
        <f t="shared" si="3"/>
        <v>268547.50000000006</v>
      </c>
      <c r="Q6" s="5" t="s">
        <v>19</v>
      </c>
      <c r="R6" s="45">
        <v>610000</v>
      </c>
      <c r="S6" s="46">
        <v>465000</v>
      </c>
      <c r="T6" s="44">
        <v>666000</v>
      </c>
      <c r="U6" s="3">
        <v>230</v>
      </c>
      <c r="V6" s="55">
        <f t="shared" si="4"/>
        <v>-131452.49999999994</v>
      </c>
      <c r="W6" s="3" t="s">
        <v>20</v>
      </c>
      <c r="Y6" s="1" t="s">
        <v>97</v>
      </c>
    </row>
    <row r="7" spans="1:25" x14ac:dyDescent="0.25">
      <c r="A7" s="4" t="s">
        <v>33</v>
      </c>
      <c r="B7" s="5">
        <v>13.1</v>
      </c>
      <c r="C7" s="5">
        <v>4</v>
      </c>
      <c r="D7" s="5" t="s">
        <v>34</v>
      </c>
      <c r="E7" s="5" t="s">
        <v>35</v>
      </c>
      <c r="F7" s="5" t="s">
        <v>17</v>
      </c>
      <c r="G7" s="5" t="s">
        <v>36</v>
      </c>
      <c r="H7" s="5">
        <v>1500</v>
      </c>
      <c r="I7" s="63">
        <v>5400</v>
      </c>
      <c r="J7" s="21">
        <v>1.1499999999999999</v>
      </c>
      <c r="K7" s="27">
        <f t="shared" si="0"/>
        <v>4695.652173913044</v>
      </c>
      <c r="L7" s="33">
        <f t="shared" si="1"/>
        <v>3445.652173913044</v>
      </c>
      <c r="M7" s="33">
        <f t="shared" si="2"/>
        <v>246467.50000000003</v>
      </c>
      <c r="N7" s="33">
        <v>65000</v>
      </c>
      <c r="O7" s="33"/>
      <c r="P7" s="58">
        <f t="shared" si="3"/>
        <v>181467.50000000003</v>
      </c>
      <c r="Q7" s="5" t="s">
        <v>19</v>
      </c>
      <c r="R7" s="45">
        <v>304000</v>
      </c>
      <c r="S7" s="46">
        <v>305000</v>
      </c>
      <c r="T7" s="44">
        <v>357000</v>
      </c>
      <c r="U7" s="3">
        <v>106</v>
      </c>
      <c r="V7" s="55">
        <f t="shared" si="4"/>
        <v>-58532.499999999971</v>
      </c>
      <c r="W7" s="3" t="s">
        <v>20</v>
      </c>
    </row>
    <row r="8" spans="1:25" x14ac:dyDescent="0.25">
      <c r="A8" s="4" t="s">
        <v>37</v>
      </c>
      <c r="B8" s="5">
        <v>8.11</v>
      </c>
      <c r="C8" s="5">
        <v>4</v>
      </c>
      <c r="D8" s="5" t="s">
        <v>38</v>
      </c>
      <c r="E8" s="5" t="s">
        <v>23</v>
      </c>
      <c r="F8" s="5" t="s">
        <v>17</v>
      </c>
      <c r="G8" s="5" t="s">
        <v>39</v>
      </c>
      <c r="H8" s="5">
        <v>2500</v>
      </c>
      <c r="I8" s="63">
        <v>5800</v>
      </c>
      <c r="J8" s="21">
        <v>1.1499999999999999</v>
      </c>
      <c r="K8" s="27">
        <f t="shared" si="0"/>
        <v>5043.4782608695659</v>
      </c>
      <c r="L8" s="33">
        <f t="shared" si="1"/>
        <v>3793.4782608695659</v>
      </c>
      <c r="M8" s="33">
        <f t="shared" si="2"/>
        <v>271347.50000000006</v>
      </c>
      <c r="N8" s="33">
        <v>65000</v>
      </c>
      <c r="O8" s="33"/>
      <c r="P8" s="58">
        <f t="shared" si="3"/>
        <v>206347.50000000006</v>
      </c>
      <c r="Q8" s="5" t="s">
        <v>19</v>
      </c>
      <c r="R8" s="45">
        <v>449000</v>
      </c>
      <c r="S8" s="46">
        <v>285000</v>
      </c>
      <c r="T8" s="44">
        <v>498000</v>
      </c>
      <c r="U8" s="3">
        <v>197</v>
      </c>
      <c r="V8" s="55">
        <f t="shared" si="4"/>
        <v>-13652.499999999942</v>
      </c>
      <c r="W8" s="3" t="s">
        <v>20</v>
      </c>
    </row>
    <row r="9" spans="1:25" x14ac:dyDescent="0.25">
      <c r="A9" s="4" t="s">
        <v>40</v>
      </c>
      <c r="B9" s="5">
        <v>7.5</v>
      </c>
      <c r="C9" s="5">
        <v>4</v>
      </c>
      <c r="D9" s="5" t="s">
        <v>41</v>
      </c>
      <c r="E9" s="5" t="s">
        <v>42</v>
      </c>
      <c r="F9" s="5" t="s">
        <v>17</v>
      </c>
      <c r="G9" s="5" t="s">
        <v>43</v>
      </c>
      <c r="H9" s="5">
        <v>2000</v>
      </c>
      <c r="I9" s="63">
        <v>6000</v>
      </c>
      <c r="J9" s="21">
        <v>1.1499999999999999</v>
      </c>
      <c r="K9" s="27">
        <f t="shared" si="0"/>
        <v>5217.3913043478269</v>
      </c>
      <c r="L9" s="33">
        <f t="shared" si="1"/>
        <v>3967.3913043478269</v>
      </c>
      <c r="M9" s="33">
        <f t="shared" si="2"/>
        <v>283787.50000000006</v>
      </c>
      <c r="N9" s="33">
        <v>65000</v>
      </c>
      <c r="O9" s="33"/>
      <c r="P9" s="58">
        <f t="shared" si="3"/>
        <v>218787.50000000006</v>
      </c>
      <c r="Q9" s="5" t="s">
        <v>19</v>
      </c>
      <c r="R9" s="45">
        <v>361000</v>
      </c>
      <c r="S9" s="46">
        <v>345000</v>
      </c>
      <c r="T9" s="44">
        <v>418000</v>
      </c>
      <c r="U9" s="3">
        <v>92</v>
      </c>
      <c r="V9" s="55">
        <f t="shared" si="4"/>
        <v>-61212.499999999942</v>
      </c>
      <c r="W9" s="3" t="s">
        <v>20</v>
      </c>
    </row>
    <row r="10" spans="1:25" x14ac:dyDescent="0.25">
      <c r="A10" s="4" t="s">
        <v>44</v>
      </c>
      <c r="B10" s="5">
        <v>8.6</v>
      </c>
      <c r="C10" s="5">
        <v>4</v>
      </c>
      <c r="D10" s="5" t="s">
        <v>45</v>
      </c>
      <c r="E10" s="5" t="s">
        <v>46</v>
      </c>
      <c r="F10" s="5" t="s">
        <v>17</v>
      </c>
      <c r="G10" s="5" t="s">
        <v>47</v>
      </c>
      <c r="H10" s="5">
        <v>2400</v>
      </c>
      <c r="I10" s="63">
        <v>6500</v>
      </c>
      <c r="J10" s="21">
        <v>1.1499999999999999</v>
      </c>
      <c r="K10" s="27">
        <f t="shared" si="0"/>
        <v>5652.1739130434789</v>
      </c>
      <c r="L10" s="33">
        <f t="shared" si="1"/>
        <v>4402.1739130434789</v>
      </c>
      <c r="M10" s="33">
        <f t="shared" si="2"/>
        <v>314887.50000000006</v>
      </c>
      <c r="N10" s="33">
        <v>65000</v>
      </c>
      <c r="O10" s="33"/>
      <c r="P10" s="58">
        <f t="shared" si="3"/>
        <v>249887.50000000006</v>
      </c>
      <c r="Q10" s="5" t="s">
        <v>19</v>
      </c>
      <c r="R10" s="45">
        <v>391000</v>
      </c>
      <c r="S10" s="46">
        <v>315000</v>
      </c>
      <c r="T10" s="44">
        <v>444000</v>
      </c>
      <c r="U10" s="3">
        <v>111</v>
      </c>
      <c r="V10" s="55">
        <f t="shared" si="4"/>
        <v>-112.49999999994179</v>
      </c>
      <c r="W10" s="3" t="s">
        <v>20</v>
      </c>
    </row>
    <row r="11" spans="1:25" x14ac:dyDescent="0.25">
      <c r="A11" s="10"/>
      <c r="B11" s="11"/>
      <c r="C11" s="11"/>
      <c r="D11" s="11"/>
      <c r="E11" s="11"/>
      <c r="F11" s="11"/>
      <c r="G11" s="11"/>
      <c r="H11" s="11"/>
      <c r="I11" s="17"/>
      <c r="J11" s="23"/>
      <c r="K11" s="29"/>
      <c r="L11" s="35"/>
      <c r="M11" s="35"/>
      <c r="N11" s="35"/>
      <c r="O11" s="35"/>
      <c r="P11" s="60"/>
      <c r="Q11" s="11"/>
    </row>
    <row r="14" spans="1:25" ht="12.75" x14ac:dyDescent="0.25">
      <c r="A14" s="14"/>
      <c r="B14" s="14"/>
      <c r="C14" s="14"/>
      <c r="D14" s="14"/>
      <c r="E14" s="14"/>
      <c r="F14" s="14"/>
      <c r="G14" s="14"/>
      <c r="H14" s="14"/>
      <c r="I14" s="15" t="s">
        <v>96</v>
      </c>
      <c r="J14" s="38" t="s">
        <v>89</v>
      </c>
      <c r="K14" s="39" t="s">
        <v>90</v>
      </c>
      <c r="L14" s="40" t="s">
        <v>93</v>
      </c>
      <c r="M14" s="40" t="s">
        <v>99</v>
      </c>
      <c r="N14" s="40" t="s">
        <v>100</v>
      </c>
      <c r="O14" s="40" t="s">
        <v>94</v>
      </c>
      <c r="P14" s="56" t="s">
        <v>95</v>
      </c>
      <c r="Q14" s="14"/>
      <c r="R14" s="42"/>
      <c r="S14" s="42"/>
      <c r="T14" s="42"/>
      <c r="U14" s="14"/>
      <c r="V14" s="14"/>
      <c r="W14" s="14"/>
      <c r="X14" s="1" t="s">
        <v>88</v>
      </c>
    </row>
    <row r="15" spans="1:25" x14ac:dyDescent="0.25">
      <c r="A15" s="13" t="s">
        <v>92</v>
      </c>
      <c r="B15" s="13"/>
      <c r="C15" s="13"/>
      <c r="D15" s="13"/>
      <c r="E15" s="13"/>
      <c r="F15" s="13"/>
      <c r="G15" s="32">
        <v>71.53</v>
      </c>
      <c r="H15" s="13"/>
      <c r="I15" s="18"/>
      <c r="J15" s="24"/>
      <c r="K15" s="30"/>
      <c r="L15" s="36"/>
      <c r="M15" s="36"/>
      <c r="N15" s="36"/>
      <c r="O15" s="36"/>
      <c r="P15" s="61"/>
      <c r="Q15" s="13"/>
      <c r="R15" s="52"/>
      <c r="S15" s="52"/>
      <c r="T15" s="52"/>
      <c r="U15" s="13"/>
      <c r="V15" s="13"/>
      <c r="W15" s="13"/>
    </row>
    <row r="16" spans="1:25" x14ac:dyDescent="0.25">
      <c r="A16" s="2" t="s">
        <v>0</v>
      </c>
      <c r="B16" s="2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16" t="s">
        <v>8</v>
      </c>
      <c r="J16" s="20"/>
      <c r="K16" s="26"/>
      <c r="L16" s="32"/>
      <c r="M16" s="32"/>
      <c r="N16" s="32"/>
      <c r="O16" s="32"/>
      <c r="P16" s="57"/>
      <c r="Q16" s="2" t="s">
        <v>9</v>
      </c>
      <c r="R16" s="43" t="s">
        <v>10</v>
      </c>
      <c r="S16" s="44" t="s">
        <v>11</v>
      </c>
      <c r="T16" s="44" t="s">
        <v>12</v>
      </c>
      <c r="U16" s="3"/>
      <c r="V16" s="3"/>
      <c r="W16" s="3" t="s">
        <v>13</v>
      </c>
    </row>
    <row r="17" spans="1:23" x14ac:dyDescent="0.25">
      <c r="A17" s="12" t="s">
        <v>48</v>
      </c>
      <c r="B17" s="2">
        <v>7.5</v>
      </c>
      <c r="C17" s="2">
        <v>4</v>
      </c>
      <c r="D17" s="2" t="s">
        <v>49</v>
      </c>
      <c r="E17" s="2" t="s">
        <v>28</v>
      </c>
      <c r="F17" s="2" t="s">
        <v>17</v>
      </c>
      <c r="G17" s="2" t="s">
        <v>50</v>
      </c>
      <c r="H17" s="2">
        <v>2000</v>
      </c>
      <c r="I17" s="65">
        <v>4500</v>
      </c>
      <c r="J17" s="21">
        <v>1.1499999999999999</v>
      </c>
      <c r="K17" s="27">
        <f t="shared" ref="K17:K28" si="5">+I17/J17</f>
        <v>3913.04347826087</v>
      </c>
      <c r="L17" s="33">
        <f t="shared" ref="L17:L28" si="6">+K17-$L$2</f>
        <v>2663.04347826087</v>
      </c>
      <c r="M17" s="33">
        <f t="shared" ref="M17:M28" si="7">+L17*$M$2</f>
        <v>190487.50000000003</v>
      </c>
      <c r="N17" s="33">
        <v>65000</v>
      </c>
      <c r="O17" s="33">
        <v>12500</v>
      </c>
      <c r="P17" s="58">
        <f t="shared" ref="P17:P28" si="8">+M17-N17-O17</f>
        <v>112987.50000000003</v>
      </c>
      <c r="Q17" s="2" t="s">
        <v>19</v>
      </c>
      <c r="R17" s="45">
        <v>379000</v>
      </c>
      <c r="S17" s="53">
        <v>308000</v>
      </c>
      <c r="T17" s="44">
        <v>430000</v>
      </c>
      <c r="U17" s="3">
        <v>233</v>
      </c>
      <c r="V17" s="55">
        <f t="shared" ref="V17:V28" si="9">+M17-S17</f>
        <v>-117512.49999999997</v>
      </c>
      <c r="W17" s="3" t="s">
        <v>20</v>
      </c>
    </row>
    <row r="18" spans="1:23" x14ac:dyDescent="0.25">
      <c r="A18" s="12" t="s">
        <v>51</v>
      </c>
      <c r="B18" s="2">
        <v>10.1</v>
      </c>
      <c r="C18" s="2">
        <v>4</v>
      </c>
      <c r="D18" s="2" t="s">
        <v>52</v>
      </c>
      <c r="E18" s="2" t="s">
        <v>46</v>
      </c>
      <c r="F18" s="2" t="s">
        <v>17</v>
      </c>
      <c r="G18" s="2" t="s">
        <v>53</v>
      </c>
      <c r="H18" s="2">
        <v>1800</v>
      </c>
      <c r="I18" s="65">
        <v>5200</v>
      </c>
      <c r="J18" s="21">
        <v>1.1499999999999999</v>
      </c>
      <c r="K18" s="27">
        <f t="shared" si="5"/>
        <v>4521.739130434783</v>
      </c>
      <c r="L18" s="33">
        <f t="shared" si="6"/>
        <v>3271.739130434783</v>
      </c>
      <c r="M18" s="33">
        <f t="shared" si="7"/>
        <v>234027.50000000003</v>
      </c>
      <c r="N18" s="33">
        <v>65000</v>
      </c>
      <c r="O18" s="33">
        <v>1500</v>
      </c>
      <c r="P18" s="58">
        <f t="shared" si="8"/>
        <v>167527.50000000003</v>
      </c>
      <c r="Q18" s="2" t="s">
        <v>19</v>
      </c>
      <c r="R18" s="45">
        <v>362000</v>
      </c>
      <c r="S18" s="53">
        <v>172000</v>
      </c>
      <c r="T18" s="44">
        <v>412000</v>
      </c>
      <c r="U18" s="3">
        <v>188</v>
      </c>
      <c r="V18" s="55">
        <f t="shared" si="9"/>
        <v>62027.500000000029</v>
      </c>
      <c r="W18" s="3" t="s">
        <v>20</v>
      </c>
    </row>
    <row r="19" spans="1:23" x14ac:dyDescent="0.25">
      <c r="A19" s="4" t="s">
        <v>54</v>
      </c>
      <c r="B19" s="2">
        <v>8.8000000000000007</v>
      </c>
      <c r="C19" s="2">
        <v>3.5</v>
      </c>
      <c r="D19" s="2" t="s">
        <v>55</v>
      </c>
      <c r="E19" s="2" t="s">
        <v>56</v>
      </c>
      <c r="F19" s="2" t="s">
        <v>17</v>
      </c>
      <c r="G19" s="2" t="s">
        <v>57</v>
      </c>
      <c r="H19" s="2">
        <v>3700</v>
      </c>
      <c r="I19" s="65">
        <v>5250</v>
      </c>
      <c r="J19" s="21">
        <v>1.1499999999999999</v>
      </c>
      <c r="K19" s="27">
        <f t="shared" si="5"/>
        <v>4565.217391304348</v>
      </c>
      <c r="L19" s="33">
        <f t="shared" si="6"/>
        <v>3315.217391304348</v>
      </c>
      <c r="M19" s="33">
        <f t="shared" si="7"/>
        <v>237137.50000000003</v>
      </c>
      <c r="N19" s="33">
        <v>65000</v>
      </c>
      <c r="O19" s="33">
        <v>0</v>
      </c>
      <c r="P19" s="58">
        <f t="shared" si="8"/>
        <v>172137.50000000003</v>
      </c>
      <c r="Q19" s="2" t="s">
        <v>19</v>
      </c>
      <c r="R19" s="45">
        <v>449000</v>
      </c>
      <c r="S19" s="53">
        <v>225000</v>
      </c>
      <c r="T19" s="44">
        <v>504000</v>
      </c>
      <c r="U19" s="3">
        <v>167</v>
      </c>
      <c r="V19" s="55">
        <f t="shared" si="9"/>
        <v>12137.500000000029</v>
      </c>
      <c r="W19" s="3" t="s">
        <v>20</v>
      </c>
    </row>
    <row r="20" spans="1:23" x14ac:dyDescent="0.25">
      <c r="A20" s="4" t="s">
        <v>58</v>
      </c>
      <c r="B20" s="2">
        <v>9.4</v>
      </c>
      <c r="C20" s="2">
        <v>4.5</v>
      </c>
      <c r="D20" s="2" t="s">
        <v>59</v>
      </c>
      <c r="E20" s="2" t="s">
        <v>16</v>
      </c>
      <c r="F20" s="2" t="s">
        <v>17</v>
      </c>
      <c r="G20" s="2" t="s">
        <v>60</v>
      </c>
      <c r="H20" s="2">
        <v>1800</v>
      </c>
      <c r="I20" s="65">
        <v>5500</v>
      </c>
      <c r="J20" s="21">
        <v>1.1499999999999999</v>
      </c>
      <c r="K20" s="27">
        <f t="shared" si="5"/>
        <v>4782.608695652174</v>
      </c>
      <c r="L20" s="33">
        <f t="shared" si="6"/>
        <v>3532.608695652174</v>
      </c>
      <c r="M20" s="33">
        <f t="shared" si="7"/>
        <v>252687.5</v>
      </c>
      <c r="N20" s="33">
        <v>65000</v>
      </c>
      <c r="O20" s="33">
        <v>0</v>
      </c>
      <c r="P20" s="58">
        <f t="shared" si="8"/>
        <v>187687.5</v>
      </c>
      <c r="Q20" s="2" t="s">
        <v>19</v>
      </c>
      <c r="R20" s="45">
        <v>380000</v>
      </c>
      <c r="S20" s="53">
        <v>325000</v>
      </c>
      <c r="T20" s="44">
        <v>435000</v>
      </c>
      <c r="U20" s="3">
        <v>111</v>
      </c>
      <c r="V20" s="55">
        <f t="shared" si="9"/>
        <v>-72312.5</v>
      </c>
      <c r="W20" s="3" t="s">
        <v>20</v>
      </c>
    </row>
    <row r="21" spans="1:23" x14ac:dyDescent="0.25">
      <c r="A21" s="4" t="s">
        <v>61</v>
      </c>
      <c r="B21" s="2">
        <v>7.3</v>
      </c>
      <c r="C21" s="2">
        <v>4</v>
      </c>
      <c r="D21" s="2" t="s">
        <v>62</v>
      </c>
      <c r="E21" s="2" t="s">
        <v>35</v>
      </c>
      <c r="F21" s="2" t="s">
        <v>17</v>
      </c>
      <c r="G21" s="2" t="s">
        <v>63</v>
      </c>
      <c r="H21" s="2">
        <v>2400</v>
      </c>
      <c r="I21" s="65">
        <v>5500</v>
      </c>
      <c r="J21" s="21">
        <v>1.1499999999999999</v>
      </c>
      <c r="K21" s="27">
        <f t="shared" si="5"/>
        <v>4782.608695652174</v>
      </c>
      <c r="L21" s="33">
        <f t="shared" si="6"/>
        <v>3532.608695652174</v>
      </c>
      <c r="M21" s="33">
        <f t="shared" si="7"/>
        <v>252687.5</v>
      </c>
      <c r="N21" s="33">
        <v>65000</v>
      </c>
      <c r="O21" s="33">
        <v>0</v>
      </c>
      <c r="P21" s="58">
        <f t="shared" si="8"/>
        <v>187687.5</v>
      </c>
      <c r="Q21" s="2" t="s">
        <v>19</v>
      </c>
      <c r="R21" s="45">
        <v>670000</v>
      </c>
      <c r="S21" s="53">
        <v>306000</v>
      </c>
      <c r="T21" s="44">
        <v>715000</v>
      </c>
      <c r="U21" s="3">
        <v>1223</v>
      </c>
      <c r="V21" s="55">
        <f t="shared" si="9"/>
        <v>-53312.5</v>
      </c>
      <c r="W21" s="3" t="s">
        <v>20</v>
      </c>
    </row>
    <row r="22" spans="1:23" x14ac:dyDescent="0.25">
      <c r="A22" s="4" t="s">
        <v>64</v>
      </c>
      <c r="B22" s="2">
        <v>7.9</v>
      </c>
      <c r="C22" s="2">
        <v>3.5</v>
      </c>
      <c r="D22" s="2" t="s">
        <v>65</v>
      </c>
      <c r="E22" s="2" t="s">
        <v>66</v>
      </c>
      <c r="F22" s="2" t="s">
        <v>17</v>
      </c>
      <c r="G22" s="2" t="s">
        <v>67</v>
      </c>
      <c r="H22" s="2">
        <v>2400</v>
      </c>
      <c r="I22" s="65">
        <v>5500</v>
      </c>
      <c r="J22" s="21">
        <v>1.1499999999999999</v>
      </c>
      <c r="K22" s="27">
        <f t="shared" si="5"/>
        <v>4782.608695652174</v>
      </c>
      <c r="L22" s="33">
        <f t="shared" si="6"/>
        <v>3532.608695652174</v>
      </c>
      <c r="M22" s="33">
        <f t="shared" si="7"/>
        <v>252687.5</v>
      </c>
      <c r="N22" s="33">
        <v>65000</v>
      </c>
      <c r="O22" s="33">
        <v>0</v>
      </c>
      <c r="P22" s="58">
        <f t="shared" si="8"/>
        <v>187687.5</v>
      </c>
      <c r="Q22" s="2" t="s">
        <v>19</v>
      </c>
      <c r="R22" s="45">
        <v>359000</v>
      </c>
      <c r="S22" s="53">
        <v>285000</v>
      </c>
      <c r="T22" s="44">
        <v>422000</v>
      </c>
      <c r="U22" s="3">
        <v>394</v>
      </c>
      <c r="V22" s="55">
        <f t="shared" si="9"/>
        <v>-32312.5</v>
      </c>
      <c r="W22" s="3" t="s">
        <v>20</v>
      </c>
    </row>
    <row r="23" spans="1:23" x14ac:dyDescent="0.25">
      <c r="A23" s="2" t="s">
        <v>68</v>
      </c>
      <c r="B23" s="2">
        <v>13.1</v>
      </c>
      <c r="C23" s="2">
        <v>4</v>
      </c>
      <c r="D23" s="2" t="s">
        <v>69</v>
      </c>
      <c r="E23" s="2" t="s">
        <v>16</v>
      </c>
      <c r="F23" s="2" t="s">
        <v>17</v>
      </c>
      <c r="G23" s="2" t="s">
        <v>70</v>
      </c>
      <c r="H23" s="2">
        <v>1600</v>
      </c>
      <c r="I23" s="65">
        <v>5800</v>
      </c>
      <c r="J23" s="21">
        <v>1.1499999999999999</v>
      </c>
      <c r="K23" s="27">
        <f t="shared" si="5"/>
        <v>5043.4782608695659</v>
      </c>
      <c r="L23" s="33">
        <f t="shared" si="6"/>
        <v>3793.4782608695659</v>
      </c>
      <c r="M23" s="33">
        <f t="shared" si="7"/>
        <v>271347.50000000006</v>
      </c>
      <c r="N23" s="33">
        <v>65000</v>
      </c>
      <c r="O23" s="33">
        <v>0</v>
      </c>
      <c r="P23" s="58">
        <f t="shared" si="8"/>
        <v>206347.50000000006</v>
      </c>
      <c r="Q23" s="2" t="s">
        <v>19</v>
      </c>
      <c r="R23" s="45">
        <v>443000</v>
      </c>
      <c r="S23" s="53">
        <v>425000</v>
      </c>
      <c r="T23" s="44">
        <v>493000</v>
      </c>
      <c r="U23" s="3">
        <v>183</v>
      </c>
      <c r="V23" s="55">
        <f t="shared" si="9"/>
        <v>-153652.49999999994</v>
      </c>
      <c r="W23" s="3" t="s">
        <v>20</v>
      </c>
    </row>
    <row r="24" spans="1:23" x14ac:dyDescent="0.25">
      <c r="A24" s="4" t="s">
        <v>71</v>
      </c>
      <c r="B24" s="2">
        <v>8.4</v>
      </c>
      <c r="C24" s="2">
        <v>3.5</v>
      </c>
      <c r="D24" s="2" t="s">
        <v>72</v>
      </c>
      <c r="E24" s="2" t="s">
        <v>73</v>
      </c>
      <c r="F24" s="2" t="s">
        <v>17</v>
      </c>
      <c r="G24" s="2" t="s">
        <v>74</v>
      </c>
      <c r="H24" s="2">
        <v>2400</v>
      </c>
      <c r="I24" s="65">
        <v>5800</v>
      </c>
      <c r="J24" s="21">
        <v>1.1499999999999999</v>
      </c>
      <c r="K24" s="27">
        <f t="shared" si="5"/>
        <v>5043.4782608695659</v>
      </c>
      <c r="L24" s="33">
        <f t="shared" si="6"/>
        <v>3793.4782608695659</v>
      </c>
      <c r="M24" s="33">
        <f t="shared" si="7"/>
        <v>271347.50000000006</v>
      </c>
      <c r="N24" s="33">
        <v>65000</v>
      </c>
      <c r="O24" s="33">
        <v>0</v>
      </c>
      <c r="P24" s="58">
        <f t="shared" si="8"/>
        <v>206347.50000000006</v>
      </c>
      <c r="Q24" s="2" t="s">
        <v>19</v>
      </c>
      <c r="R24" s="45">
        <v>485000</v>
      </c>
      <c r="S24" s="53">
        <v>405000</v>
      </c>
      <c r="T24" s="44">
        <v>533000</v>
      </c>
      <c r="U24" s="3">
        <v>196</v>
      </c>
      <c r="V24" s="55">
        <f t="shared" si="9"/>
        <v>-133652.49999999994</v>
      </c>
      <c r="W24" s="3" t="s">
        <v>20</v>
      </c>
    </row>
    <row r="25" spans="1:23" x14ac:dyDescent="0.25">
      <c r="A25" s="4" t="s">
        <v>75</v>
      </c>
      <c r="B25" s="2">
        <v>12.6</v>
      </c>
      <c r="C25" s="2">
        <v>4</v>
      </c>
      <c r="D25" s="2" t="s">
        <v>76</v>
      </c>
      <c r="E25" s="2" t="s">
        <v>35</v>
      </c>
      <c r="F25" s="2" t="s">
        <v>17</v>
      </c>
      <c r="G25" s="2" t="s">
        <v>77</v>
      </c>
      <c r="H25" s="2">
        <v>2500</v>
      </c>
      <c r="I25" s="65">
        <v>11250</v>
      </c>
      <c r="J25" s="21">
        <v>1.1499999999999999</v>
      </c>
      <c r="K25" s="27">
        <f t="shared" si="5"/>
        <v>9782.608695652174</v>
      </c>
      <c r="L25" s="33">
        <f t="shared" si="6"/>
        <v>8532.608695652174</v>
      </c>
      <c r="M25" s="33">
        <f t="shared" si="7"/>
        <v>610337.5</v>
      </c>
      <c r="N25" s="33">
        <v>65000</v>
      </c>
      <c r="O25" s="33">
        <v>0</v>
      </c>
      <c r="P25" s="58">
        <f t="shared" si="8"/>
        <v>545337.5</v>
      </c>
      <c r="Q25" s="2" t="s">
        <v>19</v>
      </c>
      <c r="R25" s="45">
        <v>853000</v>
      </c>
      <c r="S25" s="53">
        <v>630000</v>
      </c>
      <c r="T25" s="44">
        <v>907000</v>
      </c>
      <c r="U25" s="3">
        <v>365</v>
      </c>
      <c r="V25" s="55">
        <f t="shared" si="9"/>
        <v>-19662.5</v>
      </c>
      <c r="W25" s="3" t="s">
        <v>20</v>
      </c>
    </row>
    <row r="26" spans="1:23" x14ac:dyDescent="0.25">
      <c r="A26" s="4" t="s">
        <v>78</v>
      </c>
      <c r="B26" s="2">
        <v>12.9</v>
      </c>
      <c r="C26" s="2">
        <v>4</v>
      </c>
      <c r="D26" s="2" t="s">
        <v>79</v>
      </c>
      <c r="E26" s="2" t="s">
        <v>35</v>
      </c>
      <c r="F26" s="2" t="s">
        <v>17</v>
      </c>
      <c r="G26" s="2" t="s">
        <v>80</v>
      </c>
      <c r="H26" s="2">
        <v>2200</v>
      </c>
      <c r="I26" s="65">
        <v>11250</v>
      </c>
      <c r="J26" s="21">
        <v>1.1499999999999999</v>
      </c>
      <c r="K26" s="27">
        <f t="shared" si="5"/>
        <v>9782.608695652174</v>
      </c>
      <c r="L26" s="33">
        <f t="shared" si="6"/>
        <v>8532.608695652174</v>
      </c>
      <c r="M26" s="33">
        <f t="shared" si="7"/>
        <v>610337.5</v>
      </c>
      <c r="N26" s="33">
        <v>65000</v>
      </c>
      <c r="O26" s="33">
        <v>0</v>
      </c>
      <c r="P26" s="58">
        <f t="shared" si="8"/>
        <v>545337.5</v>
      </c>
      <c r="Q26" s="2" t="s">
        <v>19</v>
      </c>
      <c r="R26" s="45">
        <v>844000</v>
      </c>
      <c r="S26" s="53">
        <v>765000</v>
      </c>
      <c r="T26" s="44">
        <v>901000</v>
      </c>
      <c r="U26" s="3">
        <v>237</v>
      </c>
      <c r="V26" s="55">
        <f t="shared" si="9"/>
        <v>-154662.5</v>
      </c>
      <c r="W26" s="3" t="s">
        <v>20</v>
      </c>
    </row>
    <row r="27" spans="1:23" x14ac:dyDescent="0.25">
      <c r="A27" s="4" t="s">
        <v>81</v>
      </c>
      <c r="B27" s="2">
        <v>7.5</v>
      </c>
      <c r="C27" s="2">
        <v>4</v>
      </c>
      <c r="D27" s="2" t="s">
        <v>82</v>
      </c>
      <c r="E27" s="2" t="s">
        <v>23</v>
      </c>
      <c r="F27" s="2" t="s">
        <v>17</v>
      </c>
      <c r="G27" s="2" t="s">
        <v>83</v>
      </c>
      <c r="H27" s="2">
        <v>2400</v>
      </c>
      <c r="I27" s="65">
        <v>4000</v>
      </c>
      <c r="J27" s="21">
        <v>1.1499999999999999</v>
      </c>
      <c r="K27" s="27">
        <f t="shared" si="5"/>
        <v>3478.2608695652175</v>
      </c>
      <c r="L27" s="33">
        <f t="shared" si="6"/>
        <v>2228.2608695652175</v>
      </c>
      <c r="M27" s="33">
        <f t="shared" si="7"/>
        <v>159387.5</v>
      </c>
      <c r="N27" s="33">
        <v>65000</v>
      </c>
      <c r="O27" s="33">
        <v>11000</v>
      </c>
      <c r="P27" s="58">
        <f t="shared" si="8"/>
        <v>83387.5</v>
      </c>
      <c r="Q27" s="2" t="s">
        <v>19</v>
      </c>
      <c r="R27" s="45">
        <v>240000</v>
      </c>
      <c r="S27" s="53">
        <v>176000</v>
      </c>
      <c r="T27" s="44">
        <v>284000</v>
      </c>
      <c r="U27" s="3">
        <v>114</v>
      </c>
      <c r="V27" s="55">
        <f t="shared" si="9"/>
        <v>-16612.5</v>
      </c>
      <c r="W27" s="3" t="s">
        <v>20</v>
      </c>
    </row>
    <row r="28" spans="1:23" x14ac:dyDescent="0.25">
      <c r="A28" s="4" t="s">
        <v>84</v>
      </c>
      <c r="B28" s="2">
        <v>7.11</v>
      </c>
      <c r="C28" s="2">
        <v>4</v>
      </c>
      <c r="D28" s="2" t="s">
        <v>85</v>
      </c>
      <c r="E28" s="2" t="s">
        <v>46</v>
      </c>
      <c r="F28" s="2" t="s">
        <v>86</v>
      </c>
      <c r="G28" s="2" t="s">
        <v>87</v>
      </c>
      <c r="H28" s="2">
        <v>2000</v>
      </c>
      <c r="I28" s="65">
        <v>6000</v>
      </c>
      <c r="J28" s="21">
        <v>1.1499999999999999</v>
      </c>
      <c r="K28" s="27">
        <f t="shared" si="5"/>
        <v>5217.3913043478269</v>
      </c>
      <c r="L28" s="33">
        <f t="shared" si="6"/>
        <v>3967.3913043478269</v>
      </c>
      <c r="M28" s="33">
        <f t="shared" si="7"/>
        <v>283787.50000000006</v>
      </c>
      <c r="N28" s="33">
        <v>65000</v>
      </c>
      <c r="O28" s="33">
        <v>0</v>
      </c>
      <c r="P28" s="58">
        <f t="shared" si="8"/>
        <v>218787.50000000006</v>
      </c>
      <c r="Q28" s="2" t="s">
        <v>19</v>
      </c>
      <c r="R28" s="45">
        <v>891000</v>
      </c>
      <c r="S28" s="53">
        <v>265000</v>
      </c>
      <c r="T28" s="44">
        <v>942000</v>
      </c>
      <c r="U28" s="3">
        <v>1988</v>
      </c>
      <c r="V28" s="55">
        <f t="shared" si="9"/>
        <v>18787.500000000058</v>
      </c>
      <c r="W28" s="3" t="s">
        <v>20</v>
      </c>
    </row>
    <row r="34" spans="7:7" x14ac:dyDescent="0.25">
      <c r="G34" s="32">
        <v>71.53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activeCell="J1" sqref="J1:J1048576"/>
    </sheetView>
  </sheetViews>
  <sheetFormatPr defaultRowHeight="15" x14ac:dyDescent="0.25"/>
  <cols>
    <col min="1" max="1" width="5" bestFit="1" customWidth="1"/>
    <col min="2" max="2" width="32.7109375" bestFit="1" customWidth="1"/>
    <col min="3" max="3" width="15.140625" bestFit="1" customWidth="1"/>
    <col min="4" max="4" width="8.7109375" bestFit="1" customWidth="1"/>
    <col min="5" max="5" width="9.28515625" bestFit="1" customWidth="1"/>
    <col min="6" max="6" width="16.7109375" bestFit="1" customWidth="1"/>
    <col min="7" max="7" width="9.28515625" bestFit="1" customWidth="1"/>
    <col min="8" max="8" width="11.85546875" bestFit="1" customWidth="1"/>
    <col min="9" max="9" width="11.85546875" style="69" bestFit="1" customWidth="1"/>
    <col min="10" max="13" width="11.85546875" style="69" customWidth="1"/>
    <col min="14" max="14" width="9.85546875" bestFit="1" customWidth="1"/>
    <col min="15" max="15" width="14.7109375" bestFit="1" customWidth="1"/>
    <col min="16" max="16" width="15.140625" bestFit="1" customWidth="1"/>
    <col min="17" max="17" width="15.42578125" bestFit="1" customWidth="1"/>
    <col min="18" max="18" width="14.28515625" bestFit="1" customWidth="1"/>
    <col min="19" max="19" width="11.5703125" bestFit="1" customWidth="1"/>
    <col min="20" max="20" width="7.28515625" bestFit="1" customWidth="1"/>
    <col min="21" max="23" width="8.7109375" bestFit="1" customWidth="1"/>
    <col min="24" max="24" width="16.7109375" bestFit="1" customWidth="1"/>
    <col min="25" max="25" width="14.42578125" bestFit="1" customWidth="1"/>
  </cols>
  <sheetData>
    <row r="1" spans="1:25" x14ac:dyDescent="0.25">
      <c r="A1" t="s">
        <v>102</v>
      </c>
      <c r="B1" t="s">
        <v>103</v>
      </c>
      <c r="C1" t="s">
        <v>0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s="69" t="s">
        <v>109</v>
      </c>
      <c r="N1" t="s">
        <v>110</v>
      </c>
      <c r="O1" t="s">
        <v>111</v>
      </c>
      <c r="P1" t="s">
        <v>112</v>
      </c>
      <c r="Q1" t="s">
        <v>113</v>
      </c>
      <c r="R1" t="s">
        <v>114</v>
      </c>
      <c r="S1" t="s">
        <v>115</v>
      </c>
      <c r="T1" t="s">
        <v>116</v>
      </c>
      <c r="U1" t="s">
        <v>117</v>
      </c>
      <c r="V1" t="s">
        <v>118</v>
      </c>
      <c r="W1" t="s">
        <v>119</v>
      </c>
      <c r="X1" t="s">
        <v>120</v>
      </c>
      <c r="Y1" t="s">
        <v>121</v>
      </c>
    </row>
    <row r="2" spans="1:25" x14ac:dyDescent="0.25">
      <c r="A2">
        <v>2012</v>
      </c>
      <c r="B2" t="s">
        <v>122</v>
      </c>
      <c r="C2" t="s">
        <v>75</v>
      </c>
      <c r="D2" t="s">
        <v>123</v>
      </c>
      <c r="E2" t="s">
        <v>124</v>
      </c>
      <c r="F2" t="s">
        <v>125</v>
      </c>
      <c r="G2" t="s">
        <v>126</v>
      </c>
      <c r="H2" s="66">
        <v>700338</v>
      </c>
      <c r="I2" s="69">
        <v>610338</v>
      </c>
      <c r="N2" s="66">
        <v>1250</v>
      </c>
      <c r="O2">
        <v>0</v>
      </c>
      <c r="P2" s="67">
        <v>43621.890972222223</v>
      </c>
      <c r="Q2" s="68">
        <v>2</v>
      </c>
      <c r="R2" s="68">
        <v>2</v>
      </c>
      <c r="S2" s="68">
        <v>2</v>
      </c>
      <c r="T2" t="s">
        <v>123</v>
      </c>
      <c r="U2" s="68">
        <v>2</v>
      </c>
      <c r="V2" s="68">
        <v>2</v>
      </c>
      <c r="W2" s="68">
        <v>2</v>
      </c>
      <c r="X2" s="68">
        <v>2</v>
      </c>
    </row>
    <row r="3" spans="1:25" x14ac:dyDescent="0.25">
      <c r="A3">
        <v>2007</v>
      </c>
      <c r="B3" t="s">
        <v>127</v>
      </c>
      <c r="C3" t="s">
        <v>81</v>
      </c>
      <c r="D3" t="s">
        <v>123</v>
      </c>
      <c r="E3" t="s">
        <v>124</v>
      </c>
      <c r="F3" t="s">
        <v>128</v>
      </c>
      <c r="G3" t="s">
        <v>126</v>
      </c>
      <c r="H3" s="66">
        <v>249388</v>
      </c>
      <c r="I3" s="69">
        <v>159388</v>
      </c>
      <c r="N3" s="66">
        <v>1250</v>
      </c>
      <c r="O3">
        <v>0</v>
      </c>
      <c r="P3" s="67">
        <v>43621.893055555556</v>
      </c>
      <c r="Q3" s="68">
        <v>2</v>
      </c>
      <c r="R3" s="68">
        <v>2</v>
      </c>
      <c r="S3" s="68">
        <v>2</v>
      </c>
      <c r="T3" t="s">
        <v>123</v>
      </c>
      <c r="U3" s="68">
        <v>2</v>
      </c>
      <c r="V3" s="68">
        <v>2</v>
      </c>
      <c r="W3" s="68">
        <v>2</v>
      </c>
      <c r="X3" s="68">
        <v>2</v>
      </c>
      <c r="Y3" t="s">
        <v>129</v>
      </c>
    </row>
    <row r="4" spans="1:25" x14ac:dyDescent="0.25">
      <c r="A4">
        <v>2007</v>
      </c>
      <c r="B4" t="s">
        <v>130</v>
      </c>
      <c r="C4" t="s">
        <v>48</v>
      </c>
      <c r="D4" t="s">
        <v>123</v>
      </c>
      <c r="E4" t="s">
        <v>124</v>
      </c>
      <c r="F4" t="s">
        <v>131</v>
      </c>
      <c r="G4" t="s">
        <v>126</v>
      </c>
      <c r="H4" s="66">
        <v>280488</v>
      </c>
      <c r="I4" s="69">
        <v>190488</v>
      </c>
      <c r="N4" s="66">
        <v>1250</v>
      </c>
      <c r="O4">
        <v>0</v>
      </c>
      <c r="P4" s="67">
        <v>43621.864583333336</v>
      </c>
      <c r="Q4" s="68">
        <v>2</v>
      </c>
      <c r="R4" s="68">
        <v>2</v>
      </c>
      <c r="S4" s="68">
        <v>2</v>
      </c>
      <c r="T4" t="s">
        <v>123</v>
      </c>
      <c r="U4" s="68">
        <v>2</v>
      </c>
      <c r="V4" s="68">
        <v>2</v>
      </c>
      <c r="W4" s="68">
        <v>2</v>
      </c>
      <c r="X4" s="68">
        <v>2</v>
      </c>
      <c r="Y4" t="s">
        <v>129</v>
      </c>
    </row>
    <row r="5" spans="1:25" x14ac:dyDescent="0.25">
      <c r="A5">
        <v>2008</v>
      </c>
      <c r="B5" t="s">
        <v>132</v>
      </c>
      <c r="C5" t="s">
        <v>54</v>
      </c>
      <c r="D5" t="s">
        <v>123</v>
      </c>
      <c r="E5" t="s">
        <v>124</v>
      </c>
      <c r="F5" t="s">
        <v>133</v>
      </c>
      <c r="G5" t="s">
        <v>126</v>
      </c>
      <c r="H5" s="66">
        <v>327138</v>
      </c>
      <c r="I5" s="69">
        <v>237138</v>
      </c>
      <c r="N5" s="66">
        <v>1250</v>
      </c>
      <c r="O5">
        <v>0</v>
      </c>
      <c r="P5" s="67">
        <v>43621.866666666669</v>
      </c>
      <c r="Q5" s="68">
        <v>2</v>
      </c>
      <c r="R5" s="68">
        <v>2</v>
      </c>
      <c r="S5" s="68">
        <v>2</v>
      </c>
      <c r="T5" t="s">
        <v>123</v>
      </c>
      <c r="U5" s="68">
        <v>2</v>
      </c>
      <c r="V5" s="68">
        <v>2</v>
      </c>
      <c r="W5" s="68">
        <v>2</v>
      </c>
      <c r="X5" s="68">
        <v>2</v>
      </c>
      <c r="Y5" t="s">
        <v>129</v>
      </c>
    </row>
    <row r="6" spans="1:25" x14ac:dyDescent="0.25">
      <c r="A6">
        <v>2006</v>
      </c>
      <c r="B6" t="s">
        <v>134</v>
      </c>
      <c r="C6" t="s">
        <v>135</v>
      </c>
      <c r="D6" t="s">
        <v>136</v>
      </c>
      <c r="E6" t="s">
        <v>124</v>
      </c>
      <c r="F6" t="s">
        <v>137</v>
      </c>
      <c r="G6" t="s">
        <v>126</v>
      </c>
      <c r="H6" s="66">
        <v>308000</v>
      </c>
      <c r="I6" s="69">
        <v>219000</v>
      </c>
      <c r="N6" s="66">
        <v>1250</v>
      </c>
      <c r="O6">
        <v>1</v>
      </c>
      <c r="P6" s="67">
        <v>43620.582638888889</v>
      </c>
      <c r="Q6" s="67">
        <v>43621.54583333333</v>
      </c>
      <c r="R6" s="68">
        <v>2</v>
      </c>
      <c r="S6" s="68">
        <v>2</v>
      </c>
      <c r="T6" t="s">
        <v>123</v>
      </c>
      <c r="U6" s="68">
        <v>2</v>
      </c>
      <c r="V6" s="68">
        <v>2</v>
      </c>
      <c r="W6" s="68">
        <v>2</v>
      </c>
      <c r="X6" s="68">
        <v>2</v>
      </c>
      <c r="Y6" t="s">
        <v>138</v>
      </c>
    </row>
    <row r="7" spans="1:25" x14ac:dyDescent="0.25">
      <c r="A7">
        <v>2007</v>
      </c>
      <c r="B7" t="s">
        <v>139</v>
      </c>
      <c r="C7" t="s">
        <v>61</v>
      </c>
      <c r="D7" t="s">
        <v>123</v>
      </c>
      <c r="E7" t="s">
        <v>124</v>
      </c>
      <c r="F7" t="s">
        <v>140</v>
      </c>
      <c r="G7" t="s">
        <v>126</v>
      </c>
      <c r="H7" s="66">
        <v>342688</v>
      </c>
      <c r="I7" s="69">
        <v>252688</v>
      </c>
      <c r="N7" s="66">
        <v>1250</v>
      </c>
      <c r="O7">
        <v>0</v>
      </c>
      <c r="P7" s="67">
        <v>43621.868055555555</v>
      </c>
      <c r="Q7" s="68">
        <v>2</v>
      </c>
      <c r="R7" s="68">
        <v>2</v>
      </c>
      <c r="S7" s="68">
        <v>2</v>
      </c>
      <c r="T7" t="s">
        <v>123</v>
      </c>
      <c r="U7" s="68">
        <v>2</v>
      </c>
      <c r="V7" s="68">
        <v>2</v>
      </c>
      <c r="W7" s="68">
        <v>2</v>
      </c>
      <c r="X7" s="68">
        <v>2</v>
      </c>
    </row>
    <row r="8" spans="1:25" x14ac:dyDescent="0.25">
      <c r="A8">
        <v>2007</v>
      </c>
      <c r="B8" t="s">
        <v>139</v>
      </c>
      <c r="C8" t="s">
        <v>64</v>
      </c>
      <c r="D8" t="s">
        <v>123</v>
      </c>
      <c r="E8" t="s">
        <v>124</v>
      </c>
      <c r="F8" t="s">
        <v>141</v>
      </c>
      <c r="G8" t="s">
        <v>126</v>
      </c>
      <c r="H8" s="66">
        <v>342688</v>
      </c>
      <c r="I8" s="69">
        <v>252688</v>
      </c>
      <c r="N8" s="66">
        <v>1250</v>
      </c>
      <c r="O8">
        <v>0</v>
      </c>
      <c r="P8" s="67">
        <v>43621.887499999997</v>
      </c>
      <c r="Q8" s="68">
        <v>2</v>
      </c>
      <c r="R8" s="68">
        <v>2</v>
      </c>
      <c r="S8" s="68">
        <v>2</v>
      </c>
      <c r="T8" t="s">
        <v>123</v>
      </c>
      <c r="U8" s="68">
        <v>2</v>
      </c>
      <c r="V8" s="68">
        <v>2</v>
      </c>
      <c r="W8" s="68">
        <v>2</v>
      </c>
      <c r="X8" s="68">
        <v>2</v>
      </c>
    </row>
    <row r="9" spans="1:25" x14ac:dyDescent="0.25">
      <c r="A9">
        <v>2008</v>
      </c>
      <c r="B9" t="s">
        <v>139</v>
      </c>
      <c r="C9" t="s">
        <v>71</v>
      </c>
      <c r="D9" t="s">
        <v>123</v>
      </c>
      <c r="E9" t="s">
        <v>124</v>
      </c>
      <c r="F9" t="s">
        <v>142</v>
      </c>
      <c r="G9" t="s">
        <v>126</v>
      </c>
      <c r="H9" s="66">
        <v>361348</v>
      </c>
      <c r="I9" s="69">
        <v>271348</v>
      </c>
      <c r="N9" s="66">
        <v>1250</v>
      </c>
      <c r="O9">
        <v>0</v>
      </c>
      <c r="P9" s="67">
        <v>43621.890277777777</v>
      </c>
      <c r="Q9" s="68">
        <v>2</v>
      </c>
      <c r="R9" s="68">
        <v>2</v>
      </c>
      <c r="S9" s="68">
        <v>2</v>
      </c>
      <c r="T9" t="s">
        <v>123</v>
      </c>
      <c r="U9" s="68">
        <v>2</v>
      </c>
      <c r="V9" s="68">
        <v>2</v>
      </c>
      <c r="W9" s="68">
        <v>2</v>
      </c>
      <c r="X9" s="68">
        <v>2</v>
      </c>
      <c r="Y9" t="s">
        <v>129</v>
      </c>
    </row>
    <row r="10" spans="1:25" x14ac:dyDescent="0.25">
      <c r="A10">
        <v>2008</v>
      </c>
      <c r="B10" t="s">
        <v>143</v>
      </c>
      <c r="C10" t="s">
        <v>144</v>
      </c>
      <c r="D10" t="s">
        <v>136</v>
      </c>
      <c r="E10" t="s">
        <v>124</v>
      </c>
      <c r="F10" t="s">
        <v>145</v>
      </c>
      <c r="G10" t="s">
        <v>126</v>
      </c>
      <c r="H10" s="66">
        <v>317500</v>
      </c>
      <c r="I10" s="69">
        <v>227500</v>
      </c>
      <c r="N10" s="66">
        <v>1250</v>
      </c>
      <c r="O10">
        <v>5</v>
      </c>
      <c r="P10" s="67">
        <v>43616.429166666669</v>
      </c>
      <c r="Q10" s="67">
        <v>43620.318749999999</v>
      </c>
      <c r="R10" s="68">
        <v>2</v>
      </c>
      <c r="S10" s="68">
        <v>2</v>
      </c>
      <c r="T10" t="s">
        <v>123</v>
      </c>
      <c r="U10" s="68">
        <v>2</v>
      </c>
      <c r="V10" s="68">
        <v>2</v>
      </c>
      <c r="W10" s="68">
        <v>2</v>
      </c>
      <c r="X10" s="68">
        <v>2</v>
      </c>
      <c r="Y10" t="s">
        <v>138</v>
      </c>
    </row>
    <row r="11" spans="1:25" x14ac:dyDescent="0.25">
      <c r="A11">
        <v>2012</v>
      </c>
      <c r="B11" t="s">
        <v>146</v>
      </c>
      <c r="C11" t="s">
        <v>78</v>
      </c>
      <c r="D11" t="s">
        <v>123</v>
      </c>
      <c r="E11" t="s">
        <v>124</v>
      </c>
      <c r="F11" t="s">
        <v>125</v>
      </c>
      <c r="G11" t="s">
        <v>126</v>
      </c>
      <c r="H11" s="66">
        <v>700338</v>
      </c>
      <c r="I11" s="69">
        <v>610338</v>
      </c>
      <c r="N11" s="66">
        <v>1250</v>
      </c>
      <c r="O11">
        <v>0</v>
      </c>
      <c r="P11" s="67">
        <v>43621.892361111109</v>
      </c>
      <c r="Q11" s="68">
        <v>2</v>
      </c>
      <c r="R11" s="68">
        <v>2</v>
      </c>
      <c r="S11" s="68">
        <v>2</v>
      </c>
      <c r="T11" t="s">
        <v>123</v>
      </c>
      <c r="U11" s="68">
        <v>2</v>
      </c>
      <c r="V11" s="68">
        <v>2</v>
      </c>
      <c r="W11" s="68">
        <v>2</v>
      </c>
      <c r="X11" s="68">
        <v>2</v>
      </c>
    </row>
    <row r="12" spans="1:25" x14ac:dyDescent="0.25">
      <c r="A12">
        <v>2007</v>
      </c>
      <c r="B12" t="s">
        <v>147</v>
      </c>
      <c r="C12" t="s">
        <v>84</v>
      </c>
      <c r="D12" t="s">
        <v>123</v>
      </c>
      <c r="E12" t="s">
        <v>124</v>
      </c>
      <c r="F12" t="s">
        <v>148</v>
      </c>
      <c r="G12" t="s">
        <v>126</v>
      </c>
      <c r="H12" s="66">
        <v>373788</v>
      </c>
      <c r="I12" s="69">
        <v>283788</v>
      </c>
      <c r="N12" s="66">
        <v>1250</v>
      </c>
      <c r="O12">
        <v>0</v>
      </c>
      <c r="P12" s="67">
        <v>43621.894444444442</v>
      </c>
      <c r="Q12" s="68">
        <v>2</v>
      </c>
      <c r="R12" s="68">
        <v>2</v>
      </c>
      <c r="S12" s="68">
        <v>2</v>
      </c>
      <c r="T12" t="s">
        <v>123</v>
      </c>
      <c r="U12" s="68">
        <v>2</v>
      </c>
      <c r="V12" s="68">
        <v>2</v>
      </c>
      <c r="W12" s="68">
        <v>2</v>
      </c>
      <c r="X12" s="68">
        <v>2</v>
      </c>
      <c r="Y12" t="s">
        <v>129</v>
      </c>
    </row>
    <row r="13" spans="1:25" x14ac:dyDescent="0.25">
      <c r="A13">
        <v>2013</v>
      </c>
      <c r="B13" t="s">
        <v>149</v>
      </c>
      <c r="C13" t="s">
        <v>68</v>
      </c>
      <c r="D13" t="s">
        <v>123</v>
      </c>
      <c r="E13" t="s">
        <v>124</v>
      </c>
      <c r="F13" t="s">
        <v>150</v>
      </c>
      <c r="G13" t="s">
        <v>126</v>
      </c>
      <c r="H13" s="66">
        <v>361348</v>
      </c>
      <c r="I13" s="69">
        <v>271348</v>
      </c>
      <c r="N13" s="66">
        <v>1250</v>
      </c>
      <c r="O13">
        <v>0</v>
      </c>
      <c r="P13" s="67">
        <v>43621.888888888891</v>
      </c>
      <c r="Q13" s="68">
        <v>2</v>
      </c>
      <c r="R13" s="68">
        <v>2</v>
      </c>
      <c r="S13" s="68">
        <v>2</v>
      </c>
      <c r="T13" t="s">
        <v>123</v>
      </c>
      <c r="U13" s="68">
        <v>2</v>
      </c>
      <c r="V13" s="68">
        <v>2</v>
      </c>
      <c r="W13" s="68">
        <v>2</v>
      </c>
      <c r="X13" s="68">
        <v>2</v>
      </c>
    </row>
    <row r="14" spans="1:25" x14ac:dyDescent="0.25">
      <c r="A14">
        <v>2009</v>
      </c>
      <c r="B14" t="s">
        <v>151</v>
      </c>
      <c r="C14" t="s">
        <v>58</v>
      </c>
      <c r="D14" t="s">
        <v>123</v>
      </c>
      <c r="E14" t="s">
        <v>124</v>
      </c>
      <c r="F14" t="s">
        <v>152</v>
      </c>
      <c r="G14" t="s">
        <v>126</v>
      </c>
      <c r="H14" s="66">
        <v>342688</v>
      </c>
      <c r="I14" s="69">
        <v>252688</v>
      </c>
      <c r="N14" s="66">
        <v>1250</v>
      </c>
      <c r="O14">
        <v>0</v>
      </c>
      <c r="P14" s="67">
        <v>43621.867361111108</v>
      </c>
      <c r="Q14" s="68">
        <v>2</v>
      </c>
      <c r="R14" s="68">
        <v>2</v>
      </c>
      <c r="S14" s="68">
        <v>2</v>
      </c>
      <c r="T14" t="s">
        <v>123</v>
      </c>
      <c r="U14" s="68">
        <v>2</v>
      </c>
      <c r="V14" s="68">
        <v>2</v>
      </c>
      <c r="W14" s="68">
        <v>2</v>
      </c>
      <c r="X14" s="68">
        <v>2</v>
      </c>
      <c r="Y14" t="s">
        <v>129</v>
      </c>
    </row>
    <row r="15" spans="1:25" x14ac:dyDescent="0.25">
      <c r="A15">
        <v>2010</v>
      </c>
      <c r="B15" t="s">
        <v>151</v>
      </c>
      <c r="C15" t="s">
        <v>51</v>
      </c>
      <c r="D15" t="s">
        <v>123</v>
      </c>
      <c r="E15" t="s">
        <v>124</v>
      </c>
      <c r="F15" t="s">
        <v>150</v>
      </c>
      <c r="G15" t="s">
        <v>126</v>
      </c>
      <c r="H15" s="66">
        <v>324028</v>
      </c>
      <c r="I15" s="69">
        <v>234028</v>
      </c>
      <c r="N15" s="66">
        <v>1250</v>
      </c>
      <c r="O15">
        <v>0</v>
      </c>
      <c r="P15" s="67">
        <v>43621.865972222222</v>
      </c>
      <c r="Q15" s="68">
        <v>2</v>
      </c>
      <c r="R15" s="68">
        <v>2</v>
      </c>
      <c r="S15" s="68">
        <v>2</v>
      </c>
      <c r="T15" t="s">
        <v>123</v>
      </c>
      <c r="U15" s="68">
        <v>2</v>
      </c>
      <c r="V15" s="68">
        <v>2</v>
      </c>
      <c r="W15" s="68">
        <v>2</v>
      </c>
      <c r="X15" s="68">
        <v>2</v>
      </c>
      <c r="Y15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Jacklyn Roche</dc:creator>
  <cp:lastModifiedBy>AYUMI</cp:lastModifiedBy>
  <dcterms:created xsi:type="dcterms:W3CDTF">2019-06-05T10:27:42Z</dcterms:created>
  <dcterms:modified xsi:type="dcterms:W3CDTF">2019-06-06T02:14:32Z</dcterms:modified>
</cp:coreProperties>
</file>